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customProperty2.bin" ContentType="application/vnd.openxmlformats-officedocument.spreadsheetml.customProperty"/>
  <Override PartName="/xl/drawings/drawing6.xml" ContentType="application/vnd.openxmlformats-officedocument.drawing+xml"/>
  <Override PartName="/xl/customProperty3.bin" ContentType="application/vnd.openxmlformats-officedocument.spreadsheetml.customProperty"/>
  <Override PartName="/xl/drawings/drawing7.xml" ContentType="application/vnd.openxmlformats-officedocument.drawing+xml"/>
  <Override PartName="/xl/customProperty4.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4240" windowHeight="11475" tabRatio="749"/>
  </bookViews>
  <sheets>
    <sheet name="Introduction" sheetId="170" r:id="rId1"/>
    <sheet name="Table of Contents" sheetId="305" r:id="rId2"/>
    <sheet name="1.1.1 ING Group P&amp;L CQ" sheetId="460" r:id="rId3"/>
    <sheet name="1.1.2 Group P&amp;L QO " sheetId="461" r:id="rId4"/>
    <sheet name="1.2.1 Group Bal Assets CQ" sheetId="462" r:id="rId5"/>
    <sheet name="1.2.2 Group Bal Assets QO" sheetId="464" r:id="rId6"/>
    <sheet name="1.3.1 Group Bal Liabiliti CQ" sheetId="463" r:id="rId7"/>
    <sheet name="1.3.2 Group Bal Liabilities " sheetId="465" r:id="rId8"/>
    <sheet name="1.4.1 Group Equity CQ" sheetId="377" r:id="rId9"/>
    <sheet name="1.4.2 Group Equity QO" sheetId="378" r:id="rId10"/>
    <sheet name="1.5 Group Capital base " sheetId="466" r:id="rId11"/>
    <sheet name="1.6 Group Funding" sheetId="554" r:id="rId12"/>
    <sheet name="1.7.1 ING Group Investments" sheetId="457" r:id="rId13"/>
    <sheet name="1.7.2 ING Bank Investments" sheetId="458" r:id="rId14"/>
    <sheet name="1.7.3.ING Insurance Investments" sheetId="459" r:id="rId15"/>
    <sheet name="2.1.1 Banking P&amp;L 2Q2014 CQ" sheetId="467" r:id="rId16"/>
    <sheet name="2.1.2 Total Banking P&amp;L" sheetId="468" r:id="rId17"/>
    <sheet name="2.1.3 Retail Banking P&amp;L" sheetId="469" r:id="rId18"/>
    <sheet name="2.1.4 Retail Benelux P&amp;L" sheetId="470" r:id="rId19"/>
    <sheet name="2.1.5 Retail Netherlands P&amp;L" sheetId="471" r:id="rId20"/>
    <sheet name="2.1.6 Retail Belgium P&amp;L" sheetId="472" r:id="rId21"/>
    <sheet name="2.1.7 Retail Internat. P&amp;L" sheetId="473" r:id="rId22"/>
    <sheet name="2.1.8 Retail Germany P&amp;L" sheetId="474" r:id="rId23"/>
    <sheet name="2.1.9 Retail Rest of World P&amp;L" sheetId="475" r:id="rId24"/>
    <sheet name="2.1.10 Commercial Bkg P&amp;L" sheetId="476" r:id="rId25"/>
    <sheet name="2.1.11 CB Industry Lending P&amp;L" sheetId="477" r:id="rId26"/>
    <sheet name="2.1.12 CB Gen Lnd &amp; Tr Serv P&amp;L" sheetId="478" r:id="rId27"/>
    <sheet name="2.1.13 CB Fin Markets P&amp;L" sheetId="479" r:id="rId28"/>
    <sheet name="2.1.14 CB Tr, RE &amp; Other P&amp;L" sheetId="480" r:id="rId29"/>
    <sheet name="2.1.15 Corporate Line Bkg P&amp;L" sheetId="481" r:id="rId30"/>
    <sheet name="2.2.1 Tot.Banking Cl.Bal 1Q2014" sheetId="482" r:id="rId31"/>
    <sheet name="2.2.2 Total Banking Cl.Bal." sheetId="483" r:id="rId32"/>
    <sheet name="2.2.3 Retail Banking Cl.Bal." sheetId="484" r:id="rId33"/>
    <sheet name="2.2.4 Retail NL. Cl.Bal." sheetId="485" r:id="rId34"/>
    <sheet name="2.2.5 Retail Belgium Cl.Bal." sheetId="486" r:id="rId35"/>
    <sheet name="2.2.6 Retail Germany Cl.Bal." sheetId="487" r:id="rId36"/>
    <sheet name="2.2.7 Ret Rest of Worl Cl.Bal." sheetId="488" r:id="rId37"/>
    <sheet name="2.2.8 Commercial Bank. Cl.Bal." sheetId="489" r:id="rId38"/>
    <sheet name="2.3 Ret Int Add Info. 1" sheetId="490" r:id="rId39"/>
    <sheet name="2.3 Ret Int Add Info 2" sheetId="491" r:id="rId40"/>
    <sheet name="2.4.1 Banking Geo split 2Q2014" sheetId="492" r:id="rId41"/>
    <sheet name="2.4.2 Geogr split ING Bank" sheetId="493" r:id="rId42"/>
    <sheet name="2.4.3 Geogr split Netherlands" sheetId="494" r:id="rId43"/>
    <sheet name="2.4.4 Geogr split Belgium" sheetId="495" r:id="rId44"/>
    <sheet name="2.4.5 Geogr split Germany" sheetId="496" r:id="rId45"/>
    <sheet name="2.4.6 Geogr split Rest Europe" sheetId="497" r:id="rId46"/>
    <sheet name="2.4.7 Geogr split OutsideEurope" sheetId="498" r:id="rId47"/>
    <sheet name="2.4.8 Geogr split Other" sheetId="499" r:id="rId48"/>
    <sheet name="3.1.1 ING Insurance MA" sheetId="533" r:id="rId49"/>
    <sheet name="3.1.2 Netherlands Life MA" sheetId="534" r:id="rId50"/>
    <sheet name="3.1.3 Netherlands Non-life MA" sheetId="535" r:id="rId51"/>
    <sheet name="3.1.4 Insurance Europe MA" sheetId="536" r:id="rId52"/>
    <sheet name="3.1.5 Japan Life MA" sheetId="537" r:id="rId53"/>
    <sheet name="3.1.6 Investment Management MA" sheetId="538" r:id="rId54"/>
    <sheet name="3.1.7 Other MA" sheetId="539" r:id="rId55"/>
    <sheet name="3.1.8 Japan Closed Block VA MA" sheetId="540" r:id="rId56"/>
    <sheet name="3.1.9 Divest. &amp; Disc. Op" sheetId="541" r:id="rId57"/>
    <sheet name="3.2.1 ING Insurance CB" sheetId="542" r:id="rId58"/>
    <sheet name="3.2.2 Netherlands Life CB" sheetId="543" r:id="rId59"/>
    <sheet name="3.2.3 Insurance Europe CB" sheetId="544" r:id="rId60"/>
    <sheet name="3.2.4 Japan Life CB" sheetId="545" r:id="rId61"/>
    <sheet name="3.2.5 Investment Management CB" sheetId="546" r:id="rId62"/>
    <sheet name="3.2.6 Other CB" sheetId="547" r:id="rId63"/>
    <sheet name="3.2.7 Japan Closed Block VA CB" sheetId="548" r:id="rId64"/>
    <sheet name="3.3 add info NL Non-life " sheetId="549" r:id="rId65"/>
    <sheet name="3.4 Ins Eur add info by country" sheetId="550" r:id="rId66"/>
    <sheet name="3.5 Ins. Add info IM" sheetId="551" r:id="rId67"/>
    <sheet name="4.1 Other Insurance P&amp;L" sheetId="552" r:id="rId68"/>
    <sheet name="4.2 Other Insurance MA" sheetId="553" r:id="rId69"/>
    <sheet name="Disclaimer" sheetId="150" r:id="rId70"/>
  </sheets>
  <externalReferences>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x" localSheetId="10">#REF!</definedName>
    <definedName name="\x" localSheetId="52">#REF!</definedName>
    <definedName name="\x" localSheetId="55">#REF!</definedName>
    <definedName name="\x" localSheetId="56">#REF!</definedName>
    <definedName name="\x" localSheetId="60">#REF!</definedName>
    <definedName name="\x" localSheetId="62">#REF!</definedName>
    <definedName name="\x" localSheetId="63">#REF!</definedName>
    <definedName name="\x" localSheetId="68">#REF!</definedName>
    <definedName name="\x">#REF!</definedName>
    <definedName name="___Qua24" localSheetId="10">#REF!</definedName>
    <definedName name="___Qua24" localSheetId="52">#REF!</definedName>
    <definedName name="___Qua24" localSheetId="55">#REF!</definedName>
    <definedName name="___Qua24" localSheetId="56">#REF!</definedName>
    <definedName name="___Qua24" localSheetId="60">#REF!</definedName>
    <definedName name="___Qua24" localSheetId="62">#REF!</definedName>
    <definedName name="___Qua24" localSheetId="63">#REF!</definedName>
    <definedName name="___Qua24" localSheetId="68">#REF!</definedName>
    <definedName name="___Qua24">#REF!</definedName>
    <definedName name="___Qua6" localSheetId="10">#REF!</definedName>
    <definedName name="___Qua6" localSheetId="52">#REF!</definedName>
    <definedName name="___Qua6" localSheetId="55">#REF!</definedName>
    <definedName name="___Qua6" localSheetId="56">#REF!</definedName>
    <definedName name="___Qua6" localSheetId="60">#REF!</definedName>
    <definedName name="___Qua6" localSheetId="62">#REF!</definedName>
    <definedName name="___Qua6" localSheetId="63">#REF!</definedName>
    <definedName name="___Qua6" localSheetId="68">#REF!</definedName>
    <definedName name="___Qua6">#REF!</definedName>
    <definedName name="___thinkcellijq_2RBVNkKJMfYoxFOZcg" localSheetId="10" hidden="1">#REF!</definedName>
    <definedName name="___thinkcellijq_2RBVNkKJMfYoxFOZcg" localSheetId="14" hidden="1">#REF!</definedName>
    <definedName name="___thinkcellijq_2RBVNkKJMfYoxFOZcg" localSheetId="1" hidden="1">#REF!</definedName>
    <definedName name="___thinkcellijq_2RBVNkKJMfYoxFOZcg" hidden="1">#REF!</definedName>
    <definedName name="___thinkcellSkMqlBa.K0m5ADRlGO9bgA" localSheetId="14" hidden="1">#REF!</definedName>
    <definedName name="___thinkcellSkMqlBa.K0m5ADRlGO9bgA" localSheetId="1" hidden="1">#REF!</definedName>
    <definedName name="___thinkcellSkMqlBa.K0m5ADRlGO9bgA" hidden="1">#REF!</definedName>
    <definedName name="__Qua24" localSheetId="52">#REF!</definedName>
    <definedName name="__Qua24" localSheetId="55">#REF!</definedName>
    <definedName name="__Qua24" localSheetId="56">#REF!</definedName>
    <definedName name="__Qua24" localSheetId="60">#REF!</definedName>
    <definedName name="__Qua24" localSheetId="62">#REF!</definedName>
    <definedName name="__Qua24" localSheetId="63">#REF!</definedName>
    <definedName name="__Qua24" localSheetId="68">#REF!</definedName>
    <definedName name="__Qua24">#REF!</definedName>
    <definedName name="__Qua6" localSheetId="52">#REF!</definedName>
    <definedName name="__Qua6" localSheetId="55">#REF!</definedName>
    <definedName name="__Qua6" localSheetId="56">#REF!</definedName>
    <definedName name="__Qua6" localSheetId="60">#REF!</definedName>
    <definedName name="__Qua6" localSheetId="62">#REF!</definedName>
    <definedName name="__Qua6" localSheetId="63">#REF!</definedName>
    <definedName name="__Qua6" localSheetId="68">#REF!</definedName>
    <definedName name="__Qua6">#REF!</definedName>
    <definedName name="_cov01">'[1]200101'!$B$18:$BA$69</definedName>
    <definedName name="_cov02">'[1]200102'!$B$18:$BA$69</definedName>
    <definedName name="_cov03">'[1]200103'!$B$18:$BA$69</definedName>
    <definedName name="_cov04">'[1]200104'!$B$18:$BA$69</definedName>
    <definedName name="_cov05">'[1]200105'!$B$18:$BA$69</definedName>
    <definedName name="_cov06">'[1]200106'!$B$18:$BA$69</definedName>
    <definedName name="_cov07">'[1]200107'!$B$18:$BA$69</definedName>
    <definedName name="_cov08">'[1]200108'!$B$18:$BA$69</definedName>
    <definedName name="_cov09">'[1]200109'!$B$18:$BA$69</definedName>
    <definedName name="_cov10">'[1]200110'!$B$18:$BA$69</definedName>
    <definedName name="_cov11">'[1]200111'!$B$18:$BA$69</definedName>
    <definedName name="_cov12">'[1]200112'!$B$18:$BA$69</definedName>
    <definedName name="_pos01">[1]input!$F$7:$BE$7</definedName>
    <definedName name="_pos02">[1]input!$F$8:$BE$8</definedName>
    <definedName name="_pos03">[1]input!$F$9:$BE$9</definedName>
    <definedName name="_pos04">[1]input!$F$10:$BE$10</definedName>
    <definedName name="_pos05">[1]input!$F$11:$BE$11</definedName>
    <definedName name="_pos06">[1]input!$F$12:$BE$12</definedName>
    <definedName name="_pos07">[1]input!$F$13:$BE$13</definedName>
    <definedName name="_pos08">[1]input!$F$14:$BE$14</definedName>
    <definedName name="_pos09">[1]input!$F$15:$BE$15</definedName>
    <definedName name="_pos10">[1]input!$F$16:$BE$16</definedName>
    <definedName name="_pos11">[1]input!$F$17:$BE$17</definedName>
    <definedName name="_pos12">[1]input!$F$18:$BE$18</definedName>
    <definedName name="_Qua24" localSheetId="10">#REF!</definedName>
    <definedName name="_Qua24" localSheetId="52">#REF!</definedName>
    <definedName name="_Qua24" localSheetId="55">#REF!</definedName>
    <definedName name="_Qua24" localSheetId="56">#REF!</definedName>
    <definedName name="_Qua24" localSheetId="60">#REF!</definedName>
    <definedName name="_Qua24" localSheetId="62">#REF!</definedName>
    <definedName name="_Qua24" localSheetId="63">#REF!</definedName>
    <definedName name="_Qua24" localSheetId="68">#REF!</definedName>
    <definedName name="_Qua24">#REF!</definedName>
    <definedName name="_Qua6" localSheetId="10">#REF!</definedName>
    <definedName name="_Qua6" localSheetId="52">#REF!</definedName>
    <definedName name="_Qua6" localSheetId="55">#REF!</definedName>
    <definedName name="_Qua6" localSheetId="56">#REF!</definedName>
    <definedName name="_Qua6" localSheetId="60">#REF!</definedName>
    <definedName name="_Qua6" localSheetId="62">#REF!</definedName>
    <definedName name="_Qua6" localSheetId="63">#REF!</definedName>
    <definedName name="_Qua6" localSheetId="68">#REF!</definedName>
    <definedName name="_Qua6">#REF!</definedName>
    <definedName name="a" localSheetId="10">#REF!</definedName>
    <definedName name="a" localSheetId="52">#REF!</definedName>
    <definedName name="a" localSheetId="55">#REF!</definedName>
    <definedName name="a" localSheetId="56">#REF!</definedName>
    <definedName name="a" localSheetId="60">#REF!</definedName>
    <definedName name="a" localSheetId="62">#REF!</definedName>
    <definedName name="a" localSheetId="63">#REF!</definedName>
    <definedName name="a" localSheetId="68">#REF!</definedName>
    <definedName name="a">#REF!</definedName>
    <definedName name="aa" localSheetId="8" hidden="1">{"test",#N/A,FALSE,"Totaal Overzicht"}</definedName>
    <definedName name="aa" localSheetId="10" hidden="1">{"test",#N/A,FALSE,"Totaal Overzicht"}</definedName>
    <definedName name="aa" localSheetId="11" hidden="1">{"test",#N/A,FALSE,"Totaal Overzicht"}</definedName>
    <definedName name="aa" localSheetId="1" hidden="1">{"test",#N/A,FALSE,"Totaal Overzicht"}</definedName>
    <definedName name="aa" hidden="1">{"test",#N/A,FALSE,"Totaal Overzicht"}</definedName>
    <definedName name="ActionType">#REF!</definedName>
    <definedName name="ActiveSelectBU" localSheetId="10">#REF!</definedName>
    <definedName name="ActiveSelectBU" localSheetId="52">#REF!</definedName>
    <definedName name="ActiveSelectBU" localSheetId="55">#REF!</definedName>
    <definedName name="ActiveSelectBU" localSheetId="56">#REF!</definedName>
    <definedName name="ActiveSelectBU" localSheetId="60">#REF!</definedName>
    <definedName name="ActiveSelectBU" localSheetId="62">#REF!</definedName>
    <definedName name="ActiveSelectBU" localSheetId="63">#REF!</definedName>
    <definedName name="ActiveSelectBU" localSheetId="68">#REF!</definedName>
    <definedName name="ActiveSelectBU">#REF!</definedName>
    <definedName name="afrectarget">[2]data!$L$6</definedName>
    <definedName name="asds" localSheetId="10">#REF!</definedName>
    <definedName name="asds" localSheetId="52">#REF!</definedName>
    <definedName name="asds" localSheetId="55">#REF!</definedName>
    <definedName name="asds" localSheetId="56">#REF!</definedName>
    <definedName name="asds" localSheetId="60">#REF!</definedName>
    <definedName name="asds" localSheetId="62">#REF!</definedName>
    <definedName name="asds" localSheetId="63">#REF!</definedName>
    <definedName name="asds" localSheetId="68">#REF!</definedName>
    <definedName name="asds">#REF!</definedName>
    <definedName name="AUS_01_F" localSheetId="10">#REF!</definedName>
    <definedName name="AUS_01_F">#REF!</definedName>
    <definedName name="AUS_01_P" localSheetId="10">#REF!</definedName>
    <definedName name="AUS_01_P">#REF!</definedName>
    <definedName name="AUS_02_F">#REF!</definedName>
    <definedName name="AUS_02_P">#REF!</definedName>
    <definedName name="AUS_03_F">#REF!</definedName>
    <definedName name="AUS_03_P">#REF!</definedName>
    <definedName name="AUS_04_F">#REF!</definedName>
    <definedName name="AUS_04_P">#REF!</definedName>
    <definedName name="AUS_05_F">#REF!</definedName>
    <definedName name="AUS_05_P">#REF!</definedName>
    <definedName name="AUS_06_F">#REF!</definedName>
    <definedName name="AUS_06_P">#REF!</definedName>
    <definedName name="AUS_07_F">#REF!</definedName>
    <definedName name="AUS_07_P">#REF!</definedName>
    <definedName name="AUS_08_F">#REF!</definedName>
    <definedName name="AUS_08_P">#REF!</definedName>
    <definedName name="AWWE">#REF!</definedName>
    <definedName name="base" localSheetId="52">#REF!</definedName>
    <definedName name="base" localSheetId="55">#REF!</definedName>
    <definedName name="base" localSheetId="56">#REF!</definedName>
    <definedName name="base" localSheetId="60">#REF!</definedName>
    <definedName name="base" localSheetId="62">#REF!</definedName>
    <definedName name="base" localSheetId="63">#REF!</definedName>
    <definedName name="base" localSheetId="68">#REF!</definedName>
    <definedName name="base">#REF!</definedName>
    <definedName name="bb" localSheetId="10" hidden="1">{"test",#N/A,FALSE,"Totaal Overzicht"}</definedName>
    <definedName name="bb" hidden="1">{"test",#N/A,FALSE,"Totaal Overzicht"}</definedName>
    <definedName name="BU_names">#REF!</definedName>
    <definedName name="CAN_01_F">#REF!</definedName>
    <definedName name="CAN_01_P">#REF!</definedName>
    <definedName name="CAN_02_F">#REF!</definedName>
    <definedName name="CAN_02_P">#REF!</definedName>
    <definedName name="CAN_03_F">#REF!</definedName>
    <definedName name="CAN_03_P">#REF!</definedName>
    <definedName name="CAN_04_F">#REF!</definedName>
    <definedName name="CAN_04_P">#REF!</definedName>
    <definedName name="CAN_05_F">#REF!</definedName>
    <definedName name="CAN_05_P">#REF!</definedName>
    <definedName name="CAN_06_F">#REF!</definedName>
    <definedName name="CAN_06_P">#REF!</definedName>
    <definedName name="CAN_07_F">#REF!</definedName>
    <definedName name="CAN_07_P">#REF!</definedName>
    <definedName name="CAN_08_F">#REF!</definedName>
    <definedName name="CAN_08_P">#REF!</definedName>
    <definedName name="capitalmultiplier" localSheetId="52">#REF!</definedName>
    <definedName name="capitalmultiplier" localSheetId="55">#REF!</definedName>
    <definedName name="capitalmultiplier" localSheetId="56">#REF!</definedName>
    <definedName name="capitalmultiplier" localSheetId="60">#REF!</definedName>
    <definedName name="capitalmultiplier" localSheetId="62">#REF!</definedName>
    <definedName name="capitalmultiplier" localSheetId="63">#REF!</definedName>
    <definedName name="capitalmultiplier" localSheetId="68">#REF!</definedName>
    <definedName name="capitalmultiplier">#REF!</definedName>
    <definedName name="capitalmultiplier2" localSheetId="52">#REF!</definedName>
    <definedName name="capitalmultiplier2" localSheetId="55">#REF!</definedName>
    <definedName name="capitalmultiplier2" localSheetId="56">#REF!</definedName>
    <definedName name="capitalmultiplier2" localSheetId="60">#REF!</definedName>
    <definedName name="capitalmultiplier2" localSheetId="62">#REF!</definedName>
    <definedName name="capitalmultiplier2" localSheetId="63">#REF!</definedName>
    <definedName name="capitalmultiplier2" localSheetId="68">#REF!</definedName>
    <definedName name="capitalmultiplier2">#REF!</definedName>
    <definedName name="CaR_CR">'[3]Scenario data input'!$W$14:$Z$188</definedName>
    <definedName name="CaR_CS">'[3]Scenario data input'!$AA$14:$AB$188</definedName>
    <definedName name="CaR_EQ">'[3]Scenario data input'!$M$14:$P$188</definedName>
    <definedName name="CaR_FX">'[3]Scenario data input'!$T$14:$V$188</definedName>
    <definedName name="CaR_IR">'[3]Scenario data input'!$D$14:$L$188</definedName>
    <definedName name="CaR_RE">'[3]Scenario data input'!$Q$14:$S$188</definedName>
    <definedName name="CDS">#REF!</definedName>
    <definedName name="CDSK">#REF!</definedName>
    <definedName name="Code" localSheetId="10">#REF!</definedName>
    <definedName name="Code" localSheetId="52">#REF!</definedName>
    <definedName name="Code" localSheetId="55">#REF!</definedName>
    <definedName name="Code" localSheetId="56">#REF!</definedName>
    <definedName name="Code" localSheetId="60">#REF!</definedName>
    <definedName name="Code" localSheetId="62">#REF!</definedName>
    <definedName name="Code" localSheetId="63">#REF!</definedName>
    <definedName name="Code" localSheetId="68">#REF!</definedName>
    <definedName name="Code">#REF!</definedName>
    <definedName name="convmult">[1]input!$C$25</definedName>
    <definedName name="Correct">#REF!</definedName>
    <definedName name="ct1target">[2]data!$L$5</definedName>
    <definedName name="CUMPENL">'[4]CUMP&amp;Lfig'!$B$156:$CP$286</definedName>
    <definedName name="currentperiod">'[5]Update Dates Sheet'!$C$5</definedName>
    <definedName name="Custom1">[6]POV!$B$7</definedName>
    <definedName name="Custom3">[6]POV!$B$9</definedName>
    <definedName name="Custom4">[6]POV!$B$10</definedName>
    <definedName name="Data" localSheetId="10">#REF!</definedName>
    <definedName name="Data" localSheetId="52">#REF!</definedName>
    <definedName name="Data" localSheetId="55">#REF!</definedName>
    <definedName name="Data" localSheetId="56">#REF!</definedName>
    <definedName name="Data" localSheetId="60">#REF!</definedName>
    <definedName name="Data" localSheetId="62">#REF!</definedName>
    <definedName name="Data" localSheetId="63">#REF!</definedName>
    <definedName name="Data" localSheetId="68">#REF!</definedName>
    <definedName name="Data">#REF!</definedName>
    <definedName name="date" localSheetId="10">[7]Summary!#REF!</definedName>
    <definedName name="date">[7]Summary!#REF!</definedName>
    <definedName name="Date_text">[6]POV!$B$11</definedName>
    <definedName name="deals">#REF!</definedName>
    <definedName name="discount">[1]input!$C$30</definedName>
    <definedName name="DSCrv">[8]Scn_Crv_Input!$G$3:$H$14</definedName>
    <definedName name="EaR">[9]Lists!$I$2</definedName>
    <definedName name="EaR_CR">'[3]Scenario data input'!$W$195:$Z$369</definedName>
    <definedName name="EaR_CS">'[3]Scenario data input'!$AA$195:$AB$369</definedName>
    <definedName name="EaR_EQ">'[3]Scenario data input'!$M$195:$P$369</definedName>
    <definedName name="EaR_FX">'[3]Scenario data input'!$T$195:$V$369</definedName>
    <definedName name="EaR_IR">'[3]Scenario data input'!$D$195:$L$369</definedName>
    <definedName name="EaR_RE">'[3]Scenario data input'!$Q$195:$S$369</definedName>
    <definedName name="EDF">#REF!</definedName>
    <definedName name="erhjgf34y6gr" localSheetId="8" hidden="1">{"test",#N/A,FALSE,"Totaal Overzicht"}</definedName>
    <definedName name="erhjgf34y6gr" localSheetId="10" hidden="1">{"test",#N/A,FALSE,"Totaal Overzicht"}</definedName>
    <definedName name="erhjgf34y6gr" localSheetId="11" hidden="1">{"test",#N/A,FALSE,"Totaal Overzicht"}</definedName>
    <definedName name="erhjgf34y6gr" localSheetId="1" hidden="1">{"test",#N/A,FALSE,"Totaal Overzicht"}</definedName>
    <definedName name="erhjgf34y6gr" hidden="1">{"test",#N/A,FALSE,"Totaal Overzicht"}</definedName>
    <definedName name="EssOptions" localSheetId="15">"A1100000000020100000101100020_0100000"</definedName>
    <definedName name="EssSamplingValue" localSheetId="15">100</definedName>
    <definedName name="EURO_3020440" localSheetId="10">#REF!</definedName>
    <definedName name="EURO_3020440" localSheetId="52">#REF!</definedName>
    <definedName name="EURO_3020440" localSheetId="55">#REF!</definedName>
    <definedName name="EURO_3020440" localSheetId="56">#REF!</definedName>
    <definedName name="EURO_3020440" localSheetId="60">#REF!</definedName>
    <definedName name="EURO_3020440" localSheetId="62">#REF!</definedName>
    <definedName name="EURO_3020440" localSheetId="63">#REF!</definedName>
    <definedName name="EURO_3020440" localSheetId="68">#REF!</definedName>
    <definedName name="EURO_3020440">#REF!</definedName>
    <definedName name="eva" localSheetId="8" hidden="1">{"test",#N/A,FALSE,"Totaal Overzicht"}</definedName>
    <definedName name="eva" localSheetId="10" hidden="1">{"test",#N/A,FALSE,"Totaal Overzicht"}</definedName>
    <definedName name="eva" localSheetId="11" hidden="1">{"test",#N/A,FALSE,"Totaal Overzicht"}</definedName>
    <definedName name="eva" localSheetId="1" hidden="1">{"test",#N/A,FALSE,"Totaal Overzicht"}</definedName>
    <definedName name="eva" hidden="1">{"test",#N/A,FALSE,"Totaal Overzicht"}</definedName>
    <definedName name="EXPORT" localSheetId="10">#REF!</definedName>
    <definedName name="EXPORT" localSheetId="52">#REF!</definedName>
    <definedName name="EXPORT" localSheetId="55">#REF!</definedName>
    <definedName name="EXPORT" localSheetId="56">#REF!</definedName>
    <definedName name="EXPORT" localSheetId="60">#REF!</definedName>
    <definedName name="EXPORT" localSheetId="62">#REF!</definedName>
    <definedName name="EXPORT" localSheetId="63">#REF!</definedName>
    <definedName name="EXPORT" localSheetId="68">#REF!</definedName>
    <definedName name="EXPORT">#REF!</definedName>
    <definedName name="Factor">[6]POV!$B$12</definedName>
    <definedName name="FHLB___FUNDS_SOLD">#REF!</definedName>
    <definedName name="FORM" localSheetId="10">#REF!</definedName>
    <definedName name="FORM" localSheetId="52">#REF!</definedName>
    <definedName name="FORM" localSheetId="55">#REF!</definedName>
    <definedName name="FORM" localSheetId="56">#REF!</definedName>
    <definedName name="FORM" localSheetId="60">#REF!</definedName>
    <definedName name="FORM" localSheetId="62">#REF!</definedName>
    <definedName name="FORM" localSheetId="63">#REF!</definedName>
    <definedName name="FORM" localSheetId="68">#REF!</definedName>
    <definedName name="FORM">#REF!</definedName>
    <definedName name="FX" localSheetId="10">#REF!</definedName>
    <definedName name="FX">#REF!</definedName>
    <definedName name="getal" localSheetId="52">#REF!</definedName>
    <definedName name="getal" localSheetId="55">#REF!</definedName>
    <definedName name="getal" localSheetId="56">#REF!</definedName>
    <definedName name="getal" localSheetId="60">#REF!</definedName>
    <definedName name="getal" localSheetId="62">#REF!</definedName>
    <definedName name="getal" localSheetId="63">#REF!</definedName>
    <definedName name="getal" localSheetId="68">#REF!</definedName>
    <definedName name="getal">#REF!</definedName>
    <definedName name="Gewicht" localSheetId="52">#REF!</definedName>
    <definedName name="Gewicht" localSheetId="55">#REF!</definedName>
    <definedName name="Gewicht" localSheetId="56">#REF!</definedName>
    <definedName name="Gewicht" localSheetId="60">#REF!</definedName>
    <definedName name="Gewicht" localSheetId="62">#REF!</definedName>
    <definedName name="Gewicht" localSheetId="63">#REF!</definedName>
    <definedName name="Gewicht" localSheetId="68">#REF!</definedName>
    <definedName name="Gewicht">#REF!</definedName>
    <definedName name="Gov" localSheetId="52">#REF!</definedName>
    <definedName name="Gov" localSheetId="55">#REF!</definedName>
    <definedName name="Gov" localSheetId="56">#REF!</definedName>
    <definedName name="Gov" localSheetId="60">#REF!</definedName>
    <definedName name="Gov" localSheetId="62">#REF!</definedName>
    <definedName name="Gov" localSheetId="63">#REF!</definedName>
    <definedName name="Gov" localSheetId="68">#REF!</definedName>
    <definedName name="Gov">#REF!</definedName>
    <definedName name="GridID">[10]Grid!$B$1:$I$1114</definedName>
    <definedName name="Hedge">#REF!</definedName>
    <definedName name="hgdfgdf" localSheetId="8" hidden="1">{"test",#N/A,FALSE,"Totaal Overzicht"}</definedName>
    <definedName name="hgdfgdf" localSheetId="10" hidden="1">{"test",#N/A,FALSE,"Totaal Overzicht"}</definedName>
    <definedName name="hgdfgdf" localSheetId="11" hidden="1">{"test",#N/A,FALSE,"Totaal Overzicht"}</definedName>
    <definedName name="hgdfgdf" localSheetId="1" hidden="1">{"test",#N/A,FALSE,"Totaal Overzicht"}</definedName>
    <definedName name="hgdfgdf" hidden="1">{"test",#N/A,FALSE,"Totaal Overzicht"}</definedName>
    <definedName name="High" localSheetId="10">#REF!</definedName>
    <definedName name="High" localSheetId="52">#REF!</definedName>
    <definedName name="High" localSheetId="55">#REF!</definedName>
    <definedName name="High" localSheetId="56">#REF!</definedName>
    <definedName name="High" localSheetId="60">#REF!</definedName>
    <definedName name="High" localSheetId="62">#REF!</definedName>
    <definedName name="High" localSheetId="63">#REF!</definedName>
    <definedName name="High" localSheetId="68">#REF!</definedName>
    <definedName name="High">#REF!</definedName>
    <definedName name="horizon">[2]data!$L$3</definedName>
    <definedName name="HYP_IS_Range">#REF!</definedName>
    <definedName name="ICP">[6]POV!$B$6</definedName>
    <definedName name="IIM">'[11]Input Access IIM'!#REF!</definedName>
    <definedName name="Index" localSheetId="10">#REF!</definedName>
    <definedName name="Index" localSheetId="52">#REF!</definedName>
    <definedName name="Index" localSheetId="55">#REF!</definedName>
    <definedName name="Index" localSheetId="56">#REF!</definedName>
    <definedName name="Index" localSheetId="60">#REF!</definedName>
    <definedName name="Index" localSheetId="62">#REF!</definedName>
    <definedName name="Index" localSheetId="63">#REF!</definedName>
    <definedName name="Index" localSheetId="68">#REF!</definedName>
    <definedName name="Index">#REF!</definedName>
    <definedName name="InputColumn">'[12]Capital base'!$I$1</definedName>
    <definedName name="IO_CUR_COL">1</definedName>
    <definedName name="IO_CUR_ROW">7</definedName>
    <definedName name="Kantoren" localSheetId="10">#REF!</definedName>
    <definedName name="Kantoren" localSheetId="52">#REF!</definedName>
    <definedName name="Kantoren" localSheetId="55">#REF!</definedName>
    <definedName name="Kantoren" localSheetId="56">#REF!</definedName>
    <definedName name="Kantoren" localSheetId="60">#REF!</definedName>
    <definedName name="Kantoren" localSheetId="62">#REF!</definedName>
    <definedName name="Kantoren" localSheetId="63">#REF!</definedName>
    <definedName name="Kantoren" localSheetId="68">#REF!</definedName>
    <definedName name="Kantoren">#REF!</definedName>
    <definedName name="LCRA" localSheetId="10">#REF!</definedName>
    <definedName name="LCRA">#REF!</definedName>
    <definedName name="Liquid" localSheetId="10">#REF!</definedName>
    <definedName name="Liquid" localSheetId="52">#REF!</definedName>
    <definedName name="Liquid" localSheetId="55">#REF!</definedName>
    <definedName name="Liquid" localSheetId="56">#REF!</definedName>
    <definedName name="Liquid" localSheetId="60">#REF!</definedName>
    <definedName name="Liquid" localSheetId="62">#REF!</definedName>
    <definedName name="Liquid" localSheetId="63">#REF!</definedName>
    <definedName name="Liquid" localSheetId="68">#REF!</definedName>
    <definedName name="Liquid">#REF!</definedName>
    <definedName name="Liquidity">#REF!</definedName>
    <definedName name="Mapping">#REF!</definedName>
    <definedName name="ModelMode">'[13]1. Parameter Inputs'!$D$7</definedName>
    <definedName name="month">[14]macros!$B$3</definedName>
    <definedName name="MORTGAGE_BACKED_SECURITIES">#REF!</definedName>
    <definedName name="NAMECURRENCY">[15]Cover!$D$8</definedName>
    <definedName name="Nvs">38415.6690162037</definedName>
    <definedName name="NvsAnswerCol">"[RWAPERBE.xls]Sheet2!$A$5:$A$641"</definedName>
    <definedName name="NvsASD">"V2005-01-31"</definedName>
    <definedName name="NvsAutoDrillOk">"VN"</definedName>
    <definedName name="NvsElapsedTime">0.000289351854007691</definedName>
    <definedName name="NvsEndTime">38415.6690162037</definedName>
    <definedName name="NvsInstLang">"VENG"</definedName>
    <definedName name="NvsInstSpec">"%,FBUSINESS_UNIT,TING_BANK,NROLLUP_BANK_EC"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BusUnit">"V"</definedName>
    <definedName name="NvsPanelEffdt">"V1990-01-01"</definedName>
    <definedName name="NvsPanelSetid">"VNEURO"</definedName>
    <definedName name="NvsReqBU">"VU0027"</definedName>
    <definedName name="NvsReqBUOnly">"VY"</definedName>
    <definedName name="NvsTransLed">"VN"</definedName>
    <definedName name="NvsTreeASD">"V2005-01-31"</definedName>
    <definedName name="NvsValTbl.ACCOUNT">"GL_ACCOUNT_TBL"</definedName>
    <definedName name="NvsValTbl.BUSINESS_UNIT">"BUS_UNIT_TBL_GL"</definedName>
    <definedName name="NvsValTbl.CHARTFIELD2">"CHARTFIELD2_TBL"</definedName>
    <definedName name="NvsValTbl.CURRENCY_CD">"CURRENCY_CD_TBL"</definedName>
    <definedName name="NvsValTbl.PRODUCT">"PRODUCT_TBL"</definedName>
    <definedName name="NWin">[12]ActualsCalc!$A$1</definedName>
    <definedName name="operating_cash">#REF!</definedName>
    <definedName name="Other" localSheetId="10">#REF!</definedName>
    <definedName name="Other" localSheetId="52">#REF!</definedName>
    <definedName name="Other" localSheetId="55">#REF!</definedName>
    <definedName name="Other" localSheetId="56">#REF!</definedName>
    <definedName name="Other" localSheetId="60">#REF!</definedName>
    <definedName name="Other" localSheetId="62">#REF!</definedName>
    <definedName name="Other" localSheetId="63">#REF!</definedName>
    <definedName name="Other" localSheetId="68">#REF!</definedName>
    <definedName name="Other">#REF!</definedName>
    <definedName name="OTHER_INTEREST_BEARING_DEPOSITS" localSheetId="10">#REF!</definedName>
    <definedName name="OTHER_INTEREST_BEARING_DEPOSITS">#REF!</definedName>
    <definedName name="payback">[2]data!$L$7</definedName>
    <definedName name="Period">[6]POV!$B$3</definedName>
    <definedName name="perturbation">[1]input!$C$27</definedName>
    <definedName name="preppivot">#REF!</definedName>
    <definedName name="previousquarter">'[16]Update Dates Sheet'!$C$6</definedName>
    <definedName name="previousyear">'[5]Update Dates Sheet'!$C$7</definedName>
    <definedName name="_xlnm.Print_Area" localSheetId="2">'1.1.1 ING Group P&amp;L CQ'!$A$2:$N$34</definedName>
    <definedName name="_xlnm.Print_Area" localSheetId="3">'1.1.2 Group P&amp;L QO '!$A$2:$J$33</definedName>
    <definedName name="_xlnm.Print_Area" localSheetId="4">'1.2.1 Group Bal Assets CQ'!$A$2:$J$34</definedName>
    <definedName name="_xlnm.Print_Area" localSheetId="5">'1.2.2 Group Bal Assets QO'!$A$2:$J$34</definedName>
    <definedName name="_xlnm.Print_Area" localSheetId="6">'1.3.1 Group Bal Liabiliti CQ'!$A$2:$N$35</definedName>
    <definedName name="_xlnm.Print_Area" localSheetId="7">'1.3.2 Group Bal Liabilities '!$A$2:$L$36</definedName>
    <definedName name="_xlnm.Print_Area" localSheetId="8">'1.4.1 Group Equity CQ'!$A$2:$J$26</definedName>
    <definedName name="_xlnm.Print_Area" localSheetId="9">'1.4.2 Group Equity QO'!$A$2:$J$25</definedName>
    <definedName name="_xlnm.Print_Area" localSheetId="10">'1.5 Group Capital base '!$A$2:$H$29</definedName>
    <definedName name="_xlnm.Print_Area" localSheetId="11">'1.6 Group Funding'!$A$2:$Q$32</definedName>
    <definedName name="_xlnm.Print_Area" localSheetId="12">'1.7.1 ING Group Investments'!$A$2:$J$32</definedName>
    <definedName name="_xlnm.Print_Area" localSheetId="13">'1.7.2 ING Bank Investments'!$A$2:$J$32</definedName>
    <definedName name="_xlnm.Print_Area" localSheetId="14">'1.7.3.ING Insurance Investments'!$A$2:$J$32</definedName>
    <definedName name="_xlnm.Print_Area" localSheetId="15">'2.1.1 Banking P&amp;L 2Q2014 CQ'!$A$2:$N$56</definedName>
    <definedName name="_xlnm.Print_Area" localSheetId="24">'2.1.10 Commercial Bkg P&amp;L'!$A$2:$L$53</definedName>
    <definedName name="_xlnm.Print_Area" localSheetId="25">'2.1.11 CB Industry Lending P&amp;L'!$A$2:$L$39</definedName>
    <definedName name="_xlnm.Print_Area" localSheetId="26">'2.1.12 CB Gen Lnd &amp; Tr Serv P&amp;L'!$A$2:$L$39</definedName>
    <definedName name="_xlnm.Print_Area" localSheetId="27">'2.1.13 CB Fin Markets P&amp;L'!$A$2:$L$39</definedName>
    <definedName name="_xlnm.Print_Area" localSheetId="28">'2.1.14 CB Tr, RE &amp; Other P&amp;L'!$A$2:$L$39</definedName>
    <definedName name="_xlnm.Print_Area" localSheetId="29">'2.1.15 Corporate Line Bkg P&amp;L'!$A$2:$L$48</definedName>
    <definedName name="_xlnm.Print_Area" localSheetId="16">'2.1.2 Total Banking P&amp;L'!$A$2:$L$53</definedName>
    <definedName name="_xlnm.Print_Area" localSheetId="17">'2.1.3 Retail Banking P&amp;L'!$A$2:$L$53</definedName>
    <definedName name="_xlnm.Print_Area" localSheetId="18">'2.1.4 Retail Benelux P&amp;L'!$A$2:$L$53</definedName>
    <definedName name="_xlnm.Print_Area" localSheetId="19">'2.1.5 Retail Netherlands P&amp;L'!$A$2:$L$53</definedName>
    <definedName name="_xlnm.Print_Area" localSheetId="20">'2.1.6 Retail Belgium P&amp;L'!$A$2:$L$53</definedName>
    <definedName name="_xlnm.Print_Area" localSheetId="21">'2.1.7 Retail Internat. P&amp;L'!$A$2:$L$53</definedName>
    <definedName name="_xlnm.Print_Area" localSheetId="22">'2.1.8 Retail Germany P&amp;L'!$A$2:$L$53</definedName>
    <definedName name="_xlnm.Print_Area" localSheetId="23">'2.1.9 Retail Rest of World P&amp;L'!$A$2:$L$53</definedName>
    <definedName name="_xlnm.Print_Area" localSheetId="30">'2.2.1 Tot.Banking Cl.Bal 1Q2014'!$A$2:$M$44</definedName>
    <definedName name="_xlnm.Print_Area" localSheetId="31">'2.2.2 Total Banking Cl.Bal.'!$A$2:$J$42</definedName>
    <definedName name="_xlnm.Print_Area" localSheetId="32">'2.2.3 Retail Banking Cl.Bal.'!$A$2:$J$42</definedName>
    <definedName name="_xlnm.Print_Area" localSheetId="33">'2.2.4 Retail NL. Cl.Bal.'!$A$2:$J$42</definedName>
    <definedName name="_xlnm.Print_Area" localSheetId="34">'2.2.5 Retail Belgium Cl.Bal.'!$A$2:$J$42</definedName>
    <definedName name="_xlnm.Print_Area" localSheetId="35">'2.2.6 Retail Germany Cl.Bal.'!$A$2:$J$42</definedName>
    <definedName name="_xlnm.Print_Area" localSheetId="36">'2.2.7 Ret Rest of Worl Cl.Bal.'!$A$2:$J$42</definedName>
    <definedName name="_xlnm.Print_Area" localSheetId="37">'2.2.8 Commercial Bank. Cl.Bal.'!$A$2:$J$42</definedName>
    <definedName name="_xlnm.Print_Area" localSheetId="39">'2.3 Ret Int Add Info 2'!$A$2:$J$30</definedName>
    <definedName name="_xlnm.Print_Area" localSheetId="38">'2.3 Ret Int Add Info. 1'!$A$2:$L$43</definedName>
    <definedName name="_xlnm.Print_Area" localSheetId="40">'2.4.1 Banking Geo split 2Q2014'!$A$2:$S$39</definedName>
    <definedName name="_xlnm.Print_Area" localSheetId="41">'2.4.2 Geogr split ING Bank'!$A$2:$P$37</definedName>
    <definedName name="_xlnm.Print_Area" localSheetId="42">'2.4.3 Geogr split Netherlands'!$A$2:$L$37</definedName>
    <definedName name="_xlnm.Print_Area" localSheetId="43">'2.4.4 Geogr split Belgium'!$A$2:$L$37</definedName>
    <definedName name="_xlnm.Print_Area" localSheetId="44">'2.4.5 Geogr split Germany'!$A$2:$L$37</definedName>
    <definedName name="_xlnm.Print_Area" localSheetId="45">'2.4.6 Geogr split Rest Europe'!$A$2:$L$37</definedName>
    <definedName name="_xlnm.Print_Area" localSheetId="46">'2.4.7 Geogr split OutsideEurope'!$A$2:$L$37</definedName>
    <definedName name="_xlnm.Print_Area" localSheetId="47">'2.4.8 Geogr split Other'!$A$2:$L$36</definedName>
    <definedName name="_xlnm.Print_Area" localSheetId="48">'3.1.1 ING Insurance MA'!$A$2:$L$64</definedName>
    <definedName name="_xlnm.Print_Area" localSheetId="49">'3.1.2 Netherlands Life MA'!$A$2:$L$51</definedName>
    <definedName name="_xlnm.Print_Area" localSheetId="50">'3.1.3 Netherlands Non-life MA'!$A$2:$L$50</definedName>
    <definedName name="_xlnm.Print_Area" localSheetId="51">'3.1.4 Insurance Europe MA'!$A$2:$L$51</definedName>
    <definedName name="_xlnm.Print_Area" localSheetId="52">'3.1.5 Japan Life MA'!$A$2:$L$51</definedName>
    <definedName name="_xlnm.Print_Area" localSheetId="53">'3.1.6 Investment Management MA'!$A$2:$L$35</definedName>
    <definedName name="_xlnm.Print_Area" localSheetId="54">'3.1.7 Other MA'!$A$2:$L$40</definedName>
    <definedName name="_xlnm.Print_Area" localSheetId="55">'3.1.8 Japan Closed Block VA MA'!$A$2:$L$46</definedName>
    <definedName name="_xlnm.Print_Area" localSheetId="56">'3.1.9 Divest. &amp; Disc. Op'!$A$2:$L$19</definedName>
    <definedName name="_xlnm.Print_Area" localSheetId="57">'3.2.1 ING Insurance CB'!$A$2:$J$43</definedName>
    <definedName name="_xlnm.Print_Area" localSheetId="58">'3.2.2 Netherlands Life CB'!$A$2:$J$43</definedName>
    <definedName name="_xlnm.Print_Area" localSheetId="59">'3.2.3 Insurance Europe CB'!$A$2:$J$43</definedName>
    <definedName name="_xlnm.Print_Area" localSheetId="60">'3.2.4 Japan Life CB'!$A$2:$J$43</definedName>
    <definedName name="_xlnm.Print_Area" localSheetId="61">'3.2.5 Investment Management CB'!$A$2:$J$43</definedName>
    <definedName name="_xlnm.Print_Area" localSheetId="62">'3.2.6 Other CB'!$A$2:$J$43</definedName>
    <definedName name="_xlnm.Print_Area" localSheetId="63">'3.2.7 Japan Closed Block VA CB'!$A$2:$J$43</definedName>
    <definedName name="_xlnm.Print_Area" localSheetId="64">'3.3 add info NL Non-life '!$A$2:$L$27</definedName>
    <definedName name="_xlnm.Print_Area" localSheetId="65">'3.4 Ins Eur add info by country'!$A$2:$L$34</definedName>
    <definedName name="_xlnm.Print_Area" localSheetId="66">'3.5 Ins. Add info IM'!$A$2:$J$44</definedName>
    <definedName name="_xlnm.Print_Area" localSheetId="67">'4.1 Other Insurance P&amp;L'!$A$2:$L$33</definedName>
    <definedName name="_xlnm.Print_Area" localSheetId="68">'4.2 Other Insurance MA'!$A$2:$L$13</definedName>
    <definedName name="_xlnm.Print_Area" localSheetId="69">Disclaimer!$A$2:$C$28</definedName>
    <definedName name="_xlnm.Print_Area" localSheetId="0">Introduction!$A$1:$D$35</definedName>
    <definedName name="_xlnm.Print_Area" localSheetId="1">'Table of Contents'!$A$2:$C$47</definedName>
    <definedName name="_xlnm.Print_Area">#REF!</definedName>
    <definedName name="PRINT_AREA_MI" localSheetId="10">#REF!</definedName>
    <definedName name="PRINT_AREA_MI" localSheetId="52">#REF!</definedName>
    <definedName name="PRINT_AREA_MI" localSheetId="55">#REF!</definedName>
    <definedName name="PRINT_AREA_MI" localSheetId="56">#REF!</definedName>
    <definedName name="PRINT_AREA_MI" localSheetId="60">#REF!</definedName>
    <definedName name="PRINT_AREA_MI" localSheetId="62">#REF!</definedName>
    <definedName name="PRINT_AREA_MI" localSheetId="63">#REF!</definedName>
    <definedName name="PRINT_AREA_MI" localSheetId="68">#REF!</definedName>
    <definedName name="PRINT_AREA_MI">#REF!</definedName>
    <definedName name="_xlnm.Print_Titles" localSheetId="2">'1.1.1 ING Group P&amp;L CQ'!$2:$5</definedName>
    <definedName name="_xlnm.Print_Titles" localSheetId="30">'2.2.1 Tot.Banking Cl.Bal 1Q2014'!$5:$8</definedName>
    <definedName name="_xlnm.Print_Titles" localSheetId="38">'2.3 Ret Int Add Info. 1'!$2:$4</definedName>
    <definedName name="_xlnm.Print_Titles" localSheetId="69">Disclaimer!$5:$5</definedName>
    <definedName name="_xlnm.Print_Titles" localSheetId="1">'Table of Contents'!$2:$6</definedName>
    <definedName name="q" localSheetId="8" hidden="1">{"test",#N/A,FALSE,"Totaal Overzicht"}</definedName>
    <definedName name="q" localSheetId="10" hidden="1">{"test",#N/A,FALSE,"Totaal Overzicht"}</definedName>
    <definedName name="q" localSheetId="11" hidden="1">{"test",#N/A,FALSE,"Totaal Overzicht"}</definedName>
    <definedName name="q" localSheetId="1" hidden="1">{"test",#N/A,FALSE,"Totaal Overzicht"}</definedName>
    <definedName name="q" hidden="1">{"test",#N/A,FALSE,"Totaal Overzicht"}</definedName>
    <definedName name="Qua" localSheetId="10">#REF!</definedName>
    <definedName name="Qua" localSheetId="52">#REF!</definedName>
    <definedName name="Qua" localSheetId="55">#REF!</definedName>
    <definedName name="Qua" localSheetId="56">#REF!</definedName>
    <definedName name="Qua" localSheetId="60">#REF!</definedName>
    <definedName name="Qua" localSheetId="62">#REF!</definedName>
    <definedName name="Qua" localSheetId="63">#REF!</definedName>
    <definedName name="Qua" localSheetId="68">#REF!</definedName>
    <definedName name="Qua">#REF!</definedName>
    <definedName name="Rating" localSheetId="10">#REF!</definedName>
    <definedName name="Rating">#REF!</definedName>
    <definedName name="Reporting_Yr">'[17]Download Data'!$F$1</definedName>
    <definedName name="RTL_Names">'[3]Scenario data input'!$B$61:$B$98</definedName>
    <definedName name="s">#REF!</definedName>
    <definedName name="Scenario">[6]POV!$B$1</definedName>
    <definedName name="Scenario1">#REF!</definedName>
    <definedName name="Scenario2">'[3]4a. Global demand slump'!#REF!</definedName>
    <definedName name="Sens" localSheetId="10">#REF!</definedName>
    <definedName name="Sens">#REF!</definedName>
    <definedName name="shdate2">[1]BIS98!#REF!</definedName>
    <definedName name="sheetdate">[1]BIS98!$C$12</definedName>
    <definedName name="shortfall">[2]data!$L$4</definedName>
    <definedName name="t" localSheetId="8" hidden="1">{"test",#N/A,FALSE,"Totaal Overzicht"}</definedName>
    <definedName name="t" localSheetId="10" hidden="1">{"test",#N/A,FALSE,"Totaal Overzicht"}</definedName>
    <definedName name="t" localSheetId="11" hidden="1">{"test",#N/A,FALSE,"Totaal Overzicht"}</definedName>
    <definedName name="t" localSheetId="1" hidden="1">{"test",#N/A,FALSE,"Totaal Overzicht"}</definedName>
    <definedName name="t" hidden="1">{"test",#N/A,FALSE,"Totaal Overzicht"}</definedName>
    <definedName name="TABEL" localSheetId="10">#REF!</definedName>
    <definedName name="TABEL" localSheetId="52">#REF!</definedName>
    <definedName name="TABEL" localSheetId="55">#REF!</definedName>
    <definedName name="TABEL" localSheetId="56">#REF!</definedName>
    <definedName name="TABEL" localSheetId="60">#REF!</definedName>
    <definedName name="TABEL" localSheetId="62">#REF!</definedName>
    <definedName name="TABEL" localSheetId="63">#REF!</definedName>
    <definedName name="TABEL" localSheetId="68">#REF!</definedName>
    <definedName name="TABEL">#REF!</definedName>
    <definedName name="Table" localSheetId="10">#REF!</definedName>
    <definedName name="Table">#REF!</definedName>
    <definedName name="Table_SelectReport" localSheetId="10">#REF!</definedName>
    <definedName name="Table_SelectReport" localSheetId="52">#REF!</definedName>
    <definedName name="Table_SelectReport" localSheetId="55">#REF!</definedName>
    <definedName name="Table_SelectReport" localSheetId="56">#REF!</definedName>
    <definedName name="Table_SelectReport" localSheetId="60">#REF!</definedName>
    <definedName name="Table_SelectReport" localSheetId="62">#REF!</definedName>
    <definedName name="Table_SelectReport" localSheetId="63">#REF!</definedName>
    <definedName name="Table_SelectReport" localSheetId="68">#REF!</definedName>
    <definedName name="Table_SelectReport">#REF!</definedName>
    <definedName name="tax" localSheetId="52">#REF!</definedName>
    <definedName name="tax" localSheetId="55">#REF!</definedName>
    <definedName name="tax" localSheetId="56">#REF!</definedName>
    <definedName name="tax" localSheetId="60">#REF!</definedName>
    <definedName name="tax" localSheetId="62">#REF!</definedName>
    <definedName name="tax" localSheetId="63">#REF!</definedName>
    <definedName name="tax" localSheetId="68">#REF!</definedName>
    <definedName name="tax">#REF!</definedName>
    <definedName name="taxAmericas" localSheetId="52">#REF!</definedName>
    <definedName name="taxAmericas" localSheetId="55">#REF!</definedName>
    <definedName name="taxAmericas" localSheetId="56">#REF!</definedName>
    <definedName name="taxAmericas" localSheetId="60">#REF!</definedName>
    <definedName name="taxAmericas" localSheetId="62">#REF!</definedName>
    <definedName name="taxAmericas" localSheetId="63">#REF!</definedName>
    <definedName name="taxAmericas" localSheetId="68">#REF!</definedName>
    <definedName name="taxAmericas">#REF!</definedName>
    <definedName name="TELLER" localSheetId="52">#REF!</definedName>
    <definedName name="TELLER" localSheetId="55">#REF!</definedName>
    <definedName name="TELLER" localSheetId="56">#REF!</definedName>
    <definedName name="TELLER" localSheetId="60">#REF!</definedName>
    <definedName name="TELLER" localSheetId="62">#REF!</definedName>
    <definedName name="TELLER" localSheetId="63">#REF!</definedName>
    <definedName name="TELLER" localSheetId="68">#REF!</definedName>
    <definedName name="TELLER">#REF!</definedName>
    <definedName name="terminal">#REF!</definedName>
    <definedName name="test">'[12]Capital base'!$I$1</definedName>
    <definedName name="twoyearsago">'[16]Update Dates Sheet'!$C$8</definedName>
    <definedName name="Type_of_breach">'[3]CHART DATA'!$DF$8:$DF$12</definedName>
    <definedName name="Type_of_breaches">'[3]CHART DATA'!$DF$8:$DF$12</definedName>
    <definedName name="UK_01_F" localSheetId="10">#REF!</definedName>
    <definedName name="UK_01_F">#REF!</definedName>
    <definedName name="UK_01_P" localSheetId="10">#REF!</definedName>
    <definedName name="UK_01_P">#REF!</definedName>
    <definedName name="UK_02_F" localSheetId="10">#REF!</definedName>
    <definedName name="UK_02_F">#REF!</definedName>
    <definedName name="UK_02_P">#REF!</definedName>
    <definedName name="UK_03_F">#REF!</definedName>
    <definedName name="UK_03_P">#REF!</definedName>
    <definedName name="UK_04_F">#REF!</definedName>
    <definedName name="UK_04_P">#REF!</definedName>
    <definedName name="UK_05_F">#REF!</definedName>
    <definedName name="UK_05_P">#REF!</definedName>
    <definedName name="UK_06_F">#REF!</definedName>
    <definedName name="UK_06_P">#REF!</definedName>
    <definedName name="UK_07_F">#REF!</definedName>
    <definedName name="UK_07_P">#REF!</definedName>
    <definedName name="UK_08_F">#REF!</definedName>
    <definedName name="UK_08_P">#REF!</definedName>
    <definedName name="USA_01_F">#REF!</definedName>
    <definedName name="USA_01_P">#REF!</definedName>
    <definedName name="USA_02_F">#REF!</definedName>
    <definedName name="USA_02_P">#REF!</definedName>
    <definedName name="USA_03_F">#REF!</definedName>
    <definedName name="USA_03_P">#REF!</definedName>
    <definedName name="USA_04_F">#REF!</definedName>
    <definedName name="USA_04_P">#REF!</definedName>
    <definedName name="USA_05_F">#REF!</definedName>
    <definedName name="USA_05_P">#REF!</definedName>
    <definedName name="USA_06_F">#REF!</definedName>
    <definedName name="USA_06_P">#REF!</definedName>
    <definedName name="USA_07_F">#REF!</definedName>
    <definedName name="USA_07_P">#REF!</definedName>
    <definedName name="USA_08_F">#REF!</definedName>
    <definedName name="USA_08_P">#REF!</definedName>
    <definedName name="USDEURRATE">#REF!</definedName>
    <definedName name="Value">[6]POV!$B$5</definedName>
    <definedName name="vestiging" localSheetId="10">#REF!</definedName>
    <definedName name="vestiging" localSheetId="52">#REF!</definedName>
    <definedName name="vestiging" localSheetId="55">#REF!</definedName>
    <definedName name="vestiging" localSheetId="56">#REF!</definedName>
    <definedName name="vestiging" localSheetId="60">#REF!</definedName>
    <definedName name="vestiging" localSheetId="62">#REF!</definedName>
    <definedName name="vestiging" localSheetId="63">#REF!</definedName>
    <definedName name="vestiging" localSheetId="68">#REF!</definedName>
    <definedName name="vestiging">#REF!</definedName>
    <definedName name="View">[6]POV!$B$4</definedName>
    <definedName name="w" localSheetId="8" hidden="1">{"test",#N/A,FALSE,"Totaal Overzicht"}</definedName>
    <definedName name="w" localSheetId="10" hidden="1">{"test",#N/A,FALSE,"Totaal Overzicht"}</definedName>
    <definedName name="w" localSheetId="11" hidden="1">{"test",#N/A,FALSE,"Totaal Overzicht"}</definedName>
    <definedName name="w" localSheetId="1" hidden="1">{"test",#N/A,FALSE,"Totaal Overzicht"}</definedName>
    <definedName name="w" hidden="1">{"test",#N/A,FALSE,"Totaal Overzicht"}</definedName>
    <definedName name="WERKFORM" localSheetId="10">#REF!</definedName>
    <definedName name="WERKFORM" localSheetId="52">#REF!</definedName>
    <definedName name="WERKFORM" localSheetId="55">#REF!</definedName>
    <definedName name="WERKFORM" localSheetId="56">#REF!</definedName>
    <definedName name="WERKFORM" localSheetId="60">#REF!</definedName>
    <definedName name="WERKFORM" localSheetId="62">#REF!</definedName>
    <definedName name="WERKFORM" localSheetId="63">#REF!</definedName>
    <definedName name="WERKFORM" localSheetId="68">#REF!</definedName>
    <definedName name="WERKFORM">#REF!</definedName>
    <definedName name="WHS_Names">'[3]Scenario data input'!$B$14:$B$60</definedName>
    <definedName name="wrn.Lanaken." localSheetId="8" hidden="1">{"test",#N/A,FALSE,"Totaal Overzicht"}</definedName>
    <definedName name="wrn.Lanaken." localSheetId="10" hidden="1">{"test",#N/A,FALSE,"Totaal Overzicht"}</definedName>
    <definedName name="wrn.Lanaken." localSheetId="11" hidden="1">{"test",#N/A,FALSE,"Totaal Overzicht"}</definedName>
    <definedName name="wrn.Lanaken." localSheetId="1" hidden="1">{"test",#N/A,FALSE,"Totaal Overzicht"}</definedName>
    <definedName name="wrn.Lanaken." hidden="1">{"test",#N/A,FALSE,"Totaal Overzicht"}</definedName>
    <definedName name="Year">[6]POV!$B$2</definedName>
  </definedNames>
  <calcPr calcId="145621"/>
</workbook>
</file>

<file path=xl/calcChain.xml><?xml version="1.0" encoding="utf-8"?>
<calcChain xmlns="http://schemas.openxmlformats.org/spreadsheetml/2006/main">
  <c r="B30" i="554" l="1"/>
  <c r="B22" i="554"/>
  <c r="B21" i="554"/>
  <c r="H33" i="463" l="1"/>
  <c r="H32" i="463"/>
  <c r="H29" i="463"/>
  <c r="H28" i="463"/>
  <c r="H27" i="463"/>
  <c r="H25" i="463"/>
  <c r="H24" i="463"/>
  <c r="H23" i="463"/>
  <c r="H22" i="463"/>
  <c r="H21" i="463"/>
  <c r="H20" i="463"/>
  <c r="H19" i="463"/>
  <c r="H18" i="463"/>
  <c r="H17" i="463"/>
  <c r="H15" i="463"/>
  <c r="H14" i="463"/>
  <c r="H13" i="463"/>
  <c r="H34" i="463" s="1"/>
  <c r="H11" i="463"/>
  <c r="H10" i="463"/>
  <c r="H9" i="463"/>
  <c r="H8" i="463"/>
  <c r="H32" i="462"/>
  <c r="H31" i="462"/>
  <c r="H29" i="462"/>
  <c r="H28" i="462"/>
  <c r="H27" i="462"/>
  <c r="H26" i="462"/>
  <c r="H25" i="462"/>
  <c r="H24" i="462"/>
  <c r="H23" i="462"/>
  <c r="H22" i="462"/>
  <c r="H21" i="462"/>
  <c r="H19" i="462"/>
  <c r="H18" i="462"/>
  <c r="H17" i="462"/>
  <c r="H16" i="462"/>
  <c r="H14" i="462"/>
  <c r="H13" i="462"/>
  <c r="H12" i="462"/>
  <c r="H11" i="462"/>
  <c r="H9" i="462"/>
  <c r="H8" i="462"/>
  <c r="H35" i="463" l="1"/>
  <c r="C24" i="493" l="1"/>
  <c r="C23" i="493"/>
  <c r="C22" i="493"/>
  <c r="C21" i="493"/>
  <c r="A18" i="457" l="1"/>
  <c r="A18" i="458"/>
  <c r="A18" i="459"/>
  <c r="H16" i="459"/>
  <c r="H15" i="459"/>
  <c r="H14" i="459"/>
  <c r="I13" i="459"/>
  <c r="G13" i="459"/>
  <c r="F13" i="459"/>
  <c r="E13" i="459"/>
  <c r="C13" i="459"/>
  <c r="H13" i="459" s="1"/>
  <c r="H12" i="459"/>
  <c r="H11" i="459"/>
  <c r="H10" i="459"/>
  <c r="H9" i="459"/>
  <c r="H8" i="459"/>
  <c r="I31" i="458"/>
  <c r="H31" i="458"/>
  <c r="G31" i="458"/>
  <c r="I30" i="458"/>
  <c r="H30" i="458"/>
  <c r="I29" i="458"/>
  <c r="H29" i="458"/>
  <c r="I28" i="458"/>
  <c r="H28" i="458"/>
  <c r="I27" i="458"/>
  <c r="H27" i="458"/>
  <c r="I26" i="458"/>
  <c r="H26" i="458"/>
  <c r="I25" i="458"/>
  <c r="H25" i="458"/>
  <c r="I24" i="458"/>
  <c r="H24" i="458"/>
  <c r="I23" i="458"/>
  <c r="H23" i="458"/>
  <c r="H16" i="458"/>
  <c r="G16" i="458"/>
  <c r="E7" i="466" l="1"/>
  <c r="G7" i="466" s="1"/>
  <c r="D7" i="466"/>
  <c r="F7" i="466" s="1"/>
  <c r="F6" i="463" l="1"/>
  <c r="H30" i="461" l="1"/>
  <c r="M35" i="460"/>
  <c r="C31" i="460"/>
  <c r="E7" i="377" l="1"/>
  <c r="G7" i="377" s="1"/>
  <c r="D7" i="377" l="1"/>
  <c r="F7" i="377" s="1"/>
</calcChain>
</file>

<file path=xl/sharedStrings.xml><?xml version="1.0" encoding="utf-8"?>
<sst xmlns="http://schemas.openxmlformats.org/spreadsheetml/2006/main" count="3489" uniqueCount="783">
  <si>
    <t>1. ING Group</t>
  </si>
  <si>
    <t xml:space="preserve">other forward-looking statements that are based on management’s current views and assumptions and involve known and unknown risks and uncertainties that </t>
  </si>
  <si>
    <t>could cause actual results, performance or events to differ materially from those expressed or implied in such statements. Actual results, performance or events</t>
  </si>
  <si>
    <t>may differ materially from those in such statements due to, without limitation: (1) changes in general economic conditions, in particular economic conditions in ING’s</t>
  </si>
  <si>
    <t xml:space="preserve">core markets, (2) changes in performance of financial markets, including developing markets, (3) consequences of a potential (partial) break-up of the euro, </t>
  </si>
  <si>
    <t xml:space="preserve">(4) the implementation of ING’s restructuring plan to separate banking and insurance operations, (5) changes in the availability of, and costs associated with, </t>
  </si>
  <si>
    <t>Product segmentation Commercial Banking</t>
  </si>
  <si>
    <t>Product Group</t>
  </si>
  <si>
    <t>Sub products</t>
  </si>
  <si>
    <t>Industry Lending</t>
  </si>
  <si>
    <t>Structured Finance</t>
  </si>
  <si>
    <t>Real Estate Finance</t>
  </si>
  <si>
    <t>General Lending &amp; Transaction Services</t>
  </si>
  <si>
    <t>Corporate &amp; Financial Institutions Lending</t>
  </si>
  <si>
    <t>Payment &amp; Cash Management</t>
  </si>
  <si>
    <t>General Lease and Commercial Finance</t>
  </si>
  <si>
    <t>Trade Finance Services</t>
  </si>
  <si>
    <t>Financial Markets</t>
  </si>
  <si>
    <t>Financial Markets Clients &amp; Products</t>
  </si>
  <si>
    <t>Bank Treasury, Real Estate &amp; Other</t>
  </si>
  <si>
    <t>Bank Treasury (Asset &amp; Liability Management and Treasury)</t>
  </si>
  <si>
    <t>Real Estate Development</t>
  </si>
  <si>
    <t>REIM Investment Portfolio</t>
  </si>
  <si>
    <t>General Lease run-off portfolio</t>
  </si>
  <si>
    <t>Shareholders' equity per share in EUR</t>
  </si>
  <si>
    <t xml:space="preserve">sources of liquidity such as interbank funding, as well as conditions in the credit markets generally, including changes in borrower and counterparty creditworthiness, </t>
  </si>
  <si>
    <t>(6) the frequency and severity of insured loss events, (7) changes affecting mortality and morbidity levels and trends, (8) changes affecting persistency levels,</t>
  </si>
  <si>
    <t>(9) changes affecting interest rate levels, (10) changes affecting currency exchange rates, (11) changes in investor, customer and policyholder behaviour,</t>
  </si>
  <si>
    <t xml:space="preserve">(12) changes in general competitive factors, (13) changes in laws and regulations, (14) changes in the policies of governments and/or regulatory authorities, </t>
  </si>
  <si>
    <t>(15) conclusions with regard to purchase accounting assumptions and methodologies, (16) changes in ownership that could affect the future availability to us</t>
  </si>
  <si>
    <t xml:space="preserve">of net operating loss, net capital and built-in loss carry forwards, (17) changes in credit-ratings, (18) ING’s ability to achieve projected operational synergies and </t>
  </si>
  <si>
    <t>(19) the other risks and uncertainties detailed in the Risk Factors section contained in the most recent Annual Report of ING Groep N.V..</t>
  </si>
  <si>
    <t xml:space="preserve">Any forward-looking statements made by or on behalf of ING speak only as of the date they are made, and, ING assumes no obligation to publicly update or revise any </t>
  </si>
  <si>
    <t xml:space="preserve">ING Group’s Annual Accounts are prepared in accordance with International Financial Reporting Standards as adopted by the European Union (‘IFRS-EU’). </t>
  </si>
  <si>
    <t>Other</t>
  </si>
  <si>
    <t>Commission income</t>
  </si>
  <si>
    <t>Total underlying income</t>
  </si>
  <si>
    <t>Operating expenses</t>
  </si>
  <si>
    <t>Underlying result before tax</t>
  </si>
  <si>
    <t>Taxation</t>
  </si>
  <si>
    <t>Minority interests</t>
  </si>
  <si>
    <t>Underlying net result</t>
  </si>
  <si>
    <t>Net gains/losses on divestments</t>
  </si>
  <si>
    <t>Net result from divested units</t>
  </si>
  <si>
    <t>Special items after tax</t>
  </si>
  <si>
    <t>Net result</t>
  </si>
  <si>
    <t>Key figures</t>
  </si>
  <si>
    <t>Gross premium income</t>
  </si>
  <si>
    <t>Underwriting expenditure</t>
  </si>
  <si>
    <t>Total underlying expenditure</t>
  </si>
  <si>
    <t>Staff expenses</t>
  </si>
  <si>
    <t>Total equity</t>
  </si>
  <si>
    <t>Share capital</t>
  </si>
  <si>
    <t>Share premium</t>
  </si>
  <si>
    <t>Revaluation reserve equity securities</t>
  </si>
  <si>
    <t>Revaluation reserve debt securities</t>
  </si>
  <si>
    <t>Revaluation reserve crediting to life policyholders</t>
  </si>
  <si>
    <t>Revaluation reserve cashflow hedge</t>
  </si>
  <si>
    <t>Currency translation reserve</t>
  </si>
  <si>
    <t>Non-voting equity securities</t>
  </si>
  <si>
    <t>in EUR million</t>
  </si>
  <si>
    <t>Total investment &amp; other income</t>
  </si>
  <si>
    <t>Other revaluation reserve</t>
  </si>
  <si>
    <t xml:space="preserve">Treasury shares </t>
  </si>
  <si>
    <t xml:space="preserve">Shareholders' equity   </t>
  </si>
  <si>
    <t>Retained earnings and other reserves</t>
  </si>
  <si>
    <t>Intangibles amortisation and impairments</t>
  </si>
  <si>
    <t>Interest expenses Insurance operations</t>
  </si>
  <si>
    <t>Interest result Banking operations</t>
  </si>
  <si>
    <t>General comments</t>
  </si>
  <si>
    <t>Other expenses</t>
  </si>
  <si>
    <t xml:space="preserve">Addition to loan loss provisions </t>
  </si>
  <si>
    <t xml:space="preserve">• </t>
  </si>
  <si>
    <t>Allocation keys are used to calculate segmental information; e.g. Life vs. Non-life, Retail vs. Commercial banking and product information. These allocation keys might be refined over time.</t>
  </si>
  <si>
    <t>Rounding could cause some small differences.</t>
  </si>
  <si>
    <t>All figures are unaudited.</t>
  </si>
  <si>
    <t>31 Dec</t>
  </si>
  <si>
    <t>30 Sep</t>
  </si>
  <si>
    <t xml:space="preserve">30 Jun </t>
  </si>
  <si>
    <t>31 Mar</t>
  </si>
  <si>
    <t>TABLE OF CONTENTS</t>
  </si>
  <si>
    <t>ING Group: Total equity</t>
  </si>
  <si>
    <t xml:space="preserve">Small differences are possible in the tables due to rounding. </t>
  </si>
  <si>
    <t>ING analyses its results on an underlying basis. Underlying results are derived from results based on IFRS as adopted by the European Union (IFRS-EU), i.e. IFRS-EU result, excluding the impact of divestments, discontinued operations and special items. In case of a divestment, historical results are revised by excluding both the transaction gain/loss and the operating results of the divested unit.</t>
  </si>
  <si>
    <t>ING Group: Profit and loss</t>
  </si>
  <si>
    <t>4Q2013</t>
  </si>
  <si>
    <t>3Q2013</t>
  </si>
  <si>
    <t>2Q2013</t>
  </si>
  <si>
    <t>1Q2013</t>
  </si>
  <si>
    <t>2.3       Additional information Retail Banking International</t>
  </si>
  <si>
    <t>All figures in this document are unaudited.</t>
  </si>
  <si>
    <t xml:space="preserve">Certain of the statements contained in this Report are not historical facts, including, without limitation, certain statements made of future expectations and </t>
  </si>
  <si>
    <t>Remeasurement of the net defined benefit asset/liability</t>
  </si>
  <si>
    <t>Net result from discontinued operations Insurance/IM Asia</t>
  </si>
  <si>
    <t xml:space="preserve"> </t>
  </si>
  <si>
    <t>In EUR million</t>
  </si>
  <si>
    <t>In EUR billion</t>
  </si>
  <si>
    <t>Total</t>
  </si>
  <si>
    <t>3. NN Group</t>
  </si>
  <si>
    <t>3Q2014</t>
  </si>
  <si>
    <t>2Q2014</t>
  </si>
  <si>
    <t>1Q2014</t>
  </si>
  <si>
    <t xml:space="preserve">ING Group: Profit and loss </t>
  </si>
  <si>
    <r>
      <t>Total Group</t>
    </r>
    <r>
      <rPr>
        <vertAlign val="superscript"/>
        <sz val="10"/>
        <rFont val="Frutiger Light"/>
        <family val="2"/>
      </rPr>
      <t>1)</t>
    </r>
  </si>
  <si>
    <t>Banking</t>
  </si>
  <si>
    <t xml:space="preserve">Other </t>
  </si>
  <si>
    <t>NN Group</t>
  </si>
  <si>
    <t>ING Group</t>
  </si>
  <si>
    <t>31 Mar 2014</t>
  </si>
  <si>
    <r>
      <t>ING GROUP</t>
    </r>
    <r>
      <rPr>
        <sz val="24"/>
        <color indexed="43"/>
        <rFont val="Frutiger Light"/>
        <family val="2"/>
      </rPr>
      <t xml:space="preserve"> </t>
    </r>
    <r>
      <rPr>
        <sz val="24"/>
        <color indexed="41"/>
        <rFont val="Frutiger Light"/>
        <family val="2"/>
      </rPr>
      <t>1.1.2 PROFIT AND LOSS - Quarterly Overview</t>
    </r>
  </si>
  <si>
    <r>
      <t>ING GROUP</t>
    </r>
    <r>
      <rPr>
        <sz val="24"/>
        <color indexed="43"/>
        <rFont val="Frutiger Light"/>
        <family val="2"/>
      </rPr>
      <t xml:space="preserve"> </t>
    </r>
    <r>
      <rPr>
        <sz val="24"/>
        <color indexed="41"/>
        <rFont val="Frutiger Light"/>
        <family val="2"/>
      </rPr>
      <t>1.1.1 PROFIT AND LOSS - Comparable Quarters</t>
    </r>
  </si>
  <si>
    <t>ING Bank N.V.</t>
  </si>
  <si>
    <t>Holdings / Eliminations</t>
  </si>
  <si>
    <t xml:space="preserve">Shareholders' equity per share in EUR </t>
  </si>
  <si>
    <t>Shares outstanding in the market (in million)</t>
  </si>
  <si>
    <t>ING Group: Capital base</t>
  </si>
  <si>
    <t>Shareholders' equity (parent)</t>
  </si>
  <si>
    <t>Core Tier 1 securities</t>
  </si>
  <si>
    <t>Group hybrid capital</t>
  </si>
  <si>
    <t>Group leverage (core debt)</t>
  </si>
  <si>
    <t>Total capitalisation</t>
  </si>
  <si>
    <t>Adjustments to equity:</t>
  </si>
  <si>
    <t>Deductions Tier 1</t>
  </si>
  <si>
    <t>Tier 1 capital for Bank</t>
  </si>
  <si>
    <t>Tier 2 capital</t>
  </si>
  <si>
    <t>IGD adjustments</t>
  </si>
  <si>
    <t>Adjusted equity / BIS capital / IGD capital</t>
  </si>
  <si>
    <t>LT debt Issued</t>
  </si>
  <si>
    <t>Maturing</t>
  </si>
  <si>
    <r>
      <t>ING Bank senior debt</t>
    </r>
    <r>
      <rPr>
        <vertAlign val="superscript"/>
        <sz val="10"/>
        <rFont val="Frutiger Light"/>
        <family val="2"/>
      </rPr>
      <t>1)</t>
    </r>
  </si>
  <si>
    <t>ING Bank covered bond</t>
  </si>
  <si>
    <t>ING Bank RMBS</t>
  </si>
  <si>
    <r>
      <t>ING Group senior debt</t>
    </r>
    <r>
      <rPr>
        <vertAlign val="superscript"/>
        <sz val="10"/>
        <rFont val="Frutiger Light"/>
        <family val="2"/>
      </rPr>
      <t>1)</t>
    </r>
  </si>
  <si>
    <r>
      <t>ING Insurance senior debt</t>
    </r>
    <r>
      <rPr>
        <vertAlign val="superscript"/>
        <sz val="10"/>
        <rFont val="Frutiger Light"/>
        <family val="2"/>
      </rPr>
      <t>1)</t>
    </r>
  </si>
  <si>
    <t>ING Group core Tier-1 securities</t>
  </si>
  <si>
    <r>
      <t>1)</t>
    </r>
    <r>
      <rPr>
        <sz val="10"/>
        <rFont val="Frutiger Light"/>
        <family val="2"/>
      </rPr>
      <t xml:space="preserve"> Figures shown for issued senior bonds are only included with the tenor &gt;= 1 year</t>
    </r>
  </si>
  <si>
    <t>ING Bank: Loan-to-deposit ratio and funding mix</t>
  </si>
  <si>
    <t>Loan-to-deposit ratio</t>
  </si>
  <si>
    <t>Funding mix:</t>
  </si>
  <si>
    <t>Customer deposits (retail)</t>
  </si>
  <si>
    <t>Customer deposits (corporate)</t>
  </si>
  <si>
    <t>Lending / repurchase agreement</t>
  </si>
  <si>
    <t>Interbank</t>
  </si>
  <si>
    <t>Public debt</t>
  </si>
  <si>
    <t>Subordinated debt</t>
  </si>
  <si>
    <r>
      <t>Total</t>
    </r>
    <r>
      <rPr>
        <b/>
        <vertAlign val="superscript"/>
        <sz val="10"/>
        <rFont val="Frutiger Light"/>
        <family val="2"/>
      </rPr>
      <t>1)</t>
    </r>
  </si>
  <si>
    <r>
      <t>1)</t>
    </r>
    <r>
      <rPr>
        <sz val="10"/>
        <rFont val="Frutiger Light"/>
        <family val="2"/>
      </rPr>
      <t xml:space="preserve"> Liabilities excluding trading liabilities, IFRS equity and assets held for sale</t>
    </r>
  </si>
  <si>
    <r>
      <t>ING GROUP</t>
    </r>
    <r>
      <rPr>
        <sz val="24"/>
        <color indexed="42"/>
        <rFont val="Frutiger Light"/>
        <family val="2"/>
      </rPr>
      <t xml:space="preserve"> </t>
    </r>
    <r>
      <rPr>
        <sz val="24"/>
        <color indexed="41"/>
        <rFont val="Frutiger Light"/>
        <family val="2"/>
      </rPr>
      <t>1.6 FUNDING</t>
    </r>
  </si>
  <si>
    <t>2. Banking</t>
  </si>
  <si>
    <t>1.1.1  Profit and loss - comparable quarters</t>
  </si>
  <si>
    <t>3.1.1  Margin analysis NN Group: Total</t>
  </si>
  <si>
    <t>1.1.2  Profit and loss - quarterly overview</t>
  </si>
  <si>
    <t>3.1.2  Margin analysis NN Group: Netherlands Life</t>
  </si>
  <si>
    <t>1.2.1  Consolidated Balance sheet: Assets - comparable quarters</t>
  </si>
  <si>
    <t>2.1.3    Profit and loss: Retail Banking</t>
  </si>
  <si>
    <t xml:space="preserve">3.1.3  Margin analysis NN Group: Netherlands Non-Life </t>
  </si>
  <si>
    <t>1.2.2  Consolidated Balance sheet: Assets - quarterly overview</t>
  </si>
  <si>
    <t>2.1.4    Profit and loss: Retail Banking Benelux</t>
  </si>
  <si>
    <t>3.1.4  Margin analysis NN Group: Europe</t>
  </si>
  <si>
    <t>1.3.1  Consolidated Balance sheet: Equity and Liabilities -</t>
  </si>
  <si>
    <t>2.1.5    Profit and loss: Retail Banking Netherlands</t>
  </si>
  <si>
    <t>3.1.5  Margin analysis NN Group: Japan Life</t>
  </si>
  <si>
    <t xml:space="preserve">          comparable quarters</t>
  </si>
  <si>
    <t>2.1.6    Profit and loss: Retail Banking Belgium</t>
  </si>
  <si>
    <t>3.1.6  Margin analysis NN Group: Investment Management</t>
  </si>
  <si>
    <t>1.3.2  Consolidated Balance sheet: Equity and Liabilities -</t>
  </si>
  <si>
    <t>2.1.7    Profit and loss: Retail Banking International</t>
  </si>
  <si>
    <t>3.1.7  Margin analysis NN Group: Other</t>
  </si>
  <si>
    <t xml:space="preserve">          quarterly overview</t>
  </si>
  <si>
    <t>2.1.8    Profit and loss: Retail Banking Germany</t>
  </si>
  <si>
    <t>3.1.8  Margin analysis NN Group: Japan Closed Block VA</t>
  </si>
  <si>
    <t>1.4.2  Total equity - quarterly overview</t>
  </si>
  <si>
    <t>2.1.9    Profit and loss: Retail Banking Rest of World</t>
  </si>
  <si>
    <t>3.1.9  Margin analysis NN Group: Divestments and</t>
  </si>
  <si>
    <t>1.5     Capital base</t>
  </si>
  <si>
    <t>2.1.10  Profit and loss: Commercial Banking</t>
  </si>
  <si>
    <t xml:space="preserve">          discontinued operations   </t>
  </si>
  <si>
    <t>1.6     Funding</t>
  </si>
  <si>
    <t>2.1.11  Profit and loss: Commercial Banking -</t>
  </si>
  <si>
    <t>1.7.1  Investments: Group</t>
  </si>
  <si>
    <t xml:space="preserve">            Industry Lending</t>
  </si>
  <si>
    <t>3.2.1  Client Balances NN Group: Total</t>
  </si>
  <si>
    <t>2.1.12  Profit and loss: Commercial Banking -</t>
  </si>
  <si>
    <t>3.2.2  Client Balances NN Group: Netherlands Life</t>
  </si>
  <si>
    <t>1.7.3  Investments: NN Group</t>
  </si>
  <si>
    <t xml:space="preserve">            General Lending &amp; Transaction Services</t>
  </si>
  <si>
    <t>3.2.3  Client Balances NN Group: Europe</t>
  </si>
  <si>
    <t>2.1.13  Profit and loss: Commercial Banking -</t>
  </si>
  <si>
    <t>3.2.4  Client Balances NN Group: Japan Life</t>
  </si>
  <si>
    <t xml:space="preserve">            Financial Markets</t>
  </si>
  <si>
    <t>3.2.5  Client Balances NN Group: Investment Management</t>
  </si>
  <si>
    <t>2.1.14  Profit and loss: Commercial Banking -</t>
  </si>
  <si>
    <t>3.2.6  Client Balances NN Group: Other</t>
  </si>
  <si>
    <t xml:space="preserve">            Bank Treasury,Real Estate &amp; Other</t>
  </si>
  <si>
    <t>3.2.7  Client Balances NN Group: Japan Closed Block VA</t>
  </si>
  <si>
    <t>2.1.15  Profit and loss: Corporate Line Banking</t>
  </si>
  <si>
    <t>3.3     Additional information NN Group: Netherlands Non-life</t>
  </si>
  <si>
    <t>3.4     Additional information NN Group: Insurance Europe</t>
  </si>
  <si>
    <t xml:space="preserve">          key figures by country</t>
  </si>
  <si>
    <t>2.2.3    Client Balances: Retail Banking</t>
  </si>
  <si>
    <t>3.5     Additional information NN Group: Investment Management</t>
  </si>
  <si>
    <t>2.2.4    Client Balances: Retail Banking Netherlands</t>
  </si>
  <si>
    <t>2.2.5    Client Balances: Retail Banking Belgium</t>
  </si>
  <si>
    <t>2.2.6    Client Balances: Retail Banking Germany</t>
  </si>
  <si>
    <t>2.2.7    Client Balances: Retail Banking Rest of World</t>
  </si>
  <si>
    <t>2.2.8    Client Balances: Commercial Banking</t>
  </si>
  <si>
    <t>2.4.3    Geographical split: Netherlands</t>
  </si>
  <si>
    <t>2.4.4    Geographical split: Belgium</t>
  </si>
  <si>
    <t>2.4.5    Geographical split: Germany</t>
  </si>
  <si>
    <t>2.4.6    Geographical split: Rest of Europe</t>
  </si>
  <si>
    <t>2.4.7    Geographical split: Outside Europe</t>
  </si>
  <si>
    <t>2.4.8    Geographical split: Other</t>
  </si>
  <si>
    <t>Corporate Finance</t>
  </si>
  <si>
    <t>1.4.1  Total equity - comparable quarters</t>
  </si>
  <si>
    <t>2.1.2    Profit and loss: ING Bank</t>
  </si>
  <si>
    <t>2.2.2    Client Balances: ING Bank</t>
  </si>
  <si>
    <t>2.4.2    Geographical split: ING Bank</t>
  </si>
  <si>
    <t>1.7.2  Investments: ING Bank</t>
  </si>
  <si>
    <r>
      <t>ING GROUP</t>
    </r>
    <r>
      <rPr>
        <sz val="24"/>
        <color indexed="41"/>
        <rFont val="Frutiger Light"/>
        <family val="2"/>
      </rPr>
      <t xml:space="preserve"> 1.4.1 TOTAL EQUITY - Comparable Quarters</t>
    </r>
  </si>
  <si>
    <t>&gt; 2024</t>
  </si>
  <si>
    <t>ING Bank state guaranteed (Australia)</t>
  </si>
  <si>
    <t>ING Insurance subordinated debt (NN Group)</t>
  </si>
  <si>
    <t>4. Insurance Other</t>
  </si>
  <si>
    <r>
      <rPr>
        <vertAlign val="superscript"/>
        <sz val="10"/>
        <rFont val="Frutiger Light"/>
        <family val="2"/>
      </rPr>
      <t>1)</t>
    </r>
    <r>
      <rPr>
        <sz val="10"/>
        <rFont val="Frutiger Light"/>
        <family val="2"/>
      </rPr>
      <t xml:space="preserve">  Including intercompany eliminations</t>
    </r>
  </si>
  <si>
    <t>0</t>
  </si>
  <si>
    <r>
      <t xml:space="preserve">1Q2013 </t>
    </r>
    <r>
      <rPr>
        <vertAlign val="superscript"/>
        <sz val="10"/>
        <rFont val="Frutiger Light"/>
        <family val="2"/>
      </rPr>
      <t>1)</t>
    </r>
  </si>
  <si>
    <r>
      <t xml:space="preserve">2Q2013 </t>
    </r>
    <r>
      <rPr>
        <vertAlign val="superscript"/>
        <sz val="10"/>
        <rFont val="Frutiger Light"/>
        <family val="2"/>
      </rPr>
      <t>1)</t>
    </r>
  </si>
  <si>
    <r>
      <t xml:space="preserve">3Q2013 </t>
    </r>
    <r>
      <rPr>
        <vertAlign val="superscript"/>
        <sz val="10"/>
        <rFont val="Frutiger Light"/>
        <family val="2"/>
      </rPr>
      <t>1)</t>
    </r>
  </si>
  <si>
    <r>
      <t xml:space="preserve">4Q2013 </t>
    </r>
    <r>
      <rPr>
        <vertAlign val="superscript"/>
        <sz val="10"/>
        <rFont val="Frutiger Light"/>
        <family val="2"/>
      </rPr>
      <t>1)</t>
    </r>
  </si>
  <si>
    <t>4Q2014</t>
  </si>
  <si>
    <t>Retail</t>
  </si>
  <si>
    <t>General Lending</t>
  </si>
  <si>
    <t>Bank Treasury</t>
  </si>
  <si>
    <t>Rest of</t>
  </si>
  <si>
    <t>Commercial</t>
  </si>
  <si>
    <t>Industry</t>
  </si>
  <si>
    <t>&amp; Transaction</t>
  </si>
  <si>
    <t>Financial</t>
  </si>
  <si>
    <t>Real Estate</t>
  </si>
  <si>
    <t>Corporate</t>
  </si>
  <si>
    <t>Netherlands</t>
  </si>
  <si>
    <t>Belgium</t>
  </si>
  <si>
    <t>Germany</t>
  </si>
  <si>
    <t>World</t>
  </si>
  <si>
    <t>Lending</t>
  </si>
  <si>
    <t>Services</t>
  </si>
  <si>
    <t>Markets</t>
  </si>
  <si>
    <t>&amp; Other</t>
  </si>
  <si>
    <t>Line</t>
  </si>
  <si>
    <t>Balance sheet related interest</t>
  </si>
  <si>
    <t>Capital charge on book equity</t>
  </si>
  <si>
    <t>Interest benefit on economic capital</t>
  </si>
  <si>
    <t>Interest result</t>
  </si>
  <si>
    <t>Funds transfer</t>
  </si>
  <si>
    <t>Securities business</t>
  </si>
  <si>
    <t>Insurance broking</t>
  </si>
  <si>
    <t>Management fees</t>
  </si>
  <si>
    <t>Brokerage and advisory fees</t>
  </si>
  <si>
    <t>Rental income</t>
  </si>
  <si>
    <t>Other investment income</t>
  </si>
  <si>
    <t>Investment income</t>
  </si>
  <si>
    <t>Realised gains/losses on bonds</t>
  </si>
  <si>
    <t>Realised gains/losses on equities</t>
  </si>
  <si>
    <t>Change in fair value real estate investments</t>
  </si>
  <si>
    <t>Realised gains and fair value changes on investments</t>
  </si>
  <si>
    <t>Total investment income</t>
  </si>
  <si>
    <t>Valuation results non-trading derivatives</t>
  </si>
  <si>
    <t>Net trading income</t>
  </si>
  <si>
    <t>Other income</t>
  </si>
  <si>
    <t>Total other income</t>
  </si>
  <si>
    <t>Staff and other expenses</t>
  </si>
  <si>
    <t>Gross result</t>
  </si>
  <si>
    <t>Additions to loan loss provision</t>
  </si>
  <si>
    <r>
      <t>Key figures</t>
    </r>
    <r>
      <rPr>
        <b/>
        <vertAlign val="superscript"/>
        <sz val="10"/>
        <color indexed="53"/>
        <rFont val="Frutiger Light"/>
        <family val="2"/>
      </rPr>
      <t xml:space="preserve"> 1)</t>
    </r>
  </si>
  <si>
    <t>Interest margin</t>
  </si>
  <si>
    <t>Cost/income ratio</t>
  </si>
  <si>
    <t xml:space="preserve">n.a.  </t>
  </si>
  <si>
    <t>Return on equity based on IFRS-EU equity</t>
  </si>
  <si>
    <r>
      <t>Return on equity based on 10% common equity Tier 1</t>
    </r>
    <r>
      <rPr>
        <vertAlign val="superscript"/>
        <sz val="10"/>
        <rFont val="Frutiger Light"/>
        <family val="2"/>
      </rPr>
      <t xml:space="preserve"> 2)</t>
    </r>
  </si>
  <si>
    <t>Risk cost in bp of average RWA</t>
  </si>
  <si>
    <t>Risk-weighted assets (end of period)</t>
  </si>
  <si>
    <t>Employees (FTEs, end of period)</t>
  </si>
  <si>
    <r>
      <t>1)</t>
    </r>
    <r>
      <rPr>
        <sz val="10"/>
        <rFont val="Frutiger Light"/>
        <family val="2"/>
      </rPr>
      <t xml:space="preserve"> Key figures based on underlying figures</t>
    </r>
  </si>
  <si>
    <r>
      <t>2)</t>
    </r>
    <r>
      <rPr>
        <sz val="10"/>
        <rFont val="Frutiger Light"/>
        <family val="2"/>
      </rPr>
      <t xml:space="preserve"> Underlying after-tax return divided by average equity based on 10.0% common equity Tier 1 ratio (annualised)</t>
    </r>
  </si>
  <si>
    <r>
      <t>BANKING</t>
    </r>
    <r>
      <rPr>
        <sz val="24"/>
        <color indexed="41"/>
        <rFont val="Frutiger Light"/>
        <family val="2"/>
      </rPr>
      <t xml:space="preserve"> 2.1.2 PROFIT AND LOSS: ING BANK</t>
    </r>
  </si>
  <si>
    <t>Banking: Profit and loss</t>
  </si>
  <si>
    <t>Interest income</t>
  </si>
  <si>
    <t>Minus: interest expense</t>
  </si>
  <si>
    <r>
      <t>Return on equity based on 10.0% common equity Tier 1</t>
    </r>
    <r>
      <rPr>
        <vertAlign val="superscript"/>
        <sz val="10"/>
        <rFont val="Frutiger Light"/>
        <family val="2"/>
      </rPr>
      <t xml:space="preserve"> 2)</t>
    </r>
  </si>
  <si>
    <t>Risk costs in bp of average RWA</t>
  </si>
  <si>
    <r>
      <t xml:space="preserve">BANKING </t>
    </r>
    <r>
      <rPr>
        <sz val="24"/>
        <color indexed="41"/>
        <rFont val="Frutiger Light"/>
        <family val="2"/>
      </rPr>
      <t>2.1.3 PROFIT AND LOSS: RETAIL BANKING</t>
    </r>
  </si>
  <si>
    <t>Banking: Profit and loss Retail Banking</t>
  </si>
  <si>
    <r>
      <t xml:space="preserve">BANKING </t>
    </r>
    <r>
      <rPr>
        <sz val="24"/>
        <color indexed="41"/>
        <rFont val="Frutiger Light"/>
        <family val="2"/>
      </rPr>
      <t>2.1.4 PROFIT AND LOSS: RETAIL BANKING BENELUX</t>
    </r>
  </si>
  <si>
    <t>Banking: Profit and loss Retail Banking Benelux</t>
  </si>
  <si>
    <r>
      <t xml:space="preserve">BANKING </t>
    </r>
    <r>
      <rPr>
        <sz val="24"/>
        <color indexed="41"/>
        <rFont val="Frutiger Light"/>
        <family val="2"/>
      </rPr>
      <t>2.1.5 PROFIT AND LOSS: RETAIL BANKING NETHERLANDS</t>
    </r>
  </si>
  <si>
    <t>Banking: Profit and loss Retail Banking Netherlands</t>
  </si>
  <si>
    <r>
      <t xml:space="preserve">BANKING </t>
    </r>
    <r>
      <rPr>
        <sz val="24"/>
        <color indexed="41"/>
        <rFont val="Frutiger Light"/>
        <family val="2"/>
      </rPr>
      <t>2.1.6 PROFIT AND LOSS: RETAIL BANKING BELGIUM</t>
    </r>
  </si>
  <si>
    <r>
      <t>Banking: Profit and loss Retail Banking Belgium</t>
    </r>
    <r>
      <rPr>
        <b/>
        <vertAlign val="superscript"/>
        <sz val="12"/>
        <color indexed="9"/>
        <rFont val="Frutiger Light"/>
        <family val="2"/>
      </rPr>
      <t xml:space="preserve"> 1)</t>
    </r>
  </si>
  <si>
    <r>
      <t>Key figures</t>
    </r>
    <r>
      <rPr>
        <b/>
        <vertAlign val="superscript"/>
        <sz val="10"/>
        <color indexed="53"/>
        <rFont val="Frutiger Light"/>
        <family val="2"/>
      </rPr>
      <t xml:space="preserve"> 2)</t>
    </r>
  </si>
  <si>
    <r>
      <t>Return on equity based on 10.0% common equity Tier 1</t>
    </r>
    <r>
      <rPr>
        <vertAlign val="superscript"/>
        <sz val="10"/>
        <rFont val="Frutiger Light"/>
        <family val="2"/>
      </rPr>
      <t xml:space="preserve"> 3)</t>
    </r>
  </si>
  <si>
    <r>
      <t>1)</t>
    </r>
    <r>
      <rPr>
        <sz val="10"/>
        <rFont val="Frutiger Light"/>
        <family val="2"/>
      </rPr>
      <t xml:space="preserve"> Including ING Luxembourg</t>
    </r>
  </si>
  <si>
    <r>
      <t>2)</t>
    </r>
    <r>
      <rPr>
        <sz val="10"/>
        <rFont val="Frutiger Light"/>
        <family val="2"/>
      </rPr>
      <t xml:space="preserve"> Key figures based on underlying figures</t>
    </r>
  </si>
  <si>
    <r>
      <t>3)</t>
    </r>
    <r>
      <rPr>
        <sz val="10"/>
        <rFont val="Frutiger Light"/>
        <family val="2"/>
      </rPr>
      <t xml:space="preserve"> Underlying after-tax return divided by average equity based on 10.0% common equity Tier 1 ratio (annualised)</t>
    </r>
  </si>
  <si>
    <r>
      <t xml:space="preserve">BANKING </t>
    </r>
    <r>
      <rPr>
        <sz val="24"/>
        <color indexed="41"/>
        <rFont val="Frutiger Light"/>
        <family val="2"/>
      </rPr>
      <t>2.1.7 PROFIT AND LOSS: RETAIL BANKING INTERNATIONAL</t>
    </r>
  </si>
  <si>
    <t>Banking: Profit and loss Retail Banking International</t>
  </si>
  <si>
    <r>
      <t xml:space="preserve">BANKING </t>
    </r>
    <r>
      <rPr>
        <sz val="24"/>
        <color indexed="41"/>
        <rFont val="Frutiger Light"/>
        <family val="2"/>
      </rPr>
      <t>2.1.8 PROFIT AND LOSS: RETAIL BANKING GERMANY</t>
    </r>
  </si>
  <si>
    <r>
      <t>Banking: Profit and loss Retail Banking Germany</t>
    </r>
    <r>
      <rPr>
        <b/>
        <vertAlign val="superscript"/>
        <sz val="12"/>
        <color indexed="9"/>
        <rFont val="Frutiger Light"/>
        <family val="2"/>
      </rPr>
      <t xml:space="preserve"> 1)</t>
    </r>
  </si>
  <si>
    <r>
      <t>1)</t>
    </r>
    <r>
      <rPr>
        <sz val="10"/>
        <rFont val="Frutiger Light"/>
        <family val="2"/>
      </rPr>
      <t xml:space="preserve"> Including ING Austria</t>
    </r>
  </si>
  <si>
    <r>
      <t xml:space="preserve">BANKING </t>
    </r>
    <r>
      <rPr>
        <sz val="24"/>
        <color indexed="41"/>
        <rFont val="Frutiger Light"/>
        <family val="2"/>
      </rPr>
      <t>2.1.9 PROFIT AND LOSS: RETAIL BANKING REST OF WORLD</t>
    </r>
  </si>
  <si>
    <t>Banking: Profit and loss Retail Banking Rest of World</t>
  </si>
  <si>
    <r>
      <t xml:space="preserve">BANKING </t>
    </r>
    <r>
      <rPr>
        <sz val="24"/>
        <color indexed="41"/>
        <rFont val="Frutiger Light"/>
        <family val="2"/>
      </rPr>
      <t>2.1.10 PROFIT AND LOSS: COMMERCIAL BANKING (CB)</t>
    </r>
  </si>
  <si>
    <t>Banking: Profit and loss Commercial Banking</t>
  </si>
  <si>
    <t>Value at Risk trading and Treasury positions (avg.)</t>
  </si>
  <si>
    <r>
      <t xml:space="preserve">BANKING </t>
    </r>
    <r>
      <rPr>
        <sz val="24"/>
        <color indexed="41"/>
        <rFont val="Frutiger Light"/>
        <family val="2"/>
      </rPr>
      <t>2.1.11 PROFIT AND LOSS: CB - INDUSTRY LENDING</t>
    </r>
  </si>
  <si>
    <t>Banking: Profit and loss Industry Lending</t>
  </si>
  <si>
    <t/>
  </si>
  <si>
    <r>
      <t xml:space="preserve">BANKING </t>
    </r>
    <r>
      <rPr>
        <sz val="24"/>
        <color indexed="41"/>
        <rFont val="Frutiger Light"/>
        <family val="2"/>
      </rPr>
      <t>2.1.12 PROFIT AND LOSS: CB - GENERAL LENDING &amp; TRANSACTION SERVICES</t>
    </r>
  </si>
  <si>
    <t>Banking: Profit and loss General Lending &amp; Transaction Services</t>
  </si>
  <si>
    <r>
      <t xml:space="preserve">BANKING </t>
    </r>
    <r>
      <rPr>
        <sz val="24"/>
        <color indexed="41"/>
        <rFont val="Frutiger Light"/>
        <family val="2"/>
      </rPr>
      <t>2.1.13 PROFIT AND LOSS: CB - FINANCIAL MARKETS</t>
    </r>
  </si>
  <si>
    <t>Banking: Profit and loss Financial Markets</t>
  </si>
  <si>
    <r>
      <t xml:space="preserve">BANKING </t>
    </r>
    <r>
      <rPr>
        <sz val="24"/>
        <color indexed="41"/>
        <rFont val="Frutiger Light"/>
        <family val="2"/>
      </rPr>
      <t>2.1.14 PROFIT AND LOSS: CB - BANK TREASURY, REAL ESTATE &amp; OTHER</t>
    </r>
  </si>
  <si>
    <t>Banking: Profit and loss Bank Treasury, Real Estate &amp; Other</t>
  </si>
  <si>
    <r>
      <t xml:space="preserve">BANKING </t>
    </r>
    <r>
      <rPr>
        <sz val="24"/>
        <color indexed="41"/>
        <rFont val="Frutiger Light"/>
        <family val="2"/>
      </rPr>
      <t>2.1.15 PROFIT AND LOSS: CORPORATE LINE BANKING</t>
    </r>
  </si>
  <si>
    <t>Banking: Profit and loss Corporate Line Banking</t>
  </si>
  <si>
    <t>Residential Mortgages</t>
  </si>
  <si>
    <t>Beginning of period Client Balances</t>
  </si>
  <si>
    <t>Net production</t>
  </si>
  <si>
    <t>Acquisitions / divestments</t>
  </si>
  <si>
    <t>Market performance</t>
  </si>
  <si>
    <t>FX impact and other</t>
  </si>
  <si>
    <t>End of period</t>
  </si>
  <si>
    <t>Other Lending</t>
  </si>
  <si>
    <t xml:space="preserve">Funds Entrusted </t>
  </si>
  <si>
    <t>Assets under Management/Mutual Funds</t>
  </si>
  <si>
    <r>
      <t xml:space="preserve">BANKING </t>
    </r>
    <r>
      <rPr>
        <sz val="24"/>
        <color indexed="41"/>
        <rFont val="Frutiger Light"/>
        <family val="2"/>
      </rPr>
      <t>2.2.2 CLIENT BALANCES: ING BANK</t>
    </r>
  </si>
  <si>
    <t>Banking: Client balances ING Bank</t>
  </si>
  <si>
    <r>
      <t>BANKING</t>
    </r>
    <r>
      <rPr>
        <sz val="24"/>
        <color indexed="41"/>
        <rFont val="Frutiger Light"/>
        <family val="2"/>
      </rPr>
      <t xml:space="preserve"> 2.2.3 CLIENT BALANCES: RETAIL BANKING</t>
    </r>
  </si>
  <si>
    <t>Banking: Client balances Retail Banking</t>
  </si>
  <si>
    <r>
      <t>BANKING</t>
    </r>
    <r>
      <rPr>
        <sz val="24"/>
        <color indexed="41"/>
        <rFont val="Frutiger Light"/>
        <family val="2"/>
      </rPr>
      <t xml:space="preserve"> 2.2.4 CLIENT BALANCES: RETAIL BANKING NETHERLANDS</t>
    </r>
  </si>
  <si>
    <t>Banking: Client balances Retail Banking Netherlands</t>
  </si>
  <si>
    <r>
      <t>BANKING</t>
    </r>
    <r>
      <rPr>
        <sz val="24"/>
        <color indexed="41"/>
        <rFont val="Frutiger Light"/>
        <family val="2"/>
      </rPr>
      <t xml:space="preserve"> 2.2.5 CLIENT BALANCES: RETAIL BANKING BELGIUM</t>
    </r>
  </si>
  <si>
    <r>
      <t>Banking: Client balances Retail Banking Belgium</t>
    </r>
    <r>
      <rPr>
        <b/>
        <vertAlign val="superscript"/>
        <sz val="12"/>
        <color indexed="9"/>
        <rFont val="Frutiger Light"/>
        <family val="2"/>
      </rPr>
      <t xml:space="preserve"> 1)</t>
    </r>
  </si>
  <si>
    <r>
      <t xml:space="preserve">BANKING </t>
    </r>
    <r>
      <rPr>
        <sz val="24"/>
        <color indexed="41"/>
        <rFont val="Frutiger Light"/>
        <family val="2"/>
      </rPr>
      <t>2.2.6 CLIENT BALANCES: RETAIL BANKING GERMANY</t>
    </r>
  </si>
  <si>
    <r>
      <t>Banking: Client balances Retail Banking Germany</t>
    </r>
    <r>
      <rPr>
        <b/>
        <vertAlign val="superscript"/>
        <sz val="12"/>
        <color indexed="9"/>
        <rFont val="Frutiger Light"/>
        <family val="2"/>
      </rPr>
      <t xml:space="preserve"> 1)</t>
    </r>
  </si>
  <si>
    <r>
      <t xml:space="preserve">BANKING </t>
    </r>
    <r>
      <rPr>
        <sz val="24"/>
        <color indexed="41"/>
        <rFont val="Frutiger Light"/>
        <family val="2"/>
      </rPr>
      <t>2.2.7 CLIENT BALANCES: RETAIL BANKING REST OF WORLD</t>
    </r>
  </si>
  <si>
    <t>Banking: Client balances Retail Banking Rest of World</t>
  </si>
  <si>
    <r>
      <t xml:space="preserve">BANKING </t>
    </r>
    <r>
      <rPr>
        <sz val="24"/>
        <color indexed="41"/>
        <rFont val="Frutiger Light"/>
        <family val="2"/>
      </rPr>
      <t>2.2.8 CLIENT BALANCES: COMMERCIAL BANKING</t>
    </r>
  </si>
  <si>
    <t>Banking: Client balances Commercial Banking</t>
  </si>
  <si>
    <r>
      <t xml:space="preserve">BANKING </t>
    </r>
    <r>
      <rPr>
        <sz val="24"/>
        <color indexed="41"/>
        <rFont val="Frutiger Light"/>
        <family val="2"/>
      </rPr>
      <t>2.3 ADDITIONAL INFORMATION: RETAIL BANKING INTERNATIONAL (1)</t>
    </r>
  </si>
  <si>
    <t>Retail Banking International: Underlying profit before tax</t>
  </si>
  <si>
    <t>Retail Banking Germany</t>
  </si>
  <si>
    <t>Retail Banking Direct Rest of Europe</t>
  </si>
  <si>
    <t>Retail Banking Direct Outside Europe</t>
  </si>
  <si>
    <t>Total ING Direct countries</t>
  </si>
  <si>
    <t>Retail Banking Central Europe</t>
  </si>
  <si>
    <t>Retail Banking Asia</t>
  </si>
  <si>
    <t>Retail Banking International (excl. UK Legacy run-off results)</t>
  </si>
  <si>
    <t>UK Legacy run-off results</t>
  </si>
  <si>
    <t>Retail Banking International</t>
  </si>
  <si>
    <t>Retail Banking International: Residential Mortgages</t>
  </si>
  <si>
    <t>30 Jun</t>
  </si>
  <si>
    <t>France</t>
  </si>
  <si>
    <t>Italy</t>
  </si>
  <si>
    <t>Spain</t>
  </si>
  <si>
    <t>Australia</t>
  </si>
  <si>
    <t>Retail Banking International: Other Lending</t>
  </si>
  <si>
    <r>
      <t xml:space="preserve">BANKING </t>
    </r>
    <r>
      <rPr>
        <sz val="24"/>
        <color indexed="41"/>
        <rFont val="Frutiger Light"/>
        <family val="2"/>
      </rPr>
      <t>2.3 ADDITIONAL INFORMATION: RETAIL BANKING INTERNATIONAL (2)</t>
    </r>
  </si>
  <si>
    <t>Retail Banking International: Funds Entrusted</t>
  </si>
  <si>
    <t>Retail Banking International: Assets under Management / Mutual Funds</t>
  </si>
  <si>
    <t>Rest of Europe</t>
  </si>
  <si>
    <t>Outside Europe</t>
  </si>
  <si>
    <r>
      <t>Other</t>
    </r>
    <r>
      <rPr>
        <vertAlign val="superscript"/>
        <sz val="10"/>
        <rFont val="Frutiger Light"/>
        <family val="2"/>
      </rPr>
      <t xml:space="preserve"> 1)</t>
    </r>
  </si>
  <si>
    <t>Profit &amp; Loss</t>
  </si>
  <si>
    <t>Retail Banking</t>
  </si>
  <si>
    <t>Commercial Banking</t>
  </si>
  <si>
    <t>Corporate Line</t>
  </si>
  <si>
    <t>Client balances (in EUR billion)</t>
  </si>
  <si>
    <t>Other lending</t>
  </si>
  <si>
    <t>Funds entrusted</t>
  </si>
  <si>
    <t>AuM/Mutual funds</t>
  </si>
  <si>
    <r>
      <t xml:space="preserve">Return on equity based on 10.0% common equity Tier 1 </t>
    </r>
    <r>
      <rPr>
        <vertAlign val="superscript"/>
        <sz val="10"/>
        <rFont val="Frutiger Light"/>
        <family val="2"/>
      </rPr>
      <t>3)</t>
    </r>
  </si>
  <si>
    <r>
      <t>Risk</t>
    </r>
    <r>
      <rPr>
        <b/>
        <vertAlign val="superscript"/>
        <sz val="10"/>
        <color indexed="53"/>
        <rFont val="Frutiger Light"/>
        <family val="2"/>
      </rPr>
      <t xml:space="preserve"> 2)</t>
    </r>
  </si>
  <si>
    <r>
      <t>1)</t>
    </r>
    <r>
      <rPr>
        <sz val="10"/>
        <rFont val="Frutiger Light"/>
        <family val="2"/>
      </rPr>
      <t xml:space="preserve"> Region Other consists of Corporate Line and Real Estate Development/Investment Portfolio</t>
    </r>
  </si>
  <si>
    <r>
      <t xml:space="preserve">BANKING </t>
    </r>
    <r>
      <rPr>
        <sz val="24"/>
        <color indexed="41"/>
        <rFont val="Frutiger Light"/>
        <family val="2"/>
      </rPr>
      <t>2.4.2 GEOGRAPHICAL SPLIT: ING BANK</t>
    </r>
  </si>
  <si>
    <t>Banking: Geographical split ING Bank</t>
  </si>
  <si>
    <t>Total
Banking</t>
  </si>
  <si>
    <r>
      <t>Risk</t>
    </r>
    <r>
      <rPr>
        <b/>
        <vertAlign val="superscript"/>
        <sz val="10"/>
        <color indexed="53"/>
        <rFont val="Frutiger Light"/>
        <family val="2"/>
      </rPr>
      <t xml:space="preserve"> 1)</t>
    </r>
  </si>
  <si>
    <r>
      <t xml:space="preserve">BANKING </t>
    </r>
    <r>
      <rPr>
        <sz val="24"/>
        <color indexed="41"/>
        <rFont val="Frutiger Light"/>
        <family val="2"/>
      </rPr>
      <t>2.4.3 GEOGRAPHICAL SPLIT: NETHERLANDS</t>
    </r>
  </si>
  <si>
    <t>Banking: Geographical split Netherlands</t>
  </si>
  <si>
    <r>
      <t xml:space="preserve">BANKING </t>
    </r>
    <r>
      <rPr>
        <sz val="24"/>
        <color indexed="41"/>
        <rFont val="Frutiger Light"/>
        <family val="2"/>
      </rPr>
      <t>2.4.4 GEOGRAPHICAL SPLIT: BELGIUM</t>
    </r>
  </si>
  <si>
    <r>
      <t>Banking: Geographical split Belgium</t>
    </r>
    <r>
      <rPr>
        <b/>
        <vertAlign val="superscript"/>
        <sz val="12"/>
        <color indexed="9"/>
        <rFont val="Frutiger Light"/>
        <family val="2"/>
      </rPr>
      <t xml:space="preserve"> 1)</t>
    </r>
  </si>
  <si>
    <r>
      <t xml:space="preserve">BANKING </t>
    </r>
    <r>
      <rPr>
        <sz val="24"/>
        <color indexed="41"/>
        <rFont val="Frutiger Light"/>
        <family val="2"/>
      </rPr>
      <t>2.4.5 GEOGRAPHICAL SPLIT: GERMANY</t>
    </r>
  </si>
  <si>
    <r>
      <t>Banking: Geographical split Germany</t>
    </r>
    <r>
      <rPr>
        <b/>
        <vertAlign val="superscript"/>
        <sz val="12"/>
        <color indexed="9"/>
        <rFont val="Frutiger Light"/>
        <family val="2"/>
      </rPr>
      <t xml:space="preserve"> 1)</t>
    </r>
  </si>
  <si>
    <r>
      <t xml:space="preserve">BANKING </t>
    </r>
    <r>
      <rPr>
        <sz val="24"/>
        <color indexed="41"/>
        <rFont val="Frutiger Light"/>
        <family val="2"/>
      </rPr>
      <t>2.4.6 GEOGRAPHICAL SPLIT: REST OF EUROPE</t>
    </r>
  </si>
  <si>
    <t>Banking: Geographical split Rest of Europe</t>
  </si>
  <si>
    <r>
      <t xml:space="preserve">BANKING </t>
    </r>
    <r>
      <rPr>
        <sz val="24"/>
        <color indexed="41"/>
        <rFont val="Frutiger Light"/>
        <family val="2"/>
      </rPr>
      <t>2.4.7 GEOGRAPHICAL SPLIT: OUTSIDE EUROPE</t>
    </r>
  </si>
  <si>
    <t>Banking: Geographical split Outside Europe</t>
  </si>
  <si>
    <r>
      <t xml:space="preserve">BANKING </t>
    </r>
    <r>
      <rPr>
        <sz val="24"/>
        <color indexed="41"/>
        <rFont val="Frutiger Light"/>
        <family val="2"/>
      </rPr>
      <t>2.4.8 GEOGRAPHICAL SPLIT: OTHER</t>
    </r>
  </si>
  <si>
    <r>
      <t>Banking: Geographical split Other</t>
    </r>
    <r>
      <rPr>
        <b/>
        <vertAlign val="superscript"/>
        <sz val="12"/>
        <color indexed="9"/>
        <rFont val="Frutiger Light"/>
        <family val="2"/>
      </rPr>
      <t xml:space="preserve"> 1)</t>
    </r>
  </si>
  <si>
    <t>Total investment and other income</t>
  </si>
  <si>
    <t>Reinsurance and retrocession premiums</t>
  </si>
  <si>
    <t>Net benefits Life insurance for risk company and Non-Life  claims incurred</t>
  </si>
  <si>
    <t>Changes in Life insurance provisions for risk company</t>
  </si>
  <si>
    <t>Result sharing and rebates</t>
  </si>
  <si>
    <t>Change in deferred acquisition costs</t>
  </si>
  <si>
    <t>Other underwriting expenditure (incl. change in provision unearned premiums)</t>
  </si>
  <si>
    <t>Interest expenses</t>
  </si>
  <si>
    <t>Net results from divested units</t>
  </si>
  <si>
    <t>Net result from discontinued operations</t>
  </si>
  <si>
    <t>Margin analysis</t>
  </si>
  <si>
    <t>Total operating result Other</t>
  </si>
  <si>
    <t>Gains/losses and impairments</t>
  </si>
  <si>
    <t>Revaluations</t>
  </si>
  <si>
    <t>Market &amp; Other impacts</t>
  </si>
  <si>
    <t>4.1 Profit and Loss Insurance Other</t>
  </si>
  <si>
    <t>4.2 Margin analysis Insurance Other</t>
  </si>
  <si>
    <t>Revaluation reserves equity</t>
  </si>
  <si>
    <t>Revaluation reserves real estate</t>
  </si>
  <si>
    <t>Prudential filters</t>
  </si>
  <si>
    <t>NN Group: Margin analysis Total</t>
  </si>
  <si>
    <t>Operating result</t>
  </si>
  <si>
    <t xml:space="preserve">   Netherlands Life</t>
  </si>
  <si>
    <t xml:space="preserve">   Netherlands Non-life</t>
  </si>
  <si>
    <t xml:space="preserve">   Insurance Europe</t>
  </si>
  <si>
    <t xml:space="preserve">   Japan Life</t>
  </si>
  <si>
    <t xml:space="preserve">   Investment Management</t>
  </si>
  <si>
    <t>Operating result ongoing business</t>
  </si>
  <si>
    <t>Non-operating items ongoing business</t>
  </si>
  <si>
    <t>of which gains/losses and impairments</t>
  </si>
  <si>
    <t>of which revaluations</t>
  </si>
  <si>
    <t>of which market &amp; other impacts</t>
  </si>
  <si>
    <t>Japan Closed Block VA</t>
  </si>
  <si>
    <t>Special items before tax</t>
  </si>
  <si>
    <t>Result on divestments and discontinued operations</t>
  </si>
  <si>
    <t xml:space="preserve">Result before tax   </t>
  </si>
  <si>
    <t>New business figures ongoing business</t>
  </si>
  <si>
    <t>Single premiums</t>
  </si>
  <si>
    <t>Annual premiums</t>
  </si>
  <si>
    <t>Key figures ongoing business</t>
  </si>
  <si>
    <t>Total administrative expenses</t>
  </si>
  <si>
    <t xml:space="preserve">  of which Staff expenses</t>
  </si>
  <si>
    <t>Cost/income ratio (Administrative expenses/Operating income)</t>
  </si>
  <si>
    <t>Life general account invested assets (end of period, in EUR billion)</t>
  </si>
  <si>
    <t>Net operating result</t>
  </si>
  <si>
    <t>Adjusted equity (end of period)</t>
  </si>
  <si>
    <t>Reconciliation from Operating result ongoing business to Underlying result before tax</t>
  </si>
  <si>
    <t>Non operating items ongoing business</t>
  </si>
  <si>
    <t>NN Group: Margin analysis Netherlands Life</t>
  </si>
  <si>
    <t>Investment margin</t>
  </si>
  <si>
    <t>Fees and premium based revenues</t>
  </si>
  <si>
    <t>Technical margin</t>
  </si>
  <si>
    <t>Income non-modelled life business</t>
  </si>
  <si>
    <t xml:space="preserve">Operating income  </t>
  </si>
  <si>
    <t>Administrative expenses</t>
  </si>
  <si>
    <t xml:space="preserve">DAC amortisation and trail commissions </t>
  </si>
  <si>
    <t xml:space="preserve">Expenses </t>
  </si>
  <si>
    <t xml:space="preserve">Operating result       </t>
  </si>
  <si>
    <t>Non-operating items</t>
  </si>
  <si>
    <t>Result before tax</t>
  </si>
  <si>
    <t>New business figures</t>
  </si>
  <si>
    <t>Adjusted allocated equity (end of period)</t>
  </si>
  <si>
    <t xml:space="preserve">Reconciliation from Operating result to Underlying result before tax </t>
  </si>
  <si>
    <t>Non operating items</t>
  </si>
  <si>
    <t>NN Group: Margin analysis Netherlands Non-life</t>
  </si>
  <si>
    <t>Earned premiums</t>
  </si>
  <si>
    <t>Operating income</t>
  </si>
  <si>
    <t>Claims incurred, net of reinsurance</t>
  </si>
  <si>
    <t>Acquisition costs and administrative expenses</t>
  </si>
  <si>
    <t>Other impairments and interest expenses</t>
  </si>
  <si>
    <t xml:space="preserve">Expenditure       </t>
  </si>
  <si>
    <t>Operating result insurance businesses</t>
  </si>
  <si>
    <t>Operating result broker businesses</t>
  </si>
  <si>
    <t>Total operating result</t>
  </si>
  <si>
    <r>
      <t>Combined ratio</t>
    </r>
    <r>
      <rPr>
        <vertAlign val="superscript"/>
        <sz val="10"/>
        <rFont val="Frutiger Light"/>
        <family val="2"/>
      </rPr>
      <t xml:space="preserve"> 1)</t>
    </r>
  </si>
  <si>
    <t>Net operating ROE</t>
  </si>
  <si>
    <t>NN Group: Margin analysis Insurance Europe</t>
  </si>
  <si>
    <t xml:space="preserve">Life Insurance operating income  </t>
  </si>
  <si>
    <t xml:space="preserve">Life Insurance expenses </t>
  </si>
  <si>
    <t xml:space="preserve">Life Insurance operating result       </t>
  </si>
  <si>
    <t xml:space="preserve">Non-life operating result    </t>
  </si>
  <si>
    <t>Total administrative expenses (Life &amp; Non-life)</t>
  </si>
  <si>
    <t>NN Group: Margin analysis Japan Life</t>
  </si>
  <si>
    <t>Prov. for life insurance &amp; investment contracts for risk policyholder (end of period, in EUR billion)</t>
  </si>
  <si>
    <t>NN Group: Margin analysis Investment Management</t>
  </si>
  <si>
    <t>Fees</t>
  </si>
  <si>
    <t xml:space="preserve">Operating income       </t>
  </si>
  <si>
    <t xml:space="preserve">Administrative expenses       </t>
  </si>
  <si>
    <t>Net inflow Asets under Management (in EUR billion)</t>
  </si>
  <si>
    <t>Fees/average Assets under Management (in bps)</t>
  </si>
  <si>
    <t>NN Group: Margin analysis Other</t>
  </si>
  <si>
    <t>Interest on hybrids and debt</t>
  </si>
  <si>
    <t>Investment income &amp; fees</t>
  </si>
  <si>
    <t>Holding expenses</t>
  </si>
  <si>
    <t>Amortisation of intangible assets</t>
  </si>
  <si>
    <t>Holding result</t>
  </si>
  <si>
    <t>Operating result Reinsurance business</t>
  </si>
  <si>
    <t>Operating result NN Bank</t>
  </si>
  <si>
    <t>Other results</t>
  </si>
  <si>
    <t>NN Bank core Tier 1-ratio</t>
  </si>
  <si>
    <t>NN Group: Margin analysis Divestments and Discontinued Operations (Asia)</t>
  </si>
  <si>
    <t>of which gains/losses on divestments</t>
  </si>
  <si>
    <t>of which result from divested units</t>
  </si>
  <si>
    <t>of which result from discontinued operations</t>
  </si>
  <si>
    <t>NN Group: Client balances Total</t>
  </si>
  <si>
    <t>Client Balances included on Balance Sheet</t>
  </si>
  <si>
    <t>Beginning of period</t>
  </si>
  <si>
    <t xml:space="preserve">    Deposits</t>
  </si>
  <si>
    <t xml:space="preserve">    Withdrawals / Benefits</t>
  </si>
  <si>
    <t>Acquisition / Divestments / Transfers</t>
  </si>
  <si>
    <t xml:space="preserve">Market performance / Interest credited </t>
  </si>
  <si>
    <t>Off Balance Sheet Institutional Asset Management</t>
  </si>
  <si>
    <t>Off Balance Sheet Pension and Mutual Funds business</t>
  </si>
  <si>
    <t>Total Client Balances</t>
  </si>
  <si>
    <t>NN Group: Client balances Netherlands Life</t>
  </si>
  <si>
    <t>NN Group: Client balances Insurance Europe</t>
  </si>
  <si>
    <t>NN Group: Client balances Japan Life</t>
  </si>
  <si>
    <t>NN Group: Client balances Investment Management</t>
  </si>
  <si>
    <t>NN Group: Client balances Other (NN Bank)</t>
  </si>
  <si>
    <t>NN Group: Client balances Japan Closed Block VA</t>
  </si>
  <si>
    <t>Gross premium income by line of business Netherlands Non-life</t>
  </si>
  <si>
    <t>Fire</t>
  </si>
  <si>
    <t>Marine &amp; Aviation</t>
  </si>
  <si>
    <t>Motor</t>
  </si>
  <si>
    <t>Health</t>
  </si>
  <si>
    <t>Income/Accident</t>
  </si>
  <si>
    <t>Miscellaneous</t>
  </si>
  <si>
    <t>Indirect business</t>
  </si>
  <si>
    <t>Operating result by line of business Netherlands Non-life</t>
  </si>
  <si>
    <t>Mandema and Zicht broker businesses</t>
  </si>
  <si>
    <t>Insurance Europe: Gross premium income by country</t>
  </si>
  <si>
    <t>Poland</t>
  </si>
  <si>
    <t>Czech Republic</t>
  </si>
  <si>
    <t>Hungary</t>
  </si>
  <si>
    <t>Insurance Europe</t>
  </si>
  <si>
    <t>Insurance Europe: Operating result by country</t>
  </si>
  <si>
    <t>Insurance Europe: New sales (APE) by country</t>
  </si>
  <si>
    <t>Proprietary (general account assets)</t>
  </si>
  <si>
    <t>Institutional</t>
  </si>
  <si>
    <t>Total Assets under Management</t>
  </si>
  <si>
    <t>Proprietary</t>
  </si>
  <si>
    <t>Equity</t>
  </si>
  <si>
    <t>Fixed income</t>
  </si>
  <si>
    <t>Money Market</t>
  </si>
  <si>
    <t>Net inflow</t>
  </si>
  <si>
    <t>Acquisition/ Divestments</t>
  </si>
  <si>
    <t>AUM rollforward</t>
  </si>
  <si>
    <r>
      <t>2013</t>
    </r>
    <r>
      <rPr>
        <vertAlign val="superscript"/>
        <sz val="10"/>
        <rFont val="Frutiger Light"/>
        <family val="2"/>
      </rPr>
      <t>1)</t>
    </r>
  </si>
  <si>
    <t>The Historical Trend Data (HTD) document is the combined former ING Group Statistical Supplement and ING Group Historical Trend Data. The HTD includes quarterly financial trend data and details of restatements. The Historical Trend Data document is published on a quarterly basis.</t>
  </si>
  <si>
    <t>ING Group: Assets</t>
  </si>
  <si>
    <t>ING Bank NV</t>
  </si>
  <si>
    <t>Holdings/Eliminations</t>
  </si>
  <si>
    <t>Cash and balances with central banks</t>
  </si>
  <si>
    <t>Amounts due from banks</t>
  </si>
  <si>
    <t>Financial assets at fair value through P&amp;L</t>
  </si>
  <si>
    <t>- trading assets</t>
  </si>
  <si>
    <t>- investments for risk policyholders</t>
  </si>
  <si>
    <t>- non-trading derivatives</t>
  </si>
  <si>
    <t>- other</t>
  </si>
  <si>
    <t>Investments</t>
  </si>
  <si>
    <t>- Available-for-sale investments</t>
  </si>
  <si>
    <t xml:space="preserve">of which equity securities </t>
  </si>
  <si>
    <t>of which debt securities</t>
  </si>
  <si>
    <t>- Held-to-maturity investments</t>
  </si>
  <si>
    <t>Loans and advances to customers</t>
  </si>
  <si>
    <t>- securities at amortised cost and IABF</t>
  </si>
  <si>
    <t>- customer lending</t>
  </si>
  <si>
    <t>Reinsurance contracts</t>
  </si>
  <si>
    <t>Investments in associates</t>
  </si>
  <si>
    <t>Real estate investments</t>
  </si>
  <si>
    <t>Property and equipment</t>
  </si>
  <si>
    <t>Intangible assets</t>
  </si>
  <si>
    <t>Deferred acquisition costs</t>
  </si>
  <si>
    <t>Assets held for sale</t>
  </si>
  <si>
    <t>Other assets</t>
  </si>
  <si>
    <t>- deferred tax assets</t>
  </si>
  <si>
    <t>Total assets</t>
  </si>
  <si>
    <t>ING Group: Total equity and liabilities</t>
  </si>
  <si>
    <t>Shareholders' equity</t>
  </si>
  <si>
    <t>Preference shares</t>
  </si>
  <si>
    <t>Subordinated loans</t>
  </si>
  <si>
    <t>Debt securities in issue</t>
  </si>
  <si>
    <t>Other borrowed funds</t>
  </si>
  <si>
    <t>Insurance and investment contracts</t>
  </si>
  <si>
    <t>Life insurance provisions excluding provisions for risk of policyholders</t>
  </si>
  <si>
    <t>Provision for life insurance for risk of policyholders</t>
  </si>
  <si>
    <t>Provision for unearned premiums and unexpired risks</t>
  </si>
  <si>
    <t>Claims provision</t>
  </si>
  <si>
    <t>Investment contracts for risk of company</t>
  </si>
  <si>
    <t>Investment contracts for risk of policyholders</t>
  </si>
  <si>
    <t>Total Insurance and Investment contracts</t>
  </si>
  <si>
    <t>Amounts due to banks</t>
  </si>
  <si>
    <t>Customer deposits and other funds on deposits</t>
  </si>
  <si>
    <t>Financial liabilities at fair value through profit and loss</t>
  </si>
  <si>
    <t>Trading liabilities</t>
  </si>
  <si>
    <t>Non-trading derivatives</t>
  </si>
  <si>
    <t>Designated as at fair value through profit and loss</t>
  </si>
  <si>
    <t>Liabilities held for sale</t>
  </si>
  <si>
    <t>Other liabilities</t>
  </si>
  <si>
    <t>Deferred tax liabilities</t>
  </si>
  <si>
    <t>Total liabilities</t>
  </si>
  <si>
    <t>Total equity and liabilities</t>
  </si>
  <si>
    <t>Total Insurance and investment contracts</t>
  </si>
  <si>
    <t>2) Four-quarter rolling average.</t>
  </si>
  <si>
    <t>Key figures Total NN Group</t>
  </si>
  <si>
    <r>
      <rPr>
        <sz val="24"/>
        <color theme="9" tint="-0.249977111117893"/>
        <rFont val="Frutiger 45 Light"/>
      </rPr>
      <t>ING GROUP</t>
    </r>
    <r>
      <rPr>
        <sz val="24"/>
        <color indexed="41"/>
        <rFont val="Frutiger 45 Light"/>
      </rPr>
      <t xml:space="preserve"> </t>
    </r>
    <r>
      <rPr>
        <sz val="24"/>
        <color theme="0" tint="-0.34998626667073579"/>
        <rFont val="Frutiger 45 Light"/>
      </rPr>
      <t>1.7.1 INVESTMENTS: GROUP</t>
    </r>
  </si>
  <si>
    <t>Amounts due from Banks</t>
  </si>
  <si>
    <t>Loans and advances</t>
  </si>
  <si>
    <t>Investments HTM</t>
  </si>
  <si>
    <t>Investments AFS</t>
  </si>
  <si>
    <t>FV through P&amp;L</t>
  </si>
  <si>
    <t>B/S value</t>
  </si>
  <si>
    <t>Reval after tax</t>
  </si>
  <si>
    <t>Total Debt securities</t>
  </si>
  <si>
    <t>of which Government bonds</t>
  </si>
  <si>
    <t>of which Covered bonds</t>
  </si>
  <si>
    <t>of which Financial institutions</t>
  </si>
  <si>
    <t>of which Corporate bonds</t>
  </si>
  <si>
    <t>of which ABS</t>
  </si>
  <si>
    <t>Public Equity Exposure</t>
  </si>
  <si>
    <t>Other Equity Exposure</t>
  </si>
  <si>
    <t>Total Investments</t>
  </si>
  <si>
    <t xml:space="preserve">Total investments contains banking book and Insurance general account but excludes the trading book, investments indicated as assets held for sale and Investments for risk of policyholders  </t>
  </si>
  <si>
    <t>US agency RMBS</t>
  </si>
  <si>
    <t>US prime RMBS</t>
  </si>
  <si>
    <t>US Alt-A RMBS</t>
  </si>
  <si>
    <t>US Subprime RMBS</t>
  </si>
  <si>
    <t>Non-US RMBS</t>
  </si>
  <si>
    <t>CMBS</t>
  </si>
  <si>
    <t>CDO/CLO</t>
  </si>
  <si>
    <t>Other ABS</t>
  </si>
  <si>
    <t>Total ABS contains Banking book and Insurance general account but excludes the trading book, assets held for sale and Investments for risk of policyholders</t>
  </si>
  <si>
    <r>
      <rPr>
        <sz val="24"/>
        <color theme="9" tint="-0.249977111117893"/>
        <rFont val="Frutiger 45 Light"/>
      </rPr>
      <t>ING GROUP</t>
    </r>
    <r>
      <rPr>
        <sz val="24"/>
        <color indexed="42"/>
        <rFont val="Frutiger 45 Light"/>
      </rPr>
      <t xml:space="preserve"> </t>
    </r>
    <r>
      <rPr>
        <sz val="24"/>
        <color theme="0" tint="-0.34998626667073579"/>
        <rFont val="Frutiger 45 Light"/>
      </rPr>
      <t>1.7.2 INVESTMENTS: ING BANK N.V.</t>
    </r>
  </si>
  <si>
    <t xml:space="preserve">of which Covered bonds </t>
  </si>
  <si>
    <t>Total investments contains banking book but excludes the trading book and assets held for sale</t>
  </si>
  <si>
    <t>Total ABS contains Banking book but excludes the trading book and assets held for sale</t>
  </si>
  <si>
    <t>Total investmentss contains Insurance general account but excludes the trading assets, investments indicated as assets held for sale and Investments for risk of policyholders</t>
  </si>
  <si>
    <t>Total ABS contains Insurance general account but excludes Investments for risk of policyholders.</t>
  </si>
  <si>
    <t>Calculation net operating ROE NN Group</t>
  </si>
  <si>
    <t>The net operating ROE of the ongoing business (or of a segment) is defined as the net operating result of the ongoing business (or of a segment) divided by average adjusted equity of the ongoing business (or the average adjusted allocated equity of a segment). The net operating result of the ongoing business represents the operating result after tax of the ongoing business. The tax rate used to define the taxes related to the operating result is the statutory tax rate corrected for elements in the operating result that are tax exempt (such as dividends in the Netherlands) or that are taxed at a different rate. Allocated equity for a segment is defined as the net assets of the segment after the re-allocation of intangible assets and equity interests in proprietary investment entities to their segments of origination, the removal of minority interests from fully consolidated subsidiaries and the elimination of inter-company investments in the shareholder's equity of fully consolidated subsidiaries. Adjusted equity further excludes the revaluation reserves for debt securities, crediting to life policyholders , cash flow hedging, equity securities, associates, transitional revaluation reserve and property own use.</t>
  </si>
  <si>
    <t xml:space="preserve">'Operating result of the ongoing business’ and ‘result before tax’ are the main performance indicators for NN Group instead of underlying result. 
The sheets displaying the margin analysis hold a table at the bottom, which reconciles the operating result to underlying result before tax. </t>
  </si>
  <si>
    <r>
      <t>ING GROUP</t>
    </r>
    <r>
      <rPr>
        <sz val="24"/>
        <color indexed="41"/>
        <rFont val="Frutiger Light"/>
        <family val="2"/>
      </rPr>
      <t xml:space="preserve"> 1.4.2 TOTAL EQUITY - Quarterly Overview</t>
    </r>
  </si>
  <si>
    <t>NN Group N.V.</t>
  </si>
  <si>
    <r>
      <rPr>
        <sz val="24"/>
        <color theme="9" tint="-0.249977111117893"/>
        <rFont val="Frutiger 45 Light"/>
      </rPr>
      <t>ING GROUP</t>
    </r>
    <r>
      <rPr>
        <sz val="24"/>
        <color indexed="42"/>
        <rFont val="Frutiger 45 Light"/>
      </rPr>
      <t xml:space="preserve"> </t>
    </r>
    <r>
      <rPr>
        <sz val="24"/>
        <color theme="0" tint="-0.249977111117893"/>
        <rFont val="Frutiger 45 Light"/>
      </rPr>
      <t>1.7.3 INVESTMENTS: NN GROUP N.V.</t>
    </r>
  </si>
  <si>
    <t>The comparative figures have been restated to reflect the change in accounting policy, i.e. the move towards fair value accounting for  Guaranteed Minimum Death Benefits reserves of the Japan Closed Block VA segment as of 1 January 2014. The comparative balance sheet figures have also been restated to reflect the implementation of IFRS 10, which introduced amendments to the criteria for consolidation, and IFRS 11, which replaced proportional consolidation for joint ventures by equity accounting.</t>
  </si>
  <si>
    <r>
      <rPr>
        <vertAlign val="superscript"/>
        <sz val="10"/>
        <rFont val="Frutiger Light"/>
        <family val="2"/>
      </rPr>
      <t>1)</t>
    </r>
    <r>
      <rPr>
        <sz val="10"/>
        <rFont val="Frutiger Light"/>
        <family val="2"/>
      </rPr>
      <t xml:space="preserve"> The figures of this period have been restated to reflect the change in accounting policy, i.e. the move towards fair value accounting for  Guaranteed Minimum Death Benefits reserves of the Japan Closed Block VA segment as of 1 January 2014. </t>
    </r>
  </si>
  <si>
    <t xml:space="preserve">1) The figures of this period have been restated to reflect the change in accounting policy, i.e., the move towards fair value accounting for Guaranteed Minimum Death Benefits reserves of the Japan Closed Block VA segment as of 1 January 2014.
</t>
  </si>
  <si>
    <t xml:space="preserve">forward-looking statements, whether as a result of new information or for any other reason.  </t>
  </si>
  <si>
    <t xml:space="preserve">This document does not constitute an offer to sell, or a solicitation of an offer to purchase, any securities in the United States or any other jurisdiction. The securities </t>
  </si>
  <si>
    <t>the United States absent registration or an applicable exemption from the registration requirements of the Securities Act.</t>
  </si>
  <si>
    <t xml:space="preserve">of NN Group have not been and will not be registered under the U.S. Securities Act of 1933, as amended (the “Securities Act”), and may not be offered or sold within </t>
  </si>
  <si>
    <t>IMPORTANT LEGAL INFORMATION</t>
  </si>
  <si>
    <r>
      <t>2Q2013</t>
    </r>
    <r>
      <rPr>
        <vertAlign val="superscript"/>
        <sz val="10"/>
        <rFont val="Frutiger Light"/>
        <family val="2"/>
      </rPr>
      <t xml:space="preserve"> 2)</t>
    </r>
  </si>
  <si>
    <t>30 Jun 2014</t>
  </si>
  <si>
    <t>6M2014</t>
  </si>
  <si>
    <t>ING Group: Total Investments - 30 June 2014</t>
  </si>
  <si>
    <t>ING Group: Total ABS - 30 June 2014</t>
  </si>
  <si>
    <t>ING Bank: Total Investments - 30 June 2014</t>
  </si>
  <si>
    <t>ING Bank: Total ABS - 30 June 2014</t>
  </si>
  <si>
    <t>NN Group N.V.: Total Investments - 30 June 2014</t>
  </si>
  <si>
    <t>2.1.1    Profit and loss: ING Bank 2Q2014</t>
  </si>
  <si>
    <r>
      <t>BANKING</t>
    </r>
    <r>
      <rPr>
        <sz val="24"/>
        <color indexed="41"/>
        <rFont val="Frutiger Light"/>
        <family val="2"/>
      </rPr>
      <t xml:space="preserve"> 2.2.1 CLIENT BALANCES 2Q2014</t>
    </r>
  </si>
  <si>
    <t>Banking: Client balances 2Q2014</t>
  </si>
  <si>
    <t>Banking: Geographical split ING Bank 2Q2014</t>
  </si>
  <si>
    <r>
      <t>BANKING</t>
    </r>
    <r>
      <rPr>
        <sz val="24"/>
        <color indexed="41"/>
        <rFont val="Frutiger Light"/>
        <family val="2"/>
      </rPr>
      <t xml:space="preserve"> 2.4.1 GEOGRAPHICAL SPLIT: ING BANK 2Q2014</t>
    </r>
  </si>
  <si>
    <t>AuM by investor category and Investor class (2Q2014)</t>
  </si>
  <si>
    <t>AUM rollforward (2Q2014)</t>
  </si>
  <si>
    <t>In preparing the financial information in this document, the same accounting principles are applied as in the 2Q2014 ING Group Interim Accounts.</t>
  </si>
  <si>
    <t>2.2.1    Client Balances: ING Bank 2Q2014</t>
  </si>
  <si>
    <t>2.4.1    Geographical split: ING Bank 2Q2014</t>
  </si>
  <si>
    <r>
      <t>ING GROUP HISTORICAL TREND DATA 2Q2014</t>
    </r>
    <r>
      <rPr>
        <sz val="24"/>
        <color indexed="42"/>
        <rFont val="Frutiger Light"/>
        <family val="2"/>
      </rPr>
      <t xml:space="preserve"> </t>
    </r>
    <r>
      <rPr>
        <sz val="24"/>
        <color indexed="41"/>
        <rFont val="Frutiger Light"/>
        <family val="2"/>
      </rPr>
      <t>INTRODUCTION</t>
    </r>
  </si>
  <si>
    <t>6M2013</t>
  </si>
  <si>
    <t>Net result from discontinued operations Voya Financial</t>
  </si>
  <si>
    <r>
      <rPr>
        <vertAlign val="superscript"/>
        <sz val="10"/>
        <rFont val="Frutiger Light"/>
        <family val="2"/>
      </rPr>
      <t>2)</t>
    </r>
    <r>
      <rPr>
        <sz val="10"/>
        <rFont val="Frutiger Light"/>
        <family val="2"/>
      </rPr>
      <t xml:space="preserve"> The figures of this period have been restated to reflect the change in accounting policy i.e. the move towards fair value accounting for Guaranteed Minimum Death Benefits in the Japan Closed Block VA as of</t>
    </r>
  </si>
  <si>
    <t xml:space="preserve">    1 January 2014.</t>
  </si>
  <si>
    <r>
      <rPr>
        <vertAlign val="superscript"/>
        <sz val="10"/>
        <rFont val="Frutiger Light"/>
        <family val="2"/>
      </rPr>
      <t>1)</t>
    </r>
    <r>
      <rPr>
        <sz val="10"/>
        <rFont val="Frutiger Light"/>
        <family val="2"/>
      </rPr>
      <t xml:space="preserve"> The figures of this period have been restated to reflect the change in accounting policy i.e. the move towards fair value accounting for Guaranteed Minimum Death Benefits in the Japan Closed </t>
    </r>
  </si>
  <si>
    <t xml:space="preserve">    Block VA as of 1 January 2014.</t>
  </si>
  <si>
    <t>Shareholders' equity (in parent)</t>
  </si>
  <si>
    <r>
      <t>ING GROUP</t>
    </r>
    <r>
      <rPr>
        <sz val="24"/>
        <color indexed="42"/>
        <rFont val="Frutiger Light"/>
        <family val="2"/>
      </rPr>
      <t xml:space="preserve"> </t>
    </r>
    <r>
      <rPr>
        <sz val="24"/>
        <color theme="0" tint="-0.249977111117893"/>
        <rFont val="Frutiger Light"/>
        <family val="2"/>
      </rPr>
      <t>1.5 CAPITAL BASE</t>
    </r>
  </si>
  <si>
    <t>Qualifying subordinated debt issued by NN Group</t>
  </si>
  <si>
    <t>Goodwill &amp; intangibles</t>
  </si>
  <si>
    <r>
      <t>BANKING</t>
    </r>
    <r>
      <rPr>
        <sz val="24"/>
        <color indexed="42"/>
        <rFont val="Frutiger Light"/>
        <family val="2"/>
      </rPr>
      <t xml:space="preserve"> </t>
    </r>
    <r>
      <rPr>
        <sz val="24"/>
        <color indexed="41"/>
        <rFont val="Frutiger Light"/>
        <family val="2"/>
      </rPr>
      <t>2.1.1 PROFIT AND LOSS - 2Q2014</t>
    </r>
  </si>
  <si>
    <t>Banking: Profit and loss 2Q2014</t>
  </si>
  <si>
    <t>Investment Management Assets under Management (end of period, in EUR billion)</t>
  </si>
  <si>
    <t>5) Four-quarter rolling average.</t>
  </si>
  <si>
    <t>4) Excluding Mandema and Zicht broker businesses.</t>
  </si>
  <si>
    <t>2) Other comprises (the operating result of) the businesses of NN Bank and ING Re, the result of the holding company and certain other results.</t>
  </si>
  <si>
    <t>Prov. for life insurance &amp; investm. contracts for risk policyholder (in EUR billion, end of period)</t>
  </si>
  <si>
    <r>
      <rPr>
        <vertAlign val="superscript"/>
        <sz val="10"/>
        <rFont val="Frutiger Light"/>
        <family val="2"/>
      </rPr>
      <t>1)</t>
    </r>
    <r>
      <rPr>
        <sz val="10"/>
        <rFont val="Frutiger Light"/>
        <family val="2"/>
      </rPr>
      <t xml:space="preserve"> Excluding Mandema and Zicht broker businesses.</t>
    </r>
  </si>
  <si>
    <r>
      <t>of which Expense ratio</t>
    </r>
    <r>
      <rPr>
        <vertAlign val="superscript"/>
        <sz val="10"/>
        <rFont val="Frutiger Light"/>
        <family val="2"/>
      </rPr>
      <t xml:space="preserve"> 1)</t>
    </r>
  </si>
  <si>
    <r>
      <t xml:space="preserve">of which Claims ratio </t>
    </r>
    <r>
      <rPr>
        <vertAlign val="superscript"/>
        <sz val="10"/>
        <rFont val="Frutiger Light"/>
        <family val="2"/>
      </rPr>
      <t>1)</t>
    </r>
  </si>
  <si>
    <t>Acquisition costs</t>
  </si>
  <si>
    <t>3) Four-quarter rolling average.</t>
  </si>
  <si>
    <t xml:space="preserve">    129.45 (2Q2013) and 120.64 (1Q2013).</t>
  </si>
  <si>
    <t>1) JPY/EUR average quarterly fx rates: 140.31 (2Q2014), 141.57 (1Q2014), 137.46 (4Q2013),  130.24 (3Q2013), 127.03 (2Q2013) and 119.65 (1Q2013) and JPY/EUR end of period fx rates: 138.41 (2Q2014), 142.44 (1Q2014), 144.66 (4Q2013), 131.83 (3Q2013),</t>
  </si>
  <si>
    <t>Assets under Management (in EUR billion)</t>
  </si>
  <si>
    <t>1) End of period, in EUR billion.</t>
  </si>
  <si>
    <t>4) Japan Closed Block VA was classified as held for sale in 1Q2013, 2Q2013 and 3Q2013</t>
  </si>
  <si>
    <t>3) The figures of this period have been restated to reflect the change in accounting policy, i.e., the move towards fair value  accounting for Guaranteed Minimum Death Benefits for life in the Japan Closed Block VA as of 1 January 2014</t>
  </si>
  <si>
    <t xml:space="preserve">     129.45 (2Q2013) and 120.64 (1Q2013) </t>
  </si>
  <si>
    <t>2) JPY/EUR average quarterly fx rates: 140.31 (2Q2014), 141.57 (1Q2014), 137.46 (4Q2013),  130.24 (3Q2013), 127.03 (2Q2013) and 119.65 (1Q2013) and JPY/EUR end of period fx rates: 138.41 (2Q2014), 142.44 (1Q2014), 144.66 (4Q2013), 131.83 (3Q2013),</t>
  </si>
  <si>
    <t>1) Japan Closed Block VA is not included in ongoing business</t>
  </si>
  <si>
    <t>Number of policies</t>
  </si>
  <si>
    <t>IFRS Reserves</t>
  </si>
  <si>
    <t>Net Amount at Risk</t>
  </si>
  <si>
    <t>Account value</t>
  </si>
  <si>
    <t>AUM by Investor class</t>
  </si>
  <si>
    <t>Assets under Advice and Administration</t>
  </si>
  <si>
    <t>Assets under Management (AUM) and Assets under Advice and Administration (AUA)</t>
  </si>
  <si>
    <r>
      <t>ING GROUP</t>
    </r>
    <r>
      <rPr>
        <sz val="24"/>
        <color indexed="42"/>
        <rFont val="Frutiger Light"/>
        <family val="2"/>
      </rPr>
      <t xml:space="preserve"> </t>
    </r>
    <r>
      <rPr>
        <sz val="24"/>
        <color indexed="41"/>
        <rFont val="Frutiger Light"/>
        <family val="2"/>
      </rPr>
      <t>1.2.2 CONSOLIDATED BALANCE SHEET: ASSETS - Quarterly overview</t>
    </r>
  </si>
  <si>
    <r>
      <t>ING GROUP</t>
    </r>
    <r>
      <rPr>
        <sz val="24"/>
        <color indexed="42"/>
        <rFont val="Frutiger Light"/>
        <family val="2"/>
      </rPr>
      <t xml:space="preserve"> </t>
    </r>
    <r>
      <rPr>
        <sz val="24"/>
        <color indexed="41"/>
        <rFont val="Frutiger Light"/>
        <family val="2"/>
      </rPr>
      <t>1.3.1 CONSOLIDATED BALANCE SHEET: TOTAL EQUITY AND LIABILITIES - Comparable Quarters</t>
    </r>
  </si>
  <si>
    <r>
      <t>ING GROUP</t>
    </r>
    <r>
      <rPr>
        <sz val="24"/>
        <color indexed="42"/>
        <rFont val="Frutiger Light"/>
        <family val="2"/>
      </rPr>
      <t xml:space="preserve"> </t>
    </r>
    <r>
      <rPr>
        <sz val="24"/>
        <color indexed="41"/>
        <rFont val="Frutiger Light"/>
        <family val="2"/>
      </rPr>
      <t>1.3.2 CONSOLIDATED BALANCE SHEET: TOTAL EQUITY AND LIABILITIES - Quarterly overview</t>
    </r>
  </si>
  <si>
    <r>
      <t>NN GROUP</t>
    </r>
    <r>
      <rPr>
        <sz val="24"/>
        <color rgb="FFBFB6AC"/>
        <rFont val="Frutiger Light"/>
        <family val="2"/>
      </rPr>
      <t xml:space="preserve"> 3.1.1 MARGIN ANALYSIS: TOTAL</t>
    </r>
  </si>
  <si>
    <r>
      <t>4Q2013</t>
    </r>
    <r>
      <rPr>
        <vertAlign val="superscript"/>
        <sz val="10"/>
        <rFont val="Frutiger Light"/>
        <family val="2"/>
      </rPr>
      <t>1)</t>
    </r>
  </si>
  <si>
    <r>
      <t>3Q2013</t>
    </r>
    <r>
      <rPr>
        <vertAlign val="superscript"/>
        <sz val="10"/>
        <rFont val="Frutiger Light"/>
        <family val="2"/>
      </rPr>
      <t>1)</t>
    </r>
  </si>
  <si>
    <r>
      <t>2Q2013</t>
    </r>
    <r>
      <rPr>
        <vertAlign val="superscript"/>
        <sz val="10"/>
        <rFont val="Frutiger Light"/>
        <family val="2"/>
      </rPr>
      <t>1)</t>
    </r>
  </si>
  <si>
    <r>
      <t>1Q2013</t>
    </r>
    <r>
      <rPr>
        <vertAlign val="superscript"/>
        <sz val="10"/>
        <rFont val="Frutiger Light"/>
        <family val="2"/>
      </rPr>
      <t>1)</t>
    </r>
  </si>
  <si>
    <r>
      <t xml:space="preserve">   Other</t>
    </r>
    <r>
      <rPr>
        <vertAlign val="superscript"/>
        <sz val="10"/>
        <rFont val="Frutiger Light"/>
        <family val="2"/>
      </rPr>
      <t>2)</t>
    </r>
  </si>
  <si>
    <r>
      <t>New sales life insurance (APE)</t>
    </r>
    <r>
      <rPr>
        <vertAlign val="superscript"/>
        <sz val="10"/>
        <rFont val="Frutiger Light"/>
        <family val="2"/>
      </rPr>
      <t>3)</t>
    </r>
  </si>
  <si>
    <r>
      <t>Combined ratio (Netherlands Non-life)</t>
    </r>
    <r>
      <rPr>
        <vertAlign val="superscript"/>
        <sz val="10"/>
        <rFont val="Frutiger Light"/>
        <family val="2"/>
      </rPr>
      <t>4)</t>
    </r>
  </si>
  <si>
    <r>
      <t>Investment margin/Life general account invested assets (four quarter rolling average, in bps)</t>
    </r>
    <r>
      <rPr>
        <vertAlign val="superscript"/>
        <sz val="10"/>
        <rFont val="Frutiger Light"/>
        <family val="2"/>
      </rPr>
      <t>5)</t>
    </r>
  </si>
  <si>
    <r>
      <t>3) Sum of annual premiums and 1/10</t>
    </r>
    <r>
      <rPr>
        <vertAlign val="superscript"/>
        <sz val="8"/>
        <rFont val="Frutiger Light"/>
        <family val="2"/>
      </rPr>
      <t>th</t>
    </r>
    <r>
      <rPr>
        <sz val="8"/>
        <rFont val="Frutiger Light"/>
        <family val="2"/>
      </rPr>
      <t xml:space="preserve"> of single premiums sold in the period.</t>
    </r>
  </si>
  <si>
    <r>
      <t xml:space="preserve">NN GROUP </t>
    </r>
    <r>
      <rPr>
        <sz val="24"/>
        <color rgb="FFBFB6AC"/>
        <rFont val="Frutiger Light"/>
        <family val="2"/>
      </rPr>
      <t>3.1.2 MARGIN ANALYSIS: NETHERLANDS LIFE</t>
    </r>
  </si>
  <si>
    <r>
      <t>New sales life insurance (APE)</t>
    </r>
    <r>
      <rPr>
        <vertAlign val="superscript"/>
        <sz val="10"/>
        <rFont val="Frutiger Light"/>
        <family val="2"/>
      </rPr>
      <t>1)</t>
    </r>
  </si>
  <si>
    <r>
      <t>Investment margin/Life general account invested assets (four quarter rolling average, in bps)</t>
    </r>
    <r>
      <rPr>
        <vertAlign val="superscript"/>
        <sz val="10"/>
        <rFont val="Frutiger Light"/>
        <family val="2"/>
      </rPr>
      <t>2)</t>
    </r>
  </si>
  <si>
    <r>
      <t>Net operating ROE</t>
    </r>
    <r>
      <rPr>
        <vertAlign val="superscript"/>
        <sz val="10"/>
        <rFont val="Frutiger Light"/>
        <family val="2"/>
      </rPr>
      <t>7)</t>
    </r>
  </si>
  <si>
    <r>
      <t>1) Sum of annual premiums and 1/10</t>
    </r>
    <r>
      <rPr>
        <vertAlign val="superscript"/>
        <sz val="8"/>
        <rFont val="Frutiger Light"/>
        <family val="2"/>
      </rPr>
      <t>th</t>
    </r>
    <r>
      <rPr>
        <sz val="8"/>
        <rFont val="Frutiger Light"/>
        <family val="2"/>
      </rPr>
      <t xml:space="preserve"> of single premiums sold in the period.</t>
    </r>
  </si>
  <si>
    <r>
      <t>NN GROUP</t>
    </r>
    <r>
      <rPr>
        <sz val="24"/>
        <color rgb="FFBFB6AC"/>
        <rFont val="Frutiger Light"/>
        <family val="2"/>
      </rPr>
      <t xml:space="preserve"> 3.1.3 MARGIN ANALYSIS: NETHERLANDS NON-LIFE</t>
    </r>
  </si>
  <si>
    <r>
      <t xml:space="preserve">Total insurance provisions </t>
    </r>
    <r>
      <rPr>
        <vertAlign val="superscript"/>
        <sz val="10"/>
        <rFont val="Frutiger Light"/>
        <family val="2"/>
      </rPr>
      <t>2)</t>
    </r>
  </si>
  <si>
    <r>
      <rPr>
        <vertAlign val="superscript"/>
        <sz val="10"/>
        <rFont val="Frutiger Light"/>
        <family val="2"/>
      </rPr>
      <t>2)</t>
    </r>
    <r>
      <rPr>
        <sz val="10"/>
        <rFont val="Frutiger Light"/>
        <family val="2"/>
      </rPr>
      <t xml:space="preserve"> End of period, in EUR billion.</t>
    </r>
  </si>
  <si>
    <r>
      <t>NN GROUP</t>
    </r>
    <r>
      <rPr>
        <sz val="24"/>
        <color rgb="FFBFB6AC"/>
        <rFont val="Frutiger Light"/>
        <family val="2"/>
      </rPr>
      <t xml:space="preserve"> 3.1.4 MARGIN ANALYSIS: INSURANCE EUROPE</t>
    </r>
  </si>
  <si>
    <r>
      <t>NN GROUP</t>
    </r>
    <r>
      <rPr>
        <sz val="24"/>
        <color rgb="FFBFB6AC"/>
        <rFont val="Frutiger Light"/>
        <family val="2"/>
      </rPr>
      <t xml:space="preserve"> 3.1.5 MARGIN ANALYSIS: JAPAN LIFE</t>
    </r>
  </si>
  <si>
    <r>
      <t>2Q2014</t>
    </r>
    <r>
      <rPr>
        <vertAlign val="superscript"/>
        <sz val="10"/>
        <rFont val="Frutiger Light"/>
        <family val="2"/>
      </rPr>
      <t>1)</t>
    </r>
  </si>
  <si>
    <r>
      <t>1Q2014</t>
    </r>
    <r>
      <rPr>
        <vertAlign val="superscript"/>
        <sz val="10"/>
        <rFont val="Frutiger Light"/>
        <family val="2"/>
      </rPr>
      <t>1)</t>
    </r>
  </si>
  <si>
    <r>
      <t>New sales life insurance (APE)</t>
    </r>
    <r>
      <rPr>
        <vertAlign val="superscript"/>
        <sz val="10"/>
        <rFont val="Frutiger Light"/>
        <family val="2"/>
      </rPr>
      <t>2)</t>
    </r>
  </si>
  <si>
    <r>
      <t>Investment margin/Life general account invested assets (four quarter rolling average, in bps)</t>
    </r>
    <r>
      <rPr>
        <vertAlign val="superscript"/>
        <sz val="10"/>
        <rFont val="Frutiger Light"/>
        <family val="2"/>
      </rPr>
      <t>3)</t>
    </r>
  </si>
  <si>
    <r>
      <t>2) Sum of annual premiums and 1/10</t>
    </r>
    <r>
      <rPr>
        <vertAlign val="superscript"/>
        <sz val="8"/>
        <rFont val="Frutiger Light"/>
        <family val="2"/>
      </rPr>
      <t>th</t>
    </r>
    <r>
      <rPr>
        <sz val="8"/>
        <rFont val="Frutiger Light"/>
        <family val="2"/>
      </rPr>
      <t xml:space="preserve"> of single premiums sold in the period.</t>
    </r>
  </si>
  <si>
    <r>
      <t>NN GROUP</t>
    </r>
    <r>
      <rPr>
        <sz val="24"/>
        <color rgb="FFBFB6AC"/>
        <rFont val="Frutiger Light"/>
        <family val="2"/>
      </rPr>
      <t xml:space="preserve"> 3.1.6 MARGIN ANALYSIS: INVESTMENT MANAGEMENT</t>
    </r>
  </si>
  <si>
    <r>
      <t xml:space="preserve">NN GROUP </t>
    </r>
    <r>
      <rPr>
        <sz val="24"/>
        <color rgb="FFBFB6AC"/>
        <rFont val="Frutiger Light"/>
        <family val="2"/>
      </rPr>
      <t>3.1.7 MARGIN ANALYSIS: OTHER</t>
    </r>
  </si>
  <si>
    <r>
      <t>Total assets NN Bank</t>
    </r>
    <r>
      <rPr>
        <vertAlign val="superscript"/>
        <sz val="10"/>
        <rFont val="Frutiger Light"/>
        <family val="2"/>
      </rPr>
      <t>1)</t>
    </r>
  </si>
  <si>
    <r>
      <t xml:space="preserve">NN GROUP </t>
    </r>
    <r>
      <rPr>
        <sz val="24"/>
        <color rgb="FFBFB6AC"/>
        <rFont val="Frutiger Light"/>
        <family val="2"/>
      </rPr>
      <t>3.1.8 MARGIN ANALYSIS: JAPAN CLOSED BLOCK VA</t>
    </r>
  </si>
  <si>
    <r>
      <t>NN Group: Margin analysis Japan Closed Block VA</t>
    </r>
    <r>
      <rPr>
        <b/>
        <vertAlign val="superscript"/>
        <sz val="12"/>
        <color indexed="9"/>
        <rFont val="Frutiger Light"/>
        <family val="2"/>
      </rPr>
      <t>1)</t>
    </r>
  </si>
  <si>
    <r>
      <t>Prov. for life insurance &amp; investment contracts for risk policyholder (end of period, in EUR billion)</t>
    </r>
    <r>
      <rPr>
        <vertAlign val="superscript"/>
        <sz val="10"/>
        <rFont val="Frutiger Light"/>
        <family val="2"/>
      </rPr>
      <t>4)</t>
    </r>
  </si>
  <si>
    <r>
      <t xml:space="preserve">NN GROUP </t>
    </r>
    <r>
      <rPr>
        <sz val="24"/>
        <color rgb="FFBFB6AC"/>
        <rFont val="Frutiger Light"/>
        <family val="2"/>
      </rPr>
      <t>3.1.9 MARGIN ANALYSIS: DIVESTMENTS AND DISCONTINUED OPERATIONS</t>
    </r>
  </si>
  <si>
    <r>
      <t xml:space="preserve">NN GROUP </t>
    </r>
    <r>
      <rPr>
        <sz val="24"/>
        <color rgb="FFBFB6AC"/>
        <rFont val="Frutiger Light"/>
        <family val="2"/>
      </rPr>
      <t>3.2.1 CLIENT BALANCES: TOTAL</t>
    </r>
  </si>
  <si>
    <r>
      <t>NN GROUP</t>
    </r>
    <r>
      <rPr>
        <sz val="24"/>
        <color rgb="FFBFB6AC"/>
        <rFont val="Frutiger Light"/>
        <family val="2"/>
      </rPr>
      <t xml:space="preserve"> 3.2.2 CLIENT BALANCES: NETHERLANDS LIFE</t>
    </r>
  </si>
  <si>
    <r>
      <t>NN GROUP</t>
    </r>
    <r>
      <rPr>
        <sz val="24"/>
        <color rgb="FFBFB6AC"/>
        <rFont val="Frutiger Light"/>
        <family val="2"/>
      </rPr>
      <t xml:space="preserve"> 3.2.3 CLIENT BALANCES: INSURANCE EUROPE</t>
    </r>
  </si>
  <si>
    <r>
      <t>NN GROUP</t>
    </r>
    <r>
      <rPr>
        <sz val="24"/>
        <color rgb="FFBFB6AC"/>
        <rFont val="Frutiger Light"/>
        <family val="2"/>
      </rPr>
      <t xml:space="preserve"> 3.2.4 CLIENT BALANCES: JAPAN LIFE</t>
    </r>
  </si>
  <si>
    <r>
      <t>NN GROUP</t>
    </r>
    <r>
      <rPr>
        <sz val="24"/>
        <color rgb="FFBFB6AC"/>
        <rFont val="Frutiger Light"/>
        <family val="2"/>
      </rPr>
      <t xml:space="preserve"> 3.2.5 CLIENT BALANCES: INVESTMENT MANAGEMENT</t>
    </r>
  </si>
  <si>
    <r>
      <t>NN GROUP</t>
    </r>
    <r>
      <rPr>
        <sz val="24"/>
        <color rgb="FFBFB6AC"/>
        <rFont val="Frutiger Light"/>
        <family val="2"/>
      </rPr>
      <t xml:space="preserve"> 3.2.6 CLIENT BALANCES: OTHER (NN BANK)</t>
    </r>
  </si>
  <si>
    <r>
      <t xml:space="preserve">NN GROUP </t>
    </r>
    <r>
      <rPr>
        <sz val="24"/>
        <color rgb="FFBFB6AC"/>
        <rFont val="Frutiger Light"/>
        <family val="2"/>
      </rPr>
      <t>3.2.7 CLIENT BALANCES: JAPAN CLOSED BLOCK VA</t>
    </r>
  </si>
  <si>
    <r>
      <t>NN GROUP</t>
    </r>
    <r>
      <rPr>
        <sz val="24"/>
        <color rgb="FFBFB6AC"/>
        <rFont val="Frutiger Light"/>
        <family val="2"/>
      </rPr>
      <t xml:space="preserve"> 3.3 ADDITIONAL INFORMATION: NETHERLANDS NON-LIFE</t>
    </r>
  </si>
  <si>
    <r>
      <t xml:space="preserve">NN GROUP </t>
    </r>
    <r>
      <rPr>
        <sz val="24"/>
        <color rgb="FFBFB6AC"/>
        <rFont val="Frutiger Light"/>
        <family val="2"/>
      </rPr>
      <t>3.4 ADDITIONAL INFORMATION: INSURANCE EUROPE KEY FIGURES BY COUNTRY</t>
    </r>
  </si>
  <si>
    <r>
      <t xml:space="preserve">NN GROUP </t>
    </r>
    <r>
      <rPr>
        <sz val="24"/>
        <color rgb="FFBFB6AC"/>
        <rFont val="Frutiger Light"/>
        <family val="2"/>
      </rPr>
      <t>3.5 ADDITIONAL INFORMATION: INVESTMENT MANAGEMENT</t>
    </r>
  </si>
  <si>
    <t>ING Group: Maturity ladder outstanding long-term debt - 30 June 2014</t>
  </si>
  <si>
    <t>ING Bank lower Tier-2</t>
  </si>
  <si>
    <r>
      <t>ING GROUP</t>
    </r>
    <r>
      <rPr>
        <sz val="24"/>
        <color indexed="42"/>
        <rFont val="Frutiger Light"/>
        <family val="2"/>
      </rPr>
      <t xml:space="preserve"> </t>
    </r>
    <r>
      <rPr>
        <sz val="24"/>
        <color indexed="41"/>
        <rFont val="Frutiger Light"/>
        <family val="2"/>
      </rPr>
      <t>1.2.1 CONSOLIDATED BALANCE SHEET: ASSETS - Comparable quarters</t>
    </r>
  </si>
  <si>
    <t>NN Group N.V.: Total ABS - 30 June 2014</t>
  </si>
  <si>
    <r>
      <t>INSURANCE</t>
    </r>
    <r>
      <rPr>
        <sz val="24"/>
        <color indexed="42"/>
        <rFont val="Frutiger Light"/>
        <family val="2"/>
      </rPr>
      <t xml:space="preserve"> OTHER </t>
    </r>
    <r>
      <rPr>
        <sz val="24"/>
        <color indexed="41"/>
        <rFont val="Frutiger Light"/>
        <family val="2"/>
      </rPr>
      <t>4.2 MARGIN ANALYSIS</t>
    </r>
  </si>
  <si>
    <r>
      <t>INSURANCE</t>
    </r>
    <r>
      <rPr>
        <sz val="24"/>
        <color indexed="42"/>
        <rFont val="Frutiger Light"/>
        <family val="2"/>
      </rPr>
      <t xml:space="preserve"> OTHER </t>
    </r>
    <r>
      <rPr>
        <sz val="24"/>
        <color indexed="41"/>
        <rFont val="Frutiger Light"/>
        <family val="2"/>
      </rPr>
      <t>4.1 PROFIT AND LOSS</t>
    </r>
  </si>
  <si>
    <t>Insurance Other: Profit and loss</t>
  </si>
  <si>
    <t xml:space="preserve">Insurance Other: Margin Analysis </t>
  </si>
  <si>
    <r>
      <t>1Q2014</t>
    </r>
    <r>
      <rPr>
        <vertAlign val="superscript"/>
        <sz val="10"/>
        <rFont val="Frutiger Light"/>
        <family val="2"/>
      </rPr>
      <t>2)</t>
    </r>
  </si>
  <si>
    <r>
      <t>4Q2013</t>
    </r>
    <r>
      <rPr>
        <vertAlign val="superscript"/>
        <sz val="10"/>
        <rFont val="Frutiger Light"/>
        <family val="2"/>
      </rPr>
      <t>2)3)</t>
    </r>
  </si>
  <si>
    <r>
      <t>3Q2013</t>
    </r>
    <r>
      <rPr>
        <vertAlign val="superscript"/>
        <sz val="10"/>
        <rFont val="Frutiger Light"/>
        <family val="2"/>
      </rPr>
      <t>2)3)</t>
    </r>
  </si>
  <si>
    <r>
      <t>2Q2013</t>
    </r>
    <r>
      <rPr>
        <vertAlign val="superscript"/>
        <sz val="10"/>
        <rFont val="Frutiger Light"/>
        <family val="2"/>
      </rPr>
      <t>2)3)</t>
    </r>
  </si>
  <si>
    <r>
      <t>1Q2013</t>
    </r>
    <r>
      <rPr>
        <vertAlign val="superscript"/>
        <sz val="10"/>
        <rFont val="Frutiger Light"/>
        <family val="2"/>
      </rPr>
      <t>2)3)</t>
    </r>
  </si>
  <si>
    <r>
      <t>2Q2014</t>
    </r>
    <r>
      <rPr>
        <vertAlign val="superscript"/>
        <sz val="10"/>
        <rFont val="Frutiger Light"/>
        <family val="2"/>
      </rPr>
      <t>2)</t>
    </r>
  </si>
  <si>
    <r>
      <t>6M2013</t>
    </r>
    <r>
      <rPr>
        <vertAlign val="superscript"/>
        <sz val="10"/>
        <rFont val="Frutiger Light"/>
        <family val="2"/>
      </rPr>
      <t>1)</t>
    </r>
  </si>
  <si>
    <t>6M2104</t>
  </si>
  <si>
    <r>
      <t>6M2014</t>
    </r>
    <r>
      <rPr>
        <vertAlign val="superscript"/>
        <sz val="10"/>
        <rFont val="Frutiger Light"/>
        <family val="2"/>
      </rPr>
      <t>2)</t>
    </r>
  </si>
  <si>
    <r>
      <t>6M2013</t>
    </r>
    <r>
      <rPr>
        <vertAlign val="superscript"/>
        <sz val="10"/>
        <rFont val="Frutiger Light"/>
        <family val="2"/>
      </rPr>
      <t>2)3)</t>
    </r>
  </si>
  <si>
    <r>
      <t>NN Life Solvency I ratio</t>
    </r>
    <r>
      <rPr>
        <vertAlign val="superscript"/>
        <sz val="10"/>
        <rFont val="Frutiger Light"/>
        <family val="2"/>
      </rPr>
      <t>6)</t>
    </r>
  </si>
  <si>
    <r>
      <t>IGD Solvency I ratio</t>
    </r>
    <r>
      <rPr>
        <vertAlign val="superscript"/>
        <sz val="10"/>
        <rFont val="Frutiger Light"/>
        <family val="2"/>
      </rPr>
      <t>6)9)</t>
    </r>
  </si>
  <si>
    <r>
      <t>Prov. for life insurance &amp; investm. contracts for risk policyholder (in EUR billion, end of period)</t>
    </r>
    <r>
      <rPr>
        <vertAlign val="superscript"/>
        <sz val="10"/>
        <rFont val="Frutiger Light"/>
        <family val="2"/>
      </rPr>
      <t>8)</t>
    </r>
  </si>
  <si>
    <t>9) The 1Q2014 and 4Q2013 IGD Solvency I ratios have been updated as the eligible hybrids for IGD capital are capped at a maximum of 50% of the EU required capital base, with the additional condition that dated hybrids can be included up to a maximum of 25% of the EU required capital base.</t>
  </si>
  <si>
    <t>8) Japan Closed Block VA was classified as held for sale in 1Q2013, 2Q2013 and 3Q2013</t>
  </si>
  <si>
    <t>7) Net operating ROE is calculated as the (annualised) net operating result of the ongoing business divided by the average allocated equity of the ongoing business adjusted for revaluation reserves.</t>
  </si>
  <si>
    <t>6) The 30 June 2014 capital ratios are not final until filed with the regulators.</t>
  </si>
  <si>
    <r>
      <t>NN Life Solvency I ratio</t>
    </r>
    <r>
      <rPr>
        <vertAlign val="superscript"/>
        <sz val="10"/>
        <rFont val="Frutiger Light"/>
        <family val="2"/>
      </rPr>
      <t>3)</t>
    </r>
  </si>
  <si>
    <t>3) The 30 June 2014 capital ratios are not final until filed with the regulators.</t>
  </si>
  <si>
    <t>The results on this page reflect the results of the segment Insurance Other and deviate from page 3, which also includes additional results on Voya.</t>
  </si>
  <si>
    <t>Loan-to-deposit ratio excl. securities at amortised cost</t>
  </si>
  <si>
    <r>
      <rPr>
        <vertAlign val="superscript"/>
        <sz val="10"/>
        <rFont val="Frutiger Light"/>
        <family val="2"/>
      </rPr>
      <t>1)</t>
    </r>
    <r>
      <rPr>
        <sz val="10"/>
        <rFont val="Frutiger Light"/>
        <family val="2"/>
      </rPr>
      <t xml:space="preserve"> The figures of this period have been restated to reflect the change in accounting policy, i.e. the move towards fair value accounting for Guaranteed Minimum Death Benefits reserves of the Japan Closed Block VA segment as of 1 January 2014. The comparative figures have also been restated to reflect the implementation of IFRS 10, which introduced amendments to the criteria for consolidation, and IFRS 11, which replaced proportional consolidation for joint ventures by equity accounting.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</si>
</sst>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_-;\-* #,##0.00_-;_-* &quot;-&quot;??_-;_-@_-"/>
    <numFmt numFmtId="164" formatCode="_(* #,##0_);_(* \(#,##0\);_(* &quot;-&quot;_);_(@_)"/>
    <numFmt numFmtId="165" formatCode="_ * #,##0.00_ ;_ * \-#,##0.00_ ;_ * &quot;-&quot;??_ ;_ @_ "/>
    <numFmt numFmtId="166" formatCode="_-* #,##0.00_-;_-* #,##0.00\-;_-* &quot;-&quot;??_-;_-@_-"/>
    <numFmt numFmtId="167" formatCode="_ * #,##0_ ;_ * \-#,##0_ ;_ * &quot;-&quot;??_ ;_ @_ "/>
    <numFmt numFmtId="168" formatCode="0_ ;\-0\ "/>
    <numFmt numFmtId="169" formatCode="0.0%"/>
    <numFmt numFmtId="170" formatCode="0.0"/>
    <numFmt numFmtId="171" formatCode="#,##0.00000"/>
    <numFmt numFmtId="172" formatCode="0.0_)\%;\(0.0\)\%;0.0_)\%;@_)_%"/>
    <numFmt numFmtId="173" formatCode="#,##0.0_)_%;\(#,##0.0\)_%;0.0_)_%;@_)_%"/>
    <numFmt numFmtId="174" formatCode="#,##0.0_);\(#,##0.0\);#,##0.0_);@_)"/>
    <numFmt numFmtId="175" formatCode="&quot;$&quot;_(#,##0.00_);&quot;$&quot;\(#,##0.00\);&quot;$&quot;_(0.00_);@_)"/>
    <numFmt numFmtId="176" formatCode="#,##0.00_);\(#,##0.00\);0.00_);@_)"/>
    <numFmt numFmtId="177" formatCode="\€_(#,##0.00_);\€\(#,##0.00\);\€_(0.00_);@_)"/>
    <numFmt numFmtId="178" formatCode="#,##0_)\x;\(#,##0\)\x;0_)\x;@_)_x"/>
    <numFmt numFmtId="179" formatCode="#,##0_)_x;\(#,##0\)_x;0_)_x;@_)_x"/>
    <numFmt numFmtId="180" formatCode="&quot;$&quot;#,##0_);[Red]\(&quot;$&quot;#,##0\)"/>
    <numFmt numFmtId="181" formatCode="_-* #,##0.00\ [$€]_-;\-* #,##0.00\ [$€]_-;_-* &quot;-&quot;??\ [$€]_-;_-@_-"/>
    <numFmt numFmtId="182" formatCode="General_)"/>
    <numFmt numFmtId="183" formatCode="0.00_)"/>
    <numFmt numFmtId="184" formatCode="_(* #,##0.00_);_(* \(#,##0.00\);_(* &quot;-&quot;??_);_(@_)"/>
    <numFmt numFmtId="185" formatCode="\$#,##0.00_);\(\$#,##0.00\)"/>
    <numFmt numFmtId="186" formatCode="\$#,##0_);\(\$#,##0\)"/>
    <numFmt numFmtId="187" formatCode="[Red]dd/mm/yy"/>
    <numFmt numFmtId="188" formatCode="mm/dd/yy"/>
    <numFmt numFmtId="189" formatCode="[$-809]dd\ mmmm\ yyyy"/>
    <numFmt numFmtId="190" formatCode="_-* #,##0_-;\-* #,##0_-;_-* &quot;-&quot;??_-;_-@_-"/>
    <numFmt numFmtId="191" formatCode="_-* #,##0.00\ _€_-;\-* #,##0.00\ _€_-;_-* &quot;-&quot;??\ _€_-;_-@_-"/>
    <numFmt numFmtId="192" formatCode="_-* #,##0\ _€_-;\-* #,##0\ _€_-;_-* &quot;-&quot;\ _€_-;_-@_-"/>
    <numFmt numFmtId="193" formatCode="_-* #,##0\ &quot;€&quot;_-;\-* #,##0\ &quot;€&quot;_-;_-* &quot;-&quot;\ &quot;€&quot;_-;_-@_-"/>
    <numFmt numFmtId="194" formatCode="_-* #,##0.00\ &quot;€&quot;_-;\-* #,##0.00\ &quot;€&quot;_-;_-* &quot;-&quot;??\ &quot;€&quot;_-;_-@_-"/>
    <numFmt numFmtId="195" formatCode="00"/>
    <numFmt numFmtId="196" formatCode="_ &quot;€&quot;\ * #,##0.00_ ;_ &quot;€&quot;\ * \-#,##0.00_ ;_ &quot;€&quot;\ * &quot;-&quot;??_ ;_ @_ "/>
    <numFmt numFmtId="197" formatCode="#,##0,,"/>
    <numFmt numFmtId="198" formatCode="_-* #,##0_-;_-* #,##0\-;_-* &quot;-&quot;??_-;_-@_-"/>
    <numFmt numFmtId="199" formatCode="_ * #,##0.0_ ;_ * \-#,##0.0_ ;_ * &quot;-&quot;??_ ;_ @_ "/>
    <numFmt numFmtId="200" formatCode="[$-409]d/mmm;@"/>
    <numFmt numFmtId="201" formatCode="_ * #,##0.000_ ;_ * \-#,##0.000_ ;_ * &quot;-&quot;??_ ;_ @_ "/>
    <numFmt numFmtId="202" formatCode="#,##0.0"/>
    <numFmt numFmtId="203" formatCode="_(* #,##0_);_(* \(#,##0\);_(* &quot;-&quot;??_);_(@_)"/>
    <numFmt numFmtId="204" formatCode="_ #,##0.0__\ ;_ \-#,##0.0__\ ;_ \ &quot;-.-&quot;__\ ;_ @__"/>
    <numFmt numFmtId="205" formatCode="_ #,##0.0__\ ;_ \-#,##0.0__\ ;_ \ &quot;-.-&quot;__\ ;_ @\ __"/>
    <numFmt numFmtId="206" formatCode="_ * #,##0_ ;_ * \-#,##0_ ;_ * &quot;-&quot;_ ;_ @_ \l"/>
  </numFmts>
  <fonts count="21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u/>
      <sz val="10"/>
      <color indexed="12"/>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MS Sans Serif"/>
      <family val="2"/>
    </font>
    <font>
      <b/>
      <sz val="10"/>
      <name val="MS Sans Serif"/>
      <family val="2"/>
    </font>
    <font>
      <b/>
      <sz val="10"/>
      <name val="Arial"/>
      <family val="2"/>
    </font>
    <font>
      <b/>
      <i/>
      <sz val="10"/>
      <color indexed="20"/>
      <name val="Arial"/>
      <family val="2"/>
    </font>
    <font>
      <sz val="10"/>
      <name val="MS Sans Serif"/>
      <family val="2"/>
    </font>
    <font>
      <b/>
      <sz val="11"/>
      <color indexed="47"/>
      <name val="Calibri"/>
      <family val="2"/>
    </font>
    <font>
      <sz val="11"/>
      <color indexed="47"/>
      <name val="Calibri"/>
      <family val="2"/>
    </font>
    <font>
      <b/>
      <sz val="15"/>
      <color indexed="62"/>
      <name val="Calibri"/>
      <family val="2"/>
    </font>
    <font>
      <b/>
      <sz val="13"/>
      <color indexed="62"/>
      <name val="Calibri"/>
      <family val="2"/>
    </font>
    <font>
      <b/>
      <sz val="11"/>
      <color indexed="62"/>
      <name val="Calibri"/>
      <family val="2"/>
    </font>
    <font>
      <b/>
      <sz val="10"/>
      <name val="MS Sans Serif"/>
      <family val="2"/>
    </font>
    <font>
      <b/>
      <sz val="18"/>
      <color indexed="62"/>
      <name val="Cambria"/>
      <family val="2"/>
    </font>
    <font>
      <sz val="10"/>
      <name val="MS Sans Serif"/>
      <family val="2"/>
    </font>
    <font>
      <b/>
      <sz val="10"/>
      <name val="MS Sans Serif"/>
      <family val="2"/>
    </font>
    <font>
      <b/>
      <sz val="10"/>
      <name val="Frutiger Light"/>
      <family val="2"/>
    </font>
    <font>
      <sz val="10"/>
      <name val="Frutiger Light"/>
      <family val="2"/>
    </font>
    <font>
      <vertAlign val="superscript"/>
      <sz val="10"/>
      <name val="Frutiger Light"/>
      <family val="2"/>
    </font>
    <font>
      <b/>
      <sz val="12"/>
      <color indexed="9"/>
      <name val="Frutiger Light"/>
      <family val="2"/>
    </font>
    <font>
      <sz val="24"/>
      <color indexed="53"/>
      <name val="Frutiger Light"/>
      <family val="2"/>
    </font>
    <font>
      <sz val="24"/>
      <color indexed="42"/>
      <name val="Frutiger Light"/>
      <family val="2"/>
    </font>
    <font>
      <sz val="24"/>
      <color indexed="41"/>
      <name val="Frutiger Light"/>
      <family val="2"/>
    </font>
    <font>
      <sz val="24"/>
      <color indexed="43"/>
      <name val="Frutiger Light"/>
      <family val="2"/>
    </font>
    <font>
      <sz val="22"/>
      <color indexed="43"/>
      <name val="Frutiger Light"/>
      <family val="2"/>
    </font>
    <font>
      <sz val="12"/>
      <name val="Frutiger Light"/>
      <family val="2"/>
    </font>
    <font>
      <sz val="12"/>
      <color indexed="8"/>
      <name val="Frutiger Light"/>
      <family val="2"/>
    </font>
    <font>
      <b/>
      <sz val="12"/>
      <color indexed="8"/>
      <name val="Frutiger Light"/>
      <family val="2"/>
    </font>
    <font>
      <sz val="10"/>
      <color indexed="41"/>
      <name val="Frutiger Light"/>
      <family val="2"/>
    </font>
    <font>
      <sz val="24"/>
      <color indexed="9"/>
      <name val="Frutiger Light"/>
      <family val="2"/>
    </font>
    <font>
      <b/>
      <sz val="7"/>
      <name val="Frutiger Light"/>
      <family val="2"/>
    </font>
    <font>
      <b/>
      <sz val="10"/>
      <color indexed="53"/>
      <name val="Frutiger Light"/>
      <family val="2"/>
    </font>
    <font>
      <sz val="10"/>
      <color indexed="8"/>
      <name val="Frutiger Light"/>
      <family val="2"/>
    </font>
    <font>
      <sz val="7"/>
      <name val="Frutiger Light"/>
      <family val="2"/>
    </font>
    <font>
      <sz val="28"/>
      <color indexed="8"/>
      <name val="Frutiger Light"/>
      <family val="2"/>
    </font>
    <font>
      <sz val="12"/>
      <name val="Arial"/>
      <family val="2"/>
    </font>
    <font>
      <b/>
      <sz val="12"/>
      <color indexed="9"/>
      <name val="Frutiger 45 Light"/>
    </font>
    <font>
      <b/>
      <u/>
      <sz val="12"/>
      <name val="Frutiger Light"/>
      <family val="2"/>
    </font>
    <font>
      <sz val="12"/>
      <color indexed="53"/>
      <name val="Frutiger Light"/>
      <family val="2"/>
    </font>
    <font>
      <sz val="12"/>
      <color indexed="63"/>
      <name val="Frutiger Light"/>
      <family val="2"/>
    </font>
    <font>
      <sz val="12"/>
      <color theme="1"/>
      <name val="Frutiger Light"/>
      <family val="2"/>
    </font>
    <font>
      <sz val="10"/>
      <name val="Frutiger LT Std 55 Roman"/>
      <family val="2"/>
    </font>
    <font>
      <sz val="10"/>
      <color rgb="FFFF0000"/>
      <name val="Frutiger Light"/>
      <family val="2"/>
    </font>
    <font>
      <b/>
      <sz val="10"/>
      <color indexed="10"/>
      <name val="Arial"/>
      <family val="2"/>
    </font>
    <font>
      <sz val="8"/>
      <name val="MS Sans Serif"/>
      <family val="2"/>
    </font>
    <font>
      <sz val="10"/>
      <name val="Courier"/>
      <family val="3"/>
    </font>
    <font>
      <sz val="10"/>
      <name val="Helv"/>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font>
    <font>
      <sz val="11"/>
      <color indexed="8"/>
      <name val="맑은 고딕"/>
      <family val="3"/>
      <charset val="129"/>
    </font>
    <font>
      <sz val="11"/>
      <color indexed="9"/>
      <name val="Calibri"/>
      <family val="2"/>
    </font>
    <font>
      <sz val="11"/>
      <color indexed="9"/>
      <name val="맑은 고딕"/>
      <family val="3"/>
      <charset val="129"/>
    </font>
    <font>
      <sz val="10"/>
      <name val="Helv"/>
    </font>
    <font>
      <b/>
      <sz val="10"/>
      <color indexed="12"/>
      <name val="Arial"/>
      <family val="2"/>
    </font>
    <font>
      <sz val="9"/>
      <name val="Arial Narrow"/>
      <family val="2"/>
    </font>
    <font>
      <b/>
      <sz val="10"/>
      <color indexed="8"/>
      <name val="Arial"/>
      <family val="2"/>
    </font>
    <font>
      <sz val="10"/>
      <color indexed="8"/>
      <name val="Arial"/>
      <family val="2"/>
    </font>
    <font>
      <b/>
      <sz val="11"/>
      <color indexed="52"/>
      <name val="Calibri"/>
      <family val="2"/>
    </font>
    <font>
      <sz val="11"/>
      <color indexed="52"/>
      <name val="Calibri"/>
      <family val="2"/>
    </font>
    <font>
      <b/>
      <sz val="18"/>
      <name val="Arial"/>
      <family val="2"/>
    </font>
    <font>
      <b/>
      <sz val="14"/>
      <name val="Georgia"/>
      <family val="1"/>
    </font>
    <font>
      <b/>
      <sz val="11"/>
      <color indexed="49"/>
      <name val="Calibri"/>
      <family val="2"/>
    </font>
    <font>
      <sz val="11"/>
      <color indexed="54"/>
      <name val="Calibri"/>
      <family val="2"/>
    </font>
    <font>
      <b/>
      <sz val="12"/>
      <name val="Arial"/>
      <family val="2"/>
    </font>
    <font>
      <b/>
      <sz val="16"/>
      <color indexed="18"/>
      <name val="Arial"/>
      <family val="2"/>
    </font>
    <font>
      <i/>
      <sz val="10"/>
      <color indexed="32"/>
      <name val="MS Sans Serif"/>
      <family val="2"/>
    </font>
    <font>
      <sz val="11"/>
      <name val="Arial"/>
      <family val="2"/>
    </font>
    <font>
      <sz val="7"/>
      <name val="Small Fonts"/>
      <family val="2"/>
    </font>
    <font>
      <b/>
      <i/>
      <sz val="16"/>
      <name val="Helv"/>
    </font>
    <font>
      <sz val="12"/>
      <name val="Times New Roman CE"/>
      <charset val="238"/>
    </font>
    <font>
      <sz val="10"/>
      <name val="Times New Roman CE"/>
      <charset val="238"/>
    </font>
    <font>
      <i/>
      <sz val="10"/>
      <name val="Helv"/>
    </font>
    <font>
      <sz val="9"/>
      <name val="Helv"/>
    </font>
    <font>
      <b/>
      <sz val="11"/>
      <color indexed="23"/>
      <name val="Calibri"/>
      <family val="2"/>
    </font>
    <font>
      <i/>
      <sz val="11"/>
      <color indexed="63"/>
      <name val="Calibri"/>
      <family val="2"/>
    </font>
    <font>
      <b/>
      <sz val="18"/>
      <color indexed="49"/>
      <name val="Cambria"/>
      <family val="2"/>
    </font>
    <font>
      <b/>
      <sz val="15"/>
      <color indexed="49"/>
      <name val="Calibri"/>
      <family val="2"/>
    </font>
    <font>
      <b/>
      <sz val="13"/>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vertAlign val="superscript"/>
      <sz val="10"/>
      <name val="Frutiger Light"/>
      <family val="2"/>
    </font>
    <font>
      <b/>
      <sz val="10"/>
      <color indexed="9"/>
      <name val="Frutiger Light"/>
      <family val="2"/>
    </font>
    <font>
      <sz val="11"/>
      <name val="Calibri"/>
      <family val="2"/>
      <scheme val="minor"/>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Calibri"/>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b/>
      <sz val="10"/>
      <color indexed="8"/>
      <name val="Frutiger Light"/>
      <family val="2"/>
    </font>
    <font>
      <b/>
      <vertAlign val="superscript"/>
      <sz val="10"/>
      <color indexed="53"/>
      <name val="Frutiger Light"/>
      <family val="2"/>
    </font>
    <font>
      <b/>
      <sz val="10"/>
      <color rgb="FFFF6600"/>
      <name val="Frutiger Light"/>
      <family val="2"/>
    </font>
    <font>
      <b/>
      <vertAlign val="superscript"/>
      <sz val="12"/>
      <color indexed="9"/>
      <name val="Frutiger Light"/>
      <family val="2"/>
    </font>
    <font>
      <b/>
      <sz val="22"/>
      <name val="Frutiger Light"/>
      <family val="2"/>
    </font>
    <font>
      <sz val="22"/>
      <name val="Frutiger Light"/>
      <family val="2"/>
    </font>
    <font>
      <sz val="22"/>
      <color indexed="42"/>
      <name val="Frutiger Light"/>
      <family val="2"/>
    </font>
    <font>
      <b/>
      <sz val="22"/>
      <color indexed="18"/>
      <name val="Frutiger Light"/>
      <family val="2"/>
    </font>
    <font>
      <sz val="10"/>
      <color indexed="59"/>
      <name val="Frutiger Light"/>
      <family val="2"/>
    </font>
    <font>
      <b/>
      <sz val="10"/>
      <color indexed="59"/>
      <name val="Frutiger Light"/>
      <family val="2"/>
    </font>
    <font>
      <b/>
      <sz val="10"/>
      <color indexed="42"/>
      <name val="Frutiger 45 Light"/>
    </font>
    <font>
      <b/>
      <sz val="10"/>
      <color indexed="10"/>
      <name val="Frutiger Light"/>
      <family val="2"/>
    </font>
    <font>
      <sz val="10"/>
      <color indexed="10"/>
      <name val="Frutiger Light"/>
      <family val="2"/>
    </font>
    <font>
      <vertAlign val="superscript"/>
      <sz val="9"/>
      <name val="Frutiger Light"/>
      <family val="2"/>
    </font>
    <font>
      <sz val="9"/>
      <name val="Frutiger Light"/>
      <family val="2"/>
    </font>
    <font>
      <b/>
      <sz val="8"/>
      <color rgb="FFFF0000"/>
      <name val="Arial"/>
      <family val="2"/>
    </font>
    <font>
      <b/>
      <sz val="10"/>
      <color rgb="FFFF0000"/>
      <name val="Frutiger Light"/>
      <family val="2"/>
    </font>
    <font>
      <b/>
      <sz val="10"/>
      <color indexed="13"/>
      <name val="Frutiger Light"/>
      <family val="2"/>
    </font>
    <font>
      <b/>
      <sz val="12"/>
      <color theme="0"/>
      <name val="Frutiger Light"/>
      <family val="2"/>
    </font>
    <font>
      <b/>
      <sz val="10"/>
      <color theme="0"/>
      <name val="Frutiger Light"/>
      <family val="2"/>
    </font>
    <font>
      <sz val="10"/>
      <name val="Frutiger 45 Light"/>
    </font>
    <font>
      <b/>
      <sz val="10"/>
      <color indexed="53"/>
      <name val="Frutiger 45 Light"/>
    </font>
    <font>
      <b/>
      <sz val="10"/>
      <name val="Frutiger 45 Light"/>
    </font>
    <font>
      <b/>
      <sz val="10"/>
      <color indexed="57"/>
      <name val="Frutiger Light"/>
      <family val="2"/>
    </font>
    <font>
      <sz val="24"/>
      <color indexed="43"/>
      <name val="Frutiger 55 Roman"/>
    </font>
    <font>
      <sz val="12"/>
      <name val="Helv"/>
    </font>
    <font>
      <b/>
      <sz val="7"/>
      <name val="Tahoma"/>
      <family val="2"/>
    </font>
    <font>
      <b/>
      <sz val="18"/>
      <color indexed="24"/>
      <name val="Arial"/>
      <family val="2"/>
    </font>
    <font>
      <b/>
      <sz val="12"/>
      <color indexed="24"/>
      <name val="Arial"/>
      <family val="2"/>
    </font>
    <font>
      <sz val="12"/>
      <name val="Palacio CS ATT"/>
      <family val="1"/>
    </font>
    <font>
      <b/>
      <sz val="14"/>
      <name val="Helv"/>
    </font>
    <font>
      <sz val="8"/>
      <name val="Helv"/>
    </font>
    <font>
      <i/>
      <sz val="9"/>
      <name val="Veljovic Book"/>
      <family val="1"/>
    </font>
    <font>
      <sz val="12"/>
      <name val="Times New Roman"/>
      <family val="1"/>
    </font>
    <font>
      <sz val="10"/>
      <name val="Tms Rmn"/>
    </font>
    <font>
      <sz val="24"/>
      <color indexed="13"/>
      <name val="Helv"/>
    </font>
    <font>
      <b/>
      <sz val="9"/>
      <name val="Frutiger Light"/>
      <family val="2"/>
    </font>
    <font>
      <b/>
      <sz val="7"/>
      <color indexed="53"/>
      <name val="Frutiger Light"/>
      <family val="2"/>
    </font>
    <font>
      <b/>
      <i/>
      <sz val="7"/>
      <name val="Frutiger Light"/>
      <family val="2"/>
    </font>
    <font>
      <b/>
      <sz val="8"/>
      <color indexed="9"/>
      <name val="Frutiger Light"/>
      <family val="2"/>
    </font>
    <font>
      <sz val="11"/>
      <name val="Frutiger Light"/>
      <family val="2"/>
    </font>
    <font>
      <sz val="24"/>
      <color indexed="42"/>
      <name val="Frutiger 45 Light"/>
    </font>
    <font>
      <sz val="24"/>
      <color theme="9" tint="-0.249977111117893"/>
      <name val="Frutiger 45 Light"/>
    </font>
    <font>
      <sz val="24"/>
      <color indexed="41"/>
      <name val="Frutiger 45 Light"/>
    </font>
    <font>
      <sz val="24"/>
      <color theme="0" tint="-0.34998626667073579"/>
      <name val="Frutiger 45 Light"/>
    </font>
    <font>
      <sz val="24"/>
      <color indexed="41"/>
      <name val="Frutiger 55 Roman"/>
    </font>
    <font>
      <b/>
      <sz val="10"/>
      <color indexed="8"/>
      <name val="Frutiger 45 Light"/>
    </font>
    <font>
      <sz val="10"/>
      <color indexed="8"/>
      <name val="Frutiger 45 Light"/>
    </font>
    <font>
      <b/>
      <sz val="12"/>
      <color theme="0"/>
      <name val="Frutiger 45 Light"/>
    </font>
    <font>
      <sz val="10"/>
      <color indexed="10"/>
      <name val="Frutiger LT Std 55 Roman"/>
      <family val="2"/>
    </font>
    <font>
      <sz val="10"/>
      <color indexed="53"/>
      <name val="Frutiger 45 Light"/>
    </font>
    <font>
      <sz val="24"/>
      <color theme="0" tint="-0.249977111117893"/>
      <name val="Frutiger 45 Light"/>
    </font>
    <font>
      <sz val="12"/>
      <color theme="1"/>
      <name val="Frutiger Light"/>
      <family val="2"/>
    </font>
    <font>
      <sz val="12"/>
      <color theme="1"/>
      <name val="Frutiger 45 Light"/>
    </font>
    <font>
      <sz val="24"/>
      <color theme="0" tint="-0.249977111117893"/>
      <name val="Frutiger Light"/>
      <family val="2"/>
    </font>
    <font>
      <sz val="24"/>
      <color rgb="FFFF0000"/>
      <name val="Frutiger Light"/>
      <family val="2"/>
    </font>
    <font>
      <b/>
      <sz val="28"/>
      <color rgb="FFFF0000"/>
      <name val="Frutiger Light"/>
      <family val="2"/>
    </font>
    <font>
      <sz val="24"/>
      <color rgb="FFBFB6AC"/>
      <name val="Frutiger Light"/>
      <family val="2"/>
    </font>
    <font>
      <sz val="10"/>
      <color indexed="59"/>
      <name val="Frutiger Light"/>
      <family val="2"/>
    </font>
    <font>
      <sz val="10"/>
      <name val="Frutiger Light"/>
      <family val="2"/>
    </font>
    <font>
      <sz val="9"/>
      <name val="Frutiger Light"/>
      <family val="2"/>
    </font>
    <font>
      <vertAlign val="superscript"/>
      <sz val="8"/>
      <name val="Frutiger Light"/>
      <family val="2"/>
    </font>
    <font>
      <sz val="8"/>
      <name val="Frutiger Light"/>
      <family val="2"/>
    </font>
    <font>
      <b/>
      <sz val="10"/>
      <color rgb="FFFF0000"/>
      <name val="Frutiger Light"/>
      <family val="2"/>
    </font>
    <font>
      <b/>
      <sz val="10"/>
      <name val="Frutiger Light"/>
      <family val="2"/>
    </font>
    <font>
      <b/>
      <sz val="12"/>
      <color indexed="9"/>
      <name val="Frutiger Light"/>
      <family val="2"/>
    </font>
    <font>
      <b/>
      <sz val="24"/>
      <name val="Frutiger Light"/>
      <family val="2"/>
    </font>
    <font>
      <b/>
      <sz val="10"/>
      <color theme="0"/>
      <name val="Frutiger Light"/>
      <family val="2"/>
    </font>
    <font>
      <b/>
      <sz val="10"/>
      <color indexed="59"/>
      <name val="Frutiger Light"/>
      <family val="2"/>
    </font>
    <font>
      <u/>
      <sz val="8"/>
      <color rgb="FF0000FF"/>
      <name val="Calibri"/>
      <family val="2"/>
      <scheme val="minor"/>
    </font>
    <font>
      <sz val="11"/>
      <color theme="1"/>
      <name val="Calibri"/>
      <family val="2"/>
    </font>
    <font>
      <sz val="12"/>
      <color theme="1"/>
      <name val="Frutiger Light"/>
    </font>
  </fonts>
  <fills count="67">
    <fill>
      <patternFill patternType="none"/>
    </fill>
    <fill>
      <patternFill patternType="gray125"/>
    </fill>
    <fill>
      <patternFill patternType="solid">
        <fgColor indexed="46"/>
      </patternFill>
    </fill>
    <fill>
      <patternFill patternType="solid">
        <fgColor indexed="9"/>
      </patternFill>
    </fill>
    <fill>
      <patternFill patternType="solid">
        <fgColor indexed="26"/>
      </patternFill>
    </fill>
    <fill>
      <patternFill patternType="solid">
        <fgColor indexed="55"/>
      </patternFill>
    </fill>
    <fill>
      <patternFill patternType="solid">
        <fgColor indexed="29"/>
      </patternFill>
    </fill>
    <fill>
      <patternFill patternType="solid">
        <fgColor indexed="44"/>
      </patternFill>
    </fill>
    <fill>
      <patternFill patternType="mediumGray">
        <fgColor indexed="22"/>
      </patternFill>
    </fill>
    <fill>
      <patternFill patternType="solid">
        <fgColor indexed="9"/>
        <bgColor indexed="64"/>
      </patternFill>
    </fill>
    <fill>
      <patternFill patternType="solid">
        <fgColor indexed="42"/>
        <bgColor indexed="64"/>
      </patternFill>
    </fill>
    <fill>
      <patternFill patternType="solid">
        <fgColor indexed="53"/>
        <bgColor indexed="64"/>
      </patternFill>
    </fill>
    <fill>
      <patternFill patternType="solid">
        <fgColor indexed="52"/>
        <bgColor indexed="64"/>
      </patternFill>
    </fill>
    <fill>
      <patternFill patternType="solid">
        <fgColor indexed="46"/>
        <bgColor indexed="64"/>
      </patternFill>
    </fill>
    <fill>
      <patternFill patternType="solid">
        <fgColor rgb="FFEEECE7"/>
        <bgColor indexed="64"/>
      </patternFill>
    </fill>
    <fill>
      <patternFill patternType="solid">
        <fgColor theme="0"/>
        <bgColor indexed="64"/>
      </patternFill>
    </fill>
    <fill>
      <patternFill patternType="solid">
        <fgColor rgb="FFFF6600"/>
        <bgColor indexed="64"/>
      </patternFill>
    </fill>
    <fill>
      <patternFill patternType="solid">
        <fgColor indexed="43"/>
      </patternFill>
    </fill>
    <fill>
      <patternFill patternType="solid">
        <fgColor indexed="62"/>
      </patternFill>
    </fill>
    <fill>
      <patternFill patternType="solid">
        <fgColor indexed="47"/>
      </patternFill>
    </fill>
    <fill>
      <patternFill patternType="solid">
        <fgColor indexed="60"/>
      </patternFill>
    </fill>
    <fill>
      <patternFill patternType="solid">
        <fgColor indexed="31"/>
      </patternFill>
    </fill>
    <fill>
      <patternFill patternType="solid">
        <fgColor indexed="45"/>
      </patternFill>
    </fill>
    <fill>
      <patternFill patternType="solid">
        <fgColor indexed="42"/>
      </patternFill>
    </fill>
    <fill>
      <patternFill patternType="solid">
        <fgColor indexed="27"/>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1"/>
        <bgColor indexed="8"/>
      </patternFill>
    </fill>
    <fill>
      <patternFill patternType="solid">
        <fgColor indexed="61"/>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26"/>
        <bgColor indexed="64"/>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3"/>
      </patternFill>
    </fill>
    <fill>
      <patternFill patternType="solid">
        <fgColor indexed="27"/>
        <bgColor indexed="64"/>
      </patternFill>
    </fill>
    <fill>
      <patternFill patternType="gray0625"/>
    </fill>
    <fill>
      <patternFill patternType="solid">
        <fgColor indexed="47"/>
        <bgColor indexed="64"/>
      </patternFill>
    </fill>
    <fill>
      <patternFill patternType="solid">
        <fgColor rgb="FFEAEAEA"/>
        <bgColor indexed="64"/>
      </patternFill>
    </fill>
    <fill>
      <patternFill patternType="solid">
        <fgColor indexed="12"/>
      </patternFill>
    </fill>
    <fill>
      <patternFill patternType="solid">
        <fgColor theme="9" tint="-0.249977111117893"/>
        <bgColor indexed="64"/>
      </patternFill>
    </fill>
    <fill>
      <patternFill patternType="solid">
        <fgColor theme="0" tint="-4.9989318521683403E-2"/>
        <bgColor indexed="64"/>
      </patternFill>
    </fill>
    <fill>
      <patternFill patternType="solid">
        <fgColor indexed="46"/>
        <bgColor indexed="31"/>
      </patternFill>
    </fill>
    <fill>
      <patternFill patternType="solid">
        <fgColor them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47"/>
      </bottom>
      <diagonal/>
    </border>
    <border>
      <left/>
      <right/>
      <top/>
      <bottom style="thick">
        <color indexed="45"/>
      </bottom>
      <diagonal/>
    </border>
    <border>
      <left/>
      <right/>
      <top/>
      <bottom style="thick">
        <color indexed="42"/>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right/>
      <top/>
      <bottom style="thin">
        <color indexed="41"/>
      </bottom>
      <diagonal/>
    </border>
    <border>
      <left/>
      <right/>
      <top style="thin">
        <color indexed="41"/>
      </top>
      <bottom style="thin">
        <color indexed="41"/>
      </bottom>
      <diagonal/>
    </border>
    <border>
      <left style="thin">
        <color indexed="41"/>
      </left>
      <right/>
      <top/>
      <bottom/>
      <diagonal/>
    </border>
    <border>
      <left style="thin">
        <color indexed="41"/>
      </left>
      <right/>
      <top style="thin">
        <color indexed="41"/>
      </top>
      <bottom style="thin">
        <color indexed="41"/>
      </bottom>
      <diagonal/>
    </border>
    <border>
      <left style="thin">
        <color indexed="41"/>
      </left>
      <right/>
      <top/>
      <bottom style="thin">
        <color indexed="41"/>
      </bottom>
      <diagonal/>
    </border>
    <border>
      <left style="thin">
        <color indexed="41"/>
      </left>
      <right/>
      <top style="thin">
        <color indexed="41"/>
      </top>
      <bottom/>
      <diagonal/>
    </border>
    <border>
      <left/>
      <right/>
      <top style="thin">
        <color indexed="41"/>
      </top>
      <bottom/>
      <diagonal/>
    </border>
    <border>
      <left/>
      <right/>
      <top/>
      <bottom style="thin">
        <color indexed="64"/>
      </bottom>
      <diagonal/>
    </border>
    <border>
      <left/>
      <right/>
      <top style="thin">
        <color indexed="41"/>
      </top>
      <bottom style="thin">
        <color indexed="8"/>
      </bottom>
      <diagonal/>
    </border>
    <border>
      <left style="thin">
        <color indexed="41"/>
      </left>
      <right/>
      <top style="thin">
        <color indexed="41"/>
      </top>
      <bottom style="thin">
        <color indexed="8"/>
      </bottom>
      <diagonal/>
    </border>
    <border>
      <left/>
      <right/>
      <top style="thin">
        <color indexed="41"/>
      </top>
      <bottom style="thin">
        <color indexed="64"/>
      </bottom>
      <diagonal/>
    </border>
    <border>
      <left style="thin">
        <color indexed="41"/>
      </left>
      <right/>
      <top style="thin">
        <color indexed="41"/>
      </top>
      <bottom style="thin">
        <color indexed="64"/>
      </bottom>
      <diagonal/>
    </border>
    <border>
      <left style="thin">
        <color indexed="41"/>
      </left>
      <right/>
      <top/>
      <bottom style="thin">
        <color indexed="64"/>
      </bottom>
      <diagonal/>
    </border>
    <border>
      <left/>
      <right style="thin">
        <color indexed="41"/>
      </right>
      <top/>
      <bottom style="thin">
        <color indexed="41"/>
      </bottom>
      <diagonal/>
    </border>
    <border>
      <left/>
      <right style="thin">
        <color indexed="41"/>
      </right>
      <top/>
      <bottom/>
      <diagonal/>
    </border>
    <border>
      <left/>
      <right style="thin">
        <color indexed="41"/>
      </right>
      <top style="thin">
        <color indexed="41"/>
      </top>
      <bottom style="thin">
        <color indexed="41"/>
      </bottom>
      <diagonal/>
    </border>
    <border>
      <left/>
      <right style="thin">
        <color indexed="41"/>
      </right>
      <top style="thin">
        <color indexed="41"/>
      </top>
      <bottom/>
      <diagonal/>
    </border>
    <border>
      <left/>
      <right style="thin">
        <color indexed="41"/>
      </right>
      <top style="thin">
        <color indexed="41"/>
      </top>
      <bottom style="thin">
        <color indexed="8"/>
      </bottom>
      <diagonal/>
    </border>
    <border>
      <left/>
      <right style="thin">
        <color indexed="41"/>
      </right>
      <top/>
      <bottom style="thin">
        <color indexed="64"/>
      </bottom>
      <diagonal/>
    </border>
    <border>
      <left/>
      <right/>
      <top/>
      <bottom style="thin">
        <color indexed="22"/>
      </bottom>
      <diagonal/>
    </border>
    <border>
      <left style="thin">
        <color indexed="22"/>
      </left>
      <right/>
      <top/>
      <bottom style="thin">
        <color indexed="41"/>
      </bottom>
      <diagonal/>
    </border>
    <border>
      <left/>
      <right style="thin">
        <color indexed="41"/>
      </right>
      <top style="thin">
        <color indexed="41"/>
      </top>
      <bottom style="thin">
        <color indexed="64"/>
      </bottom>
      <diagonal/>
    </border>
    <border>
      <left/>
      <right/>
      <top style="thin">
        <color indexed="64"/>
      </top>
      <bottom/>
      <diagonal/>
    </border>
    <border>
      <left/>
      <right/>
      <top/>
      <bottom style="thin">
        <color rgb="FFFF6600"/>
      </bottom>
      <diagonal/>
    </border>
    <border>
      <left style="thin">
        <color indexed="64"/>
      </left>
      <right style="thin">
        <color indexed="64"/>
      </right>
      <top/>
      <bottom/>
      <diagonal/>
    </border>
    <border>
      <left/>
      <right/>
      <top style="hair">
        <color indexed="8"/>
      </top>
      <bottom style="hair">
        <color indexed="8"/>
      </bottom>
      <diagonal/>
    </border>
    <border>
      <left/>
      <right/>
      <top/>
      <bottom style="medium">
        <color indexed="18"/>
      </bottom>
      <diagonal/>
    </border>
    <border>
      <left style="double">
        <color indexed="23"/>
      </left>
      <right style="double">
        <color indexed="23"/>
      </right>
      <top style="double">
        <color indexed="23"/>
      </top>
      <bottom style="double">
        <color indexed="23"/>
      </bottom>
      <diagonal/>
    </border>
    <border>
      <left/>
      <right/>
      <top/>
      <bottom style="double">
        <color indexed="52"/>
      </bottom>
      <diagonal/>
    </border>
    <border>
      <left style="medium">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5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medium">
        <color indexed="64"/>
      </left>
      <right style="medium">
        <color indexed="64"/>
      </right>
      <top style="medium">
        <color indexed="64"/>
      </top>
      <bottom/>
      <diagonal/>
    </border>
    <border>
      <left/>
      <right/>
      <top/>
      <bottom style="thick">
        <color indexed="61"/>
      </bottom>
      <diagonal/>
    </border>
    <border>
      <left/>
      <right/>
      <top/>
      <bottom style="thick">
        <color indexed="62"/>
      </bottom>
      <diagonal/>
    </border>
    <border>
      <left/>
      <right/>
      <top/>
      <bottom style="medium">
        <color indexed="62"/>
      </bottom>
      <diagonal/>
    </border>
    <border>
      <left/>
      <right style="medium">
        <color indexed="24"/>
      </right>
      <top/>
      <bottom/>
      <diagonal/>
    </border>
    <border>
      <left/>
      <right/>
      <top/>
      <bottom style="medium">
        <color indexed="24"/>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style="thin">
        <color rgb="FFBFB6AC"/>
      </right>
      <top/>
      <bottom/>
      <diagonal/>
    </border>
    <border>
      <left style="thin">
        <color indexed="41"/>
      </left>
      <right/>
      <top/>
      <bottom style="thin">
        <color indexed="22"/>
      </bottom>
      <diagonal/>
    </border>
    <border>
      <left style="thin">
        <color theme="0" tint="-0.24994659260841701"/>
      </left>
      <right/>
      <top/>
      <bottom/>
      <diagonal/>
    </border>
    <border>
      <left style="thin">
        <color theme="0" tint="-0.24994659260841701"/>
      </left>
      <right/>
      <top/>
      <bottom style="thin">
        <color indexed="64"/>
      </bottom>
      <diagonal/>
    </border>
    <border>
      <left style="thin">
        <color theme="0" tint="-0.14996795556505021"/>
      </left>
      <right/>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rgb="FFFF6600"/>
      </left>
      <right/>
      <top style="thin">
        <color rgb="FFFF6600"/>
      </top>
      <bottom style="thin">
        <color rgb="FFFF6600"/>
      </bottom>
      <diagonal/>
    </border>
    <border>
      <left/>
      <right/>
      <top style="thin">
        <color rgb="FFFF6600"/>
      </top>
      <bottom style="thin">
        <color rgb="FFFF6600"/>
      </bottom>
      <diagonal/>
    </border>
    <border>
      <left/>
      <right style="thin">
        <color rgb="FFFF6600"/>
      </right>
      <top style="thin">
        <color rgb="FFFF6600"/>
      </top>
      <bottom style="thin">
        <color rgb="FFFF6600"/>
      </bottom>
      <diagonal/>
    </border>
    <border>
      <left/>
      <right/>
      <top style="thin">
        <color rgb="FFFF6600"/>
      </top>
      <bottom/>
      <diagonal/>
    </border>
    <border>
      <left style="thin">
        <color indexed="41"/>
      </left>
      <right/>
      <top style="thin">
        <color rgb="FFFF6600"/>
      </top>
      <bottom style="thin">
        <color indexed="41"/>
      </bottom>
      <diagonal/>
    </border>
    <border>
      <left/>
      <right/>
      <top style="thin">
        <color rgb="FFFF6600"/>
      </top>
      <bottom style="thin">
        <color indexed="41"/>
      </bottom>
      <diagonal/>
    </border>
    <border>
      <left style="thin">
        <color theme="0" tint="-0.24994659260841701"/>
      </left>
      <right/>
      <top/>
      <bottom style="thin">
        <color indexed="41"/>
      </bottom>
      <diagonal/>
    </border>
    <border>
      <left style="thin">
        <color theme="0" tint="-0.24994659260841701"/>
      </left>
      <right/>
      <top style="thin">
        <color indexed="41"/>
      </top>
      <bottom style="thin">
        <color indexed="41"/>
      </bottom>
      <diagonal/>
    </border>
    <border>
      <left style="thin">
        <color theme="0" tint="-0.24994659260841701"/>
      </left>
      <right/>
      <top style="thin">
        <color indexed="41"/>
      </top>
      <bottom/>
      <diagonal/>
    </border>
    <border>
      <left style="thin">
        <color rgb="FFBFB6AC"/>
      </left>
      <right style="thin">
        <color rgb="FFBFB6AC"/>
      </right>
      <top/>
      <bottom/>
      <diagonal/>
    </border>
    <border>
      <left style="thin">
        <color rgb="FFBFB6AC"/>
      </left>
      <right/>
      <top/>
      <bottom/>
      <diagonal/>
    </border>
    <border>
      <left/>
      <right style="thin">
        <color rgb="FFBFB6AC"/>
      </right>
      <top/>
      <bottom style="thin">
        <color rgb="FFBFB6AC"/>
      </bottom>
      <diagonal/>
    </border>
    <border>
      <left style="thin">
        <color rgb="FFBFB6AC"/>
      </left>
      <right style="thin">
        <color rgb="FFBFB6AC"/>
      </right>
      <top/>
      <bottom style="thin">
        <color rgb="FFBFB6AC"/>
      </bottom>
      <diagonal/>
    </border>
    <border>
      <left style="thin">
        <color rgb="FFBFB6AC"/>
      </left>
      <right/>
      <top/>
      <bottom style="thin">
        <color rgb="FFBFB6AC"/>
      </bottom>
      <diagonal/>
    </border>
    <border>
      <left/>
      <right/>
      <top/>
      <bottom style="thin">
        <color rgb="FFBFB6AC"/>
      </bottom>
      <diagonal/>
    </border>
    <border>
      <left/>
      <right style="thin">
        <color rgb="FFBFB6AC"/>
      </right>
      <top style="thin">
        <color rgb="FFBFB6AC"/>
      </top>
      <bottom/>
      <diagonal/>
    </border>
    <border>
      <left style="thin">
        <color rgb="FFBFB6AC"/>
      </left>
      <right style="thin">
        <color rgb="FFBFB6AC"/>
      </right>
      <top style="thin">
        <color rgb="FFBFB6AC"/>
      </top>
      <bottom/>
      <diagonal/>
    </border>
    <border>
      <left style="thin">
        <color rgb="FFBFB6AC"/>
      </left>
      <right/>
      <top style="thin">
        <color rgb="FFBFB6AC"/>
      </top>
      <bottom/>
      <diagonal/>
    </border>
    <border>
      <left/>
      <right/>
      <top style="thin">
        <color rgb="FFBFB6AC"/>
      </top>
      <bottom/>
      <diagonal/>
    </border>
    <border>
      <left/>
      <right style="thin">
        <color rgb="FFBFB6AC"/>
      </right>
      <top style="thin">
        <color rgb="FFBFB6AC"/>
      </top>
      <bottom style="thin">
        <color rgb="FFBFB6AC"/>
      </bottom>
      <diagonal/>
    </border>
    <border>
      <left style="thin">
        <color rgb="FFBFB6AC"/>
      </left>
      <right style="thin">
        <color rgb="FFBFB6AC"/>
      </right>
      <top style="thin">
        <color rgb="FFBFB6AC"/>
      </top>
      <bottom style="thin">
        <color rgb="FFBFB6AC"/>
      </bottom>
      <diagonal/>
    </border>
    <border>
      <left style="thin">
        <color rgb="FFBFB6AC"/>
      </left>
      <right/>
      <top style="thin">
        <color rgb="FFBFB6AC"/>
      </top>
      <bottom style="thin">
        <color rgb="FFBFB6AC"/>
      </bottom>
      <diagonal/>
    </border>
    <border>
      <left/>
      <right/>
      <top style="thin">
        <color rgb="FFBFB6AC"/>
      </top>
      <bottom style="thin">
        <color rgb="FFBFB6AC"/>
      </bottom>
      <diagonal/>
    </border>
    <border>
      <left/>
      <right style="thin">
        <color rgb="FFBFB6AC"/>
      </right>
      <top/>
      <bottom style="thin">
        <color indexed="64"/>
      </bottom>
      <diagonal/>
    </border>
    <border>
      <left style="thin">
        <color rgb="FFBFB6AC"/>
      </left>
      <right style="thin">
        <color rgb="FFBFB6AC"/>
      </right>
      <top/>
      <bottom style="thin">
        <color indexed="64"/>
      </bottom>
      <diagonal/>
    </border>
    <border>
      <left style="thin">
        <color rgb="FFBFB6AC"/>
      </left>
      <right/>
      <top/>
      <bottom style="thin">
        <color indexed="64"/>
      </bottom>
      <diagonal/>
    </border>
    <border>
      <left style="thin">
        <color rgb="FFBFB6AC"/>
      </left>
      <right/>
      <top style="thin">
        <color rgb="FFFF6600"/>
      </top>
      <bottom style="thin">
        <color indexed="41"/>
      </bottom>
      <diagonal/>
    </border>
    <border>
      <left style="thin">
        <color rgb="FFBFB6AC"/>
      </left>
      <right/>
      <top style="thin">
        <color indexed="41"/>
      </top>
      <bottom style="thin">
        <color indexed="41"/>
      </bottom>
      <diagonal/>
    </border>
    <border>
      <left style="thin">
        <color theme="0" tint="-0.24994659260841701"/>
      </left>
      <right/>
      <top/>
      <bottom style="thin">
        <color indexed="22"/>
      </bottom>
      <diagonal/>
    </border>
    <border>
      <left/>
      <right/>
      <top style="thin">
        <color indexed="22"/>
      </top>
      <bottom style="thin">
        <color indexed="22"/>
      </bottom>
      <diagonal/>
    </border>
    <border>
      <left style="thin">
        <color theme="0" tint="-0.24994659260841701"/>
      </left>
      <right/>
      <top style="thin">
        <color indexed="22"/>
      </top>
      <bottom style="thin">
        <color indexed="22"/>
      </bottom>
      <diagonal/>
    </border>
    <border>
      <left/>
      <right style="thin">
        <color indexed="22"/>
      </right>
      <top/>
      <bottom/>
      <diagonal/>
    </border>
    <border>
      <left/>
      <right style="thin">
        <color indexed="22"/>
      </right>
      <top/>
      <bottom style="thin">
        <color indexed="41"/>
      </bottom>
      <diagonal/>
    </border>
    <border>
      <left/>
      <right style="thin">
        <color indexed="22"/>
      </right>
      <top style="thin">
        <color indexed="41"/>
      </top>
      <bottom style="thin">
        <color indexed="41"/>
      </bottom>
      <diagonal/>
    </border>
    <border>
      <left/>
      <right style="thin">
        <color indexed="22"/>
      </right>
      <top/>
      <bottom style="thin">
        <color indexed="64"/>
      </bottom>
      <diagonal/>
    </border>
    <border>
      <left/>
      <right style="thin">
        <color rgb="FFBFB6AC"/>
      </right>
      <top style="thin">
        <color indexed="41"/>
      </top>
      <bottom/>
      <diagonal/>
    </border>
    <border>
      <left style="thin">
        <color theme="0" tint="-0.24994659260841701"/>
      </left>
      <right/>
      <top/>
      <bottom style="thin">
        <color indexed="8"/>
      </bottom>
      <diagonal/>
    </border>
    <border>
      <left/>
      <right/>
      <top/>
      <bottom style="thin">
        <color indexed="8"/>
      </bottom>
      <diagonal/>
    </border>
    <border>
      <left/>
      <right style="thin">
        <color indexed="41"/>
      </right>
      <top/>
      <bottom style="thin">
        <color indexed="8"/>
      </bottom>
      <diagonal/>
    </border>
    <border>
      <left/>
      <right style="thin">
        <color indexed="41"/>
      </right>
      <top/>
      <bottom style="thin">
        <color rgb="FFBFB6AC"/>
      </bottom>
      <diagonal/>
    </border>
    <border>
      <left style="thin">
        <color indexed="41"/>
      </left>
      <right/>
      <top style="thin">
        <color rgb="FFBFB6AC"/>
      </top>
      <bottom/>
      <diagonal/>
    </border>
    <border>
      <left/>
      <right style="thin">
        <color indexed="41"/>
      </right>
      <top style="thin">
        <color rgb="FFBFB6AC"/>
      </top>
      <bottom/>
      <diagonal/>
    </border>
    <border>
      <left style="thin">
        <color indexed="41"/>
      </left>
      <right/>
      <top/>
      <bottom style="thin">
        <color rgb="FFBFB6AC"/>
      </bottom>
      <diagonal/>
    </border>
    <border>
      <left style="thin">
        <color indexed="41"/>
      </left>
      <right/>
      <top style="thin">
        <color rgb="FFBFB6AC"/>
      </top>
      <bottom style="thin">
        <color rgb="FFBFB6AC"/>
      </bottom>
      <diagonal/>
    </border>
    <border>
      <left/>
      <right style="thin">
        <color indexed="41"/>
      </right>
      <top style="thin">
        <color rgb="FFBFB6AC"/>
      </top>
      <bottom style="thin">
        <color rgb="FFBFB6AC"/>
      </bottom>
      <diagonal/>
    </border>
    <border>
      <left/>
      <right/>
      <top style="thin">
        <color rgb="FFBFB6AC"/>
      </top>
      <bottom style="thin">
        <color indexed="8"/>
      </bottom>
      <diagonal/>
    </border>
    <border>
      <left style="thin">
        <color indexed="41"/>
      </left>
      <right/>
      <top style="thin">
        <color rgb="FFBFB6AC"/>
      </top>
      <bottom style="thin">
        <color indexed="8"/>
      </bottom>
      <diagonal/>
    </border>
    <border>
      <left/>
      <right style="thin">
        <color indexed="41"/>
      </right>
      <top style="thin">
        <color rgb="FFBFB6AC"/>
      </top>
      <bottom style="thin">
        <color indexed="8"/>
      </bottom>
      <diagonal/>
    </border>
    <border>
      <left style="thin">
        <color theme="0" tint="-0.14996795556505021"/>
      </left>
      <right/>
      <top style="thin">
        <color indexed="41"/>
      </top>
      <bottom style="thin">
        <color indexed="41"/>
      </bottom>
      <diagonal/>
    </border>
    <border>
      <left style="thin">
        <color theme="0" tint="-0.14996795556505021"/>
      </left>
      <right/>
      <top style="thin">
        <color indexed="41"/>
      </top>
      <bottom style="thin">
        <color indexed="8"/>
      </bottom>
      <diagonal/>
    </border>
    <border>
      <left style="thin">
        <color theme="0" tint="-0.24994659260841701"/>
      </left>
      <right/>
      <top style="thin">
        <color indexed="41"/>
      </top>
      <bottom style="thin">
        <color indexed="8"/>
      </bottom>
      <diagonal/>
    </border>
    <border>
      <left/>
      <right style="thin">
        <color indexed="22"/>
      </right>
      <top style="thin">
        <color indexed="41"/>
      </top>
      <bottom/>
      <diagonal/>
    </border>
    <border>
      <left style="thin">
        <color indexed="41"/>
      </left>
      <right/>
      <top style="thin">
        <color rgb="FFFF6600"/>
      </top>
      <bottom/>
      <diagonal/>
    </border>
    <border>
      <left/>
      <right/>
      <top/>
      <bottom style="thin">
        <color theme="0" tint="-0.34998626667073579"/>
      </bottom>
      <diagonal/>
    </border>
    <border>
      <left/>
      <right/>
      <top style="thin">
        <color indexed="22"/>
      </top>
      <bottom/>
      <diagonal/>
    </border>
    <border>
      <left/>
      <right/>
      <top style="thin">
        <color indexed="22"/>
      </top>
      <bottom style="thin">
        <color indexed="64"/>
      </bottom>
      <diagonal/>
    </border>
    <border>
      <left style="thin">
        <color indexed="41"/>
      </left>
      <right/>
      <top style="thin">
        <color indexed="22"/>
      </top>
      <bottom style="thin">
        <color indexed="64"/>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8"/>
      </left>
      <right style="thin">
        <color indexed="8"/>
      </right>
      <top style="double">
        <color indexed="8"/>
      </top>
      <bottom style="thin">
        <color indexed="8"/>
      </bottom>
      <diagonal/>
    </border>
    <border>
      <left/>
      <right/>
      <top/>
      <bottom style="thin">
        <color theme="0" tint="-0.499984740745262"/>
      </bottom>
      <diagonal/>
    </border>
    <border>
      <left/>
      <right style="thin">
        <color theme="0" tint="-0.14996795556505021"/>
      </right>
      <top/>
      <bottom style="thin">
        <color theme="0" tint="-0.14996795556505021"/>
      </bottom>
      <diagonal/>
    </border>
    <border>
      <left style="thin">
        <color theme="0" tint="-0.14996795556505021"/>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right style="thin">
        <color theme="0" tint="-0.14996795556505021"/>
      </right>
      <top/>
      <bottom/>
      <diagonal/>
    </border>
    <border>
      <left style="thin">
        <color theme="0" tint="-0.14993743705557422"/>
      </left>
      <right style="thin">
        <color theme="0" tint="-0.14993743705557422"/>
      </right>
      <top/>
      <bottom/>
      <diagonal/>
    </border>
    <border>
      <left/>
      <right style="thin">
        <color theme="0" tint="-0.14996795556505021"/>
      </right>
      <top/>
      <bottom style="thin">
        <color theme="1"/>
      </bottom>
      <diagonal/>
    </border>
    <border>
      <left/>
      <right style="thin">
        <color theme="0" tint="-0.14996795556505021"/>
      </right>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style="thin">
        <color indexed="64"/>
      </top>
      <bottom style="thin">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indexed="64"/>
      </top>
      <bottom style="thin">
        <color indexed="64"/>
      </bottom>
      <diagonal/>
    </border>
    <border>
      <left/>
      <right/>
      <top/>
      <bottom style="thin">
        <color auto="1"/>
      </bottom>
      <diagonal/>
    </border>
    <border>
      <left/>
      <right/>
      <top style="thin">
        <color theme="0" tint="-0.24994659260841701"/>
      </top>
      <bottom style="thin">
        <color theme="0" tint="-0.24994659260841701"/>
      </bottom>
      <diagonal/>
    </border>
    <border>
      <left/>
      <right style="thin">
        <color theme="0" tint="-0.24994659260841701"/>
      </right>
      <top style="thin">
        <color rgb="FFFF6600"/>
      </top>
      <bottom/>
      <diagonal/>
    </border>
    <border>
      <left/>
      <right style="thin">
        <color theme="0" tint="-0.24994659260841701"/>
      </right>
      <top/>
      <bottom style="thin">
        <color indexed="41"/>
      </bottom>
      <diagonal/>
    </border>
    <border>
      <left/>
      <right style="thin">
        <color theme="0" tint="-0.24994659260841701"/>
      </right>
      <top/>
      <bottom/>
      <diagonal/>
    </border>
    <border>
      <left/>
      <right style="thin">
        <color theme="0" tint="-0.24994659260841701"/>
      </right>
      <top/>
      <bottom style="thin">
        <color indexed="64"/>
      </bottom>
      <diagonal/>
    </border>
    <border>
      <left/>
      <right style="thin">
        <color indexed="41"/>
      </right>
      <top style="thin">
        <color rgb="FFFF6600"/>
      </top>
      <bottom style="thin">
        <color indexed="41"/>
      </bottom>
      <diagonal/>
    </border>
    <border>
      <left/>
      <right style="thin">
        <color rgb="FFBFB6AC"/>
      </right>
      <top/>
      <bottom style="thin">
        <color indexed="41"/>
      </bottom>
      <diagonal/>
    </border>
    <border>
      <left/>
      <right style="thin">
        <color rgb="FFBFB6AC"/>
      </right>
      <top style="thin">
        <color indexed="41"/>
      </top>
      <bottom style="thin">
        <color indexed="41"/>
      </bottom>
      <diagonal/>
    </border>
    <border>
      <left/>
      <right style="thin">
        <color rgb="FFBFB6AC"/>
      </right>
      <top style="thin">
        <color indexed="41"/>
      </top>
      <bottom style="thin">
        <color indexed="64"/>
      </bottom>
      <diagonal/>
    </border>
    <border>
      <left/>
      <right style="thin">
        <color rgb="FFBFB6AC"/>
      </right>
      <top/>
      <bottom style="thin">
        <color indexed="8"/>
      </bottom>
      <diagonal/>
    </border>
    <border>
      <left/>
      <right style="thin">
        <color rgb="FFBFB6AC"/>
      </right>
      <top style="thin">
        <color rgb="FFFF6600"/>
      </top>
      <bottom style="thin">
        <color indexed="41"/>
      </bottom>
      <diagonal/>
    </border>
    <border>
      <left/>
      <right style="thin">
        <color rgb="FFBFB6AC"/>
      </right>
      <top/>
      <bottom style="thin">
        <color indexed="22"/>
      </bottom>
      <diagonal/>
    </border>
    <border>
      <left/>
      <right style="thin">
        <color rgb="FFBFB6AC"/>
      </right>
      <top style="thin">
        <color indexed="22"/>
      </top>
      <bottom style="thin">
        <color indexed="22"/>
      </bottom>
      <diagonal/>
    </border>
    <border>
      <left style="thin">
        <color theme="0" tint="-0.24994659260841701"/>
      </left>
      <right/>
      <top style="thin">
        <color rgb="FFFF6600"/>
      </top>
      <bottom/>
      <diagonal/>
    </border>
    <border>
      <left/>
      <right/>
      <top/>
      <bottom style="thin">
        <color theme="0" tint="-0.24994659260841701"/>
      </bottom>
      <diagonal/>
    </border>
    <border>
      <left/>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
      <left style="thin">
        <color rgb="FFBFB6AC"/>
      </left>
      <right/>
      <top/>
      <bottom style="thin">
        <color indexed="41"/>
      </bottom>
      <diagonal/>
    </border>
    <border>
      <left style="thin">
        <color rgb="FFBFB6AC"/>
      </left>
      <right/>
      <top style="thin">
        <color rgb="FFFF6600"/>
      </top>
      <bottom/>
      <diagonal/>
    </border>
    <border>
      <left/>
      <right style="thin">
        <color theme="0" tint="-0.249977111117893"/>
      </right>
      <top/>
      <bottom style="thin">
        <color indexed="64"/>
      </bottom>
      <diagonal/>
    </border>
    <border>
      <left/>
      <right style="thin">
        <color theme="0" tint="-0.249977111117893"/>
      </right>
      <top/>
      <bottom/>
      <diagonal/>
    </border>
    <border>
      <left/>
      <right/>
      <top/>
      <bottom style="thin">
        <color theme="0" tint="-0.249977111117893"/>
      </bottom>
      <diagonal/>
    </border>
    <border>
      <left style="thin">
        <color indexed="41"/>
      </left>
      <right/>
      <top/>
      <bottom style="thin">
        <color theme="0" tint="-0.249977111117893"/>
      </bottom>
      <diagonal/>
    </border>
    <border>
      <left/>
      <right style="thin">
        <color theme="0" tint="-0.249977111117893"/>
      </right>
      <top style="thin">
        <color indexed="41"/>
      </top>
      <bottom style="thin">
        <color indexed="41"/>
      </bottom>
      <diagonal/>
    </border>
    <border>
      <left/>
      <right style="thin">
        <color theme="0" tint="-0.249977111117893"/>
      </right>
      <top/>
      <bottom style="thin">
        <color indexed="41"/>
      </bottom>
      <diagonal/>
    </border>
    <border>
      <left/>
      <right style="thin">
        <color theme="0" tint="-0.249977111117893"/>
      </right>
      <top/>
      <bottom style="thin">
        <color rgb="FFBFB6AC"/>
      </bottom>
      <diagonal/>
    </border>
    <border>
      <left/>
      <right style="thin">
        <color theme="0" tint="-0.249977111117893"/>
      </right>
      <top style="thin">
        <color rgb="FFBFB6AC"/>
      </top>
      <bottom/>
      <diagonal/>
    </border>
    <border>
      <left/>
      <right style="thin">
        <color theme="0" tint="-0.249977111117893"/>
      </right>
      <top style="thin">
        <color indexed="41"/>
      </top>
      <bottom/>
      <diagonal/>
    </border>
    <border>
      <left style="thin">
        <color theme="0" tint="-0.249977111117893"/>
      </left>
      <right/>
      <top/>
      <bottom/>
      <diagonal/>
    </border>
    <border>
      <left/>
      <right style="thin">
        <color theme="0" tint="-0.249977111117893"/>
      </right>
      <top style="thin">
        <color indexed="41"/>
      </top>
      <bottom style="thin">
        <color indexed="64"/>
      </bottom>
      <diagonal/>
    </border>
    <border>
      <left/>
      <right style="thin">
        <color theme="0" tint="-0.249977111117893"/>
      </right>
      <top style="thin">
        <color indexed="41"/>
      </top>
      <bottom style="thin">
        <color indexed="8"/>
      </bottom>
      <diagonal/>
    </border>
    <border>
      <left/>
      <right style="thin">
        <color indexed="41"/>
      </right>
      <top style="thin">
        <color indexed="22"/>
      </top>
      <bottom style="thin">
        <color indexed="64"/>
      </bottom>
      <diagonal/>
    </border>
    <border>
      <left/>
      <right style="thin">
        <color indexed="41"/>
      </right>
      <top style="thin">
        <color rgb="FFFF6600"/>
      </top>
      <bottom/>
      <diagonal/>
    </border>
    <border>
      <left style="thin">
        <color rgb="FFB2B2B2"/>
      </left>
      <right style="thin">
        <color rgb="FFB2B2B2"/>
      </right>
      <top style="thin">
        <color rgb="FFB2B2B2"/>
      </top>
      <bottom style="thin">
        <color rgb="FFB2B2B2"/>
      </bottom>
      <diagonal/>
    </border>
    <border>
      <left/>
      <right style="thin">
        <color indexed="41"/>
      </right>
      <top/>
      <bottom style="thin">
        <color indexed="22"/>
      </bottom>
      <diagonal/>
    </border>
  </borders>
  <cellStyleXfs count="776">
    <xf numFmtId="0" fontId="0" fillId="0" borderId="0"/>
    <xf numFmtId="0" fontId="8" fillId="0" borderId="0"/>
    <xf numFmtId="0" fontId="8" fillId="0" borderId="0"/>
    <xf numFmtId="0" fontId="22" fillId="0" borderId="0"/>
    <xf numFmtId="0" fontId="26" fillId="0" borderId="0"/>
    <xf numFmtId="0" fontId="34" fillId="0" borderId="0"/>
    <xf numFmtId="0" fontId="27" fillId="3" borderId="1" applyNumberFormat="0" applyAlignment="0" applyProtection="0"/>
    <xf numFmtId="166" fontId="8"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8" fillId="0" borderId="0" applyFont="0" applyFill="0" applyBorder="0" applyAlignment="0" applyProtection="0"/>
    <xf numFmtId="0" fontId="14" fillId="5" borderId="2" applyNumberFormat="0" applyAlignment="0" applyProtection="0"/>
    <xf numFmtId="0" fontId="28" fillId="0" borderId="3" applyNumberFormat="0" applyFill="0" applyAlignment="0" applyProtection="0"/>
    <xf numFmtId="0" fontId="16" fillId="7" borderId="0" applyNumberFormat="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1" fillId="0" borderId="0" applyNumberFormat="0" applyFont="0" applyFill="0" applyBorder="0" applyAlignment="0" applyProtection="0">
      <alignment vertical="top"/>
      <protection locked="0"/>
    </xf>
    <xf numFmtId="0" fontId="11" fillId="0" borderId="0" applyNumberFormat="0" applyFont="0" applyFill="0" applyBorder="0" applyAlignment="0" applyProtection="0">
      <alignment vertical="top"/>
      <protection locked="0"/>
    </xf>
    <xf numFmtId="0" fontId="17" fillId="6" borderId="1" applyNumberFormat="0" applyAlignment="0" applyProtection="0"/>
    <xf numFmtId="165" fontId="8" fillId="0" borderId="0" applyFont="0" applyFill="0" applyBorder="0" applyAlignment="0" applyProtection="0"/>
    <xf numFmtId="0" fontId="29" fillId="0" borderId="5" applyNumberFormat="0" applyFill="0" applyAlignment="0" applyProtection="0"/>
    <xf numFmtId="0" fontId="30" fillId="0" borderId="4"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18" fillId="4" borderId="0" applyNumberFormat="0" applyBorder="0" applyAlignment="0" applyProtection="0"/>
    <xf numFmtId="0" fontId="10" fillId="0" borderId="0"/>
    <xf numFmtId="0" fontId="8" fillId="0" borderId="0"/>
    <xf numFmtId="0" fontId="8" fillId="4" borderId="7" applyNumberFormat="0" applyFont="0" applyAlignment="0" applyProtection="0"/>
    <xf numFmtId="0" fontId="13" fillId="2" borderId="0" applyNumberFormat="0" applyBorder="0" applyAlignment="0" applyProtection="0"/>
    <xf numFmtId="9" fontId="10" fillId="0" borderId="0" applyFont="0" applyFill="0" applyBorder="0" applyAlignment="0" applyProtection="0"/>
    <xf numFmtId="9" fontId="8" fillId="0" borderId="0" applyFont="0" applyFill="0" applyBorder="0" applyAlignment="0" applyProtection="0"/>
    <xf numFmtId="0" fontId="22" fillId="0" borderId="0" applyNumberFormat="0" applyFont="0" applyFill="0" applyBorder="0" applyAlignment="0" applyProtection="0">
      <alignment horizontal="left"/>
    </xf>
    <xf numFmtId="0" fontId="26" fillId="0" borderId="0" applyNumberFormat="0" applyFont="0" applyFill="0" applyBorder="0" applyAlignment="0" applyProtection="0">
      <alignment horizontal="left"/>
    </xf>
    <xf numFmtId="15" fontId="22" fillId="0" borderId="0" applyFont="0" applyFill="0" applyBorder="0" applyAlignment="0" applyProtection="0"/>
    <xf numFmtId="15" fontId="26" fillId="0" borderId="0" applyFont="0" applyFill="0" applyBorder="0" applyAlignment="0" applyProtection="0"/>
    <xf numFmtId="4" fontId="22" fillId="0" borderId="0" applyFont="0" applyFill="0" applyBorder="0" applyAlignment="0" applyProtection="0"/>
    <xf numFmtId="4" fontId="26" fillId="0" borderId="0" applyFont="0" applyFill="0" applyBorder="0" applyAlignment="0" applyProtection="0"/>
    <xf numFmtId="0" fontId="23" fillId="0" borderId="9">
      <alignment horizontal="center"/>
    </xf>
    <xf numFmtId="0" fontId="32" fillId="0" borderId="9">
      <alignment horizontal="center"/>
    </xf>
    <xf numFmtId="0" fontId="35" fillId="0" borderId="9">
      <alignment horizontal="center"/>
    </xf>
    <xf numFmtId="3" fontId="22" fillId="0" borderId="0" applyFont="0" applyFill="0" applyBorder="0" applyAlignment="0" applyProtection="0"/>
    <xf numFmtId="3" fontId="26" fillId="0" borderId="0" applyFont="0" applyFill="0" applyBorder="0" applyAlignment="0" applyProtection="0"/>
    <xf numFmtId="0" fontId="22" fillId="8" borderId="0" applyNumberFormat="0" applyFont="0" applyBorder="0" applyAlignment="0" applyProtection="0"/>
    <xf numFmtId="0" fontId="26" fillId="8" borderId="0" applyNumberFormat="0" applyFont="0" applyBorder="0" applyAlignment="0" applyProtection="0"/>
    <xf numFmtId="164" fontId="24" fillId="0" borderId="0" applyFill="0"/>
    <xf numFmtId="0" fontId="25" fillId="0" borderId="0" applyFill="0">
      <alignment horizontal="left" indent="6"/>
    </xf>
    <xf numFmtId="0" fontId="8" fillId="0" borderId="0"/>
    <xf numFmtId="0" fontId="8" fillId="0" borderId="0"/>
    <xf numFmtId="0" fontId="10" fillId="0" borderId="0"/>
    <xf numFmtId="0" fontId="33" fillId="0" borderId="0" applyNumberFormat="0" applyFill="0" applyBorder="0" applyAlignment="0" applyProtection="0"/>
    <xf numFmtId="0" fontId="20" fillId="0" borderId="10" applyNumberFormat="0" applyFill="0" applyAlignment="0" applyProtection="0"/>
    <xf numFmtId="0" fontId="19" fillId="3" borderId="8" applyNumberFormat="0" applyAlignment="0" applyProtection="0"/>
    <xf numFmtId="0" fontId="15" fillId="0" borderId="0" applyNumberFormat="0" applyFill="0" applyBorder="0" applyAlignment="0" applyProtection="0"/>
    <xf numFmtId="0" fontId="21" fillId="0" borderId="0" applyNumberFormat="0" applyFill="0" applyBorder="0" applyAlignment="0" applyProtection="0"/>
    <xf numFmtId="0" fontId="22" fillId="0" borderId="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0" fontId="23" fillId="0" borderId="9">
      <alignment horizontal="center"/>
    </xf>
    <xf numFmtId="3" fontId="22" fillId="0" borderId="0" applyFont="0" applyFill="0" applyBorder="0" applyAlignment="0" applyProtection="0"/>
    <xf numFmtId="0" fontId="22" fillId="8" borderId="0" applyNumberFormat="0" applyFont="0" applyBorder="0" applyAlignment="0" applyProtection="0"/>
    <xf numFmtId="0" fontId="8" fillId="0" borderId="0"/>
    <xf numFmtId="0" fontId="22" fillId="0" borderId="0"/>
    <xf numFmtId="166" fontId="8"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8" fillId="0" borderId="0"/>
    <xf numFmtId="0" fontId="7" fillId="0" borderId="0"/>
    <xf numFmtId="0" fontId="7" fillId="0" borderId="0"/>
    <xf numFmtId="0" fontId="8" fillId="0" borderId="0"/>
    <xf numFmtId="9" fontId="8" fillId="0" borderId="0" applyFont="0" applyFill="0" applyBorder="0" applyAlignment="0" applyProtection="0"/>
    <xf numFmtId="0" fontId="23" fillId="0" borderId="9">
      <alignment horizontal="center"/>
    </xf>
    <xf numFmtId="0" fontId="8" fillId="0" borderId="0"/>
    <xf numFmtId="0" fontId="6" fillId="0" borderId="0"/>
    <xf numFmtId="0" fontId="6" fillId="0" borderId="0"/>
    <xf numFmtId="0" fontId="8" fillId="0" borderId="0"/>
    <xf numFmtId="0" fontId="8" fillId="0" borderId="0"/>
    <xf numFmtId="171" fontId="64" fillId="0" borderId="35"/>
    <xf numFmtId="0" fontId="8" fillId="0" borderId="0"/>
    <xf numFmtId="14" fontId="65" fillId="0" borderId="0" applyProtection="0">
      <alignment vertical="center"/>
    </xf>
    <xf numFmtId="0" fontId="8" fillId="0" borderId="0" applyFont="0" applyFill="0" applyBorder="0" applyAlignment="0" applyProtection="0"/>
    <xf numFmtId="0" fontId="66" fillId="0" borderId="0"/>
    <xf numFmtId="172" fontId="8" fillId="0" borderId="0" applyFont="0" applyFill="0" applyBorder="0" applyAlignment="0" applyProtection="0"/>
    <xf numFmtId="173" fontId="8" fillId="0" borderId="0" applyFont="0" applyFill="0" applyBorder="0" applyAlignment="0" applyProtection="0"/>
    <xf numFmtId="0" fontId="8" fillId="0" borderId="0">
      <alignment horizontal="left" wrapText="1"/>
    </xf>
    <xf numFmtId="0" fontId="8" fillId="0" borderId="0">
      <alignment horizontal="left" wrapText="1"/>
    </xf>
    <xf numFmtId="0" fontId="65" fillId="0" borderId="0">
      <alignment vertical="center"/>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22" fillId="0" borderId="0"/>
    <xf numFmtId="0" fontId="22" fillId="0" borderId="0"/>
    <xf numFmtId="0" fontId="22" fillId="0" borderId="0"/>
    <xf numFmtId="14" fontId="65" fillId="0" borderId="0" applyProtection="0">
      <alignment vertical="center"/>
    </xf>
    <xf numFmtId="14" fontId="65" fillId="0" borderId="0" applyProtection="0">
      <alignment vertical="center"/>
    </xf>
    <xf numFmtId="0" fontId="22" fillId="0" borderId="0"/>
    <xf numFmtId="0" fontId="22" fillId="0" borderId="0"/>
    <xf numFmtId="0" fontId="22" fillId="0" borderId="0"/>
    <xf numFmtId="0" fontId="22" fillId="0" borderId="0"/>
    <xf numFmtId="0" fontId="8" fillId="0" borderId="0">
      <alignment horizontal="left" wrapText="1"/>
    </xf>
    <xf numFmtId="14" fontId="65" fillId="0" borderId="0" applyProtection="0">
      <alignment vertical="center"/>
    </xf>
    <xf numFmtId="14" fontId="65" fillId="0" borderId="0" applyProtection="0">
      <alignment vertical="center"/>
    </xf>
    <xf numFmtId="0" fontId="8" fillId="0" borderId="0">
      <alignment vertical="top"/>
    </xf>
    <xf numFmtId="174" fontId="8" fillId="0" borderId="0" applyFont="0" applyFill="0" applyBorder="0" applyAlignment="0" applyProtection="0"/>
    <xf numFmtId="0" fontId="22" fillId="0" borderId="0"/>
    <xf numFmtId="175" fontId="8" fillId="0" borderId="0" applyFont="0" applyFill="0" applyBorder="0" applyAlignment="0" applyProtection="0"/>
    <xf numFmtId="176" fontId="8" fillId="0" borderId="0" applyFont="0" applyFill="0" applyBorder="0" applyAlignment="0" applyProtection="0"/>
    <xf numFmtId="0" fontId="8" fillId="0" borderId="0">
      <alignment horizontal="left" wrapText="1"/>
    </xf>
    <xf numFmtId="0" fontId="8" fillId="0" borderId="0">
      <alignment horizontal="left" wrapText="1"/>
    </xf>
    <xf numFmtId="0" fontId="8" fillId="0" borderId="0"/>
    <xf numFmtId="14" fontId="65" fillId="0" borderId="0" applyProtection="0">
      <alignment vertical="center"/>
    </xf>
    <xf numFmtId="14" fontId="65" fillId="0" borderId="0" applyProtection="0">
      <alignment vertical="center"/>
    </xf>
    <xf numFmtId="0" fontId="8" fillId="0" borderId="0">
      <alignment horizontal="left" wrapText="1"/>
    </xf>
    <xf numFmtId="14" fontId="65" fillId="0" borderId="0" applyProtection="0">
      <alignment vertical="center"/>
    </xf>
    <xf numFmtId="14" fontId="65" fillId="0" borderId="0" applyProtection="0">
      <alignment vertical="center"/>
    </xf>
    <xf numFmtId="14" fontId="65" fillId="0" borderId="0" applyProtection="0">
      <alignment vertical="center"/>
    </xf>
    <xf numFmtId="177" fontId="8" fillId="0" borderId="0" applyFont="0" applyFill="0" applyBorder="0" applyAlignment="0" applyProtection="0"/>
    <xf numFmtId="0" fontId="8" fillId="0" borderId="0">
      <alignment horizontal="left" wrapText="1"/>
    </xf>
    <xf numFmtId="0" fontId="22" fillId="0" borderId="0"/>
    <xf numFmtId="0" fontId="22" fillId="0" borderId="0"/>
    <xf numFmtId="0" fontId="8" fillId="0" borderId="0">
      <alignment horizontal="left" wrapText="1"/>
    </xf>
    <xf numFmtId="0" fontId="67" fillId="0" borderId="0" applyNumberFormat="0" applyFill="0" applyBorder="0" applyAlignment="0" applyProtection="0"/>
    <xf numFmtId="0" fontId="8" fillId="17" borderId="0" applyNumberFormat="0" applyFont="0" applyAlignment="0" applyProtection="0"/>
    <xf numFmtId="0" fontId="8" fillId="0" borderId="0">
      <alignment horizontal="left" wrapText="1"/>
    </xf>
    <xf numFmtId="0" fontId="8" fillId="0" borderId="0">
      <alignment horizontal="left" wrapText="1"/>
    </xf>
    <xf numFmtId="0" fontId="8" fillId="0" borderId="0">
      <alignment horizontal="left" wrapText="1"/>
    </xf>
    <xf numFmtId="0" fontId="22" fillId="0" borderId="0"/>
    <xf numFmtId="0" fontId="8" fillId="0" borderId="0">
      <alignment horizontal="left" wrapText="1"/>
    </xf>
    <xf numFmtId="14" fontId="65" fillId="0" borderId="0" applyProtection="0">
      <alignment vertical="center"/>
    </xf>
    <xf numFmtId="14" fontId="65" fillId="0" borderId="0" applyProtection="0">
      <alignment vertical="center"/>
    </xf>
    <xf numFmtId="0" fontId="22" fillId="0" borderId="0"/>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vertical="top"/>
    </xf>
    <xf numFmtId="0" fontId="8" fillId="0" borderId="0">
      <alignment horizontal="left" wrapText="1"/>
    </xf>
    <xf numFmtId="0" fontId="22" fillId="0" borderId="0"/>
    <xf numFmtId="0" fontId="22" fillId="0" borderId="0"/>
    <xf numFmtId="0" fontId="22" fillId="0" borderId="0"/>
    <xf numFmtId="0" fontId="22" fillId="0" borderId="0"/>
    <xf numFmtId="0" fontId="22" fillId="0" borderId="0"/>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0" fontId="8" fillId="0" borderId="0"/>
    <xf numFmtId="178" fontId="8" fillId="0" borderId="0" applyFont="0" applyFill="0" applyBorder="0" applyAlignment="0" applyProtection="0"/>
    <xf numFmtId="179" fontId="8" fillId="0" borderId="0" applyFont="0" applyFill="0" applyBorder="0" applyProtection="0">
      <alignment horizontal="right"/>
    </xf>
    <xf numFmtId="0" fontId="8" fillId="0" borderId="0">
      <alignment horizontal="left" wrapText="1"/>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14" fontId="65" fillId="0" borderId="0" applyProtection="0">
      <alignment vertical="center"/>
    </xf>
    <xf numFmtId="0" fontId="8" fillId="0" borderId="0">
      <alignment horizontal="left" wrapText="1"/>
    </xf>
    <xf numFmtId="0" fontId="8" fillId="0" borderId="0">
      <alignment horizontal="left" wrapText="1"/>
    </xf>
    <xf numFmtId="0" fontId="8" fillId="0" borderId="0">
      <alignment horizontal="left" wrapText="1"/>
    </xf>
    <xf numFmtId="14" fontId="65" fillId="0" borderId="0" applyProtection="0">
      <alignment vertical="center"/>
    </xf>
    <xf numFmtId="14" fontId="65" fillId="0" borderId="0" applyProtection="0">
      <alignment vertical="center"/>
    </xf>
    <xf numFmtId="0" fontId="8" fillId="0" borderId="0">
      <alignment vertical="top"/>
    </xf>
    <xf numFmtId="0" fontId="8" fillId="0" borderId="0">
      <alignment horizontal="left" wrapText="1"/>
    </xf>
    <xf numFmtId="0" fontId="8" fillId="0" borderId="0"/>
    <xf numFmtId="0" fontId="8" fillId="0" borderId="0">
      <alignment horizontal="left" wrapText="1"/>
    </xf>
    <xf numFmtId="14" fontId="65" fillId="0" borderId="0" applyProtection="0">
      <alignment vertical="center"/>
    </xf>
    <xf numFmtId="0" fontId="8" fillId="0" borderId="0">
      <alignment horizontal="left" wrapText="1"/>
    </xf>
    <xf numFmtId="0" fontId="8" fillId="0" borderId="0">
      <alignment horizontal="left" wrapText="1"/>
    </xf>
    <xf numFmtId="0" fontId="8" fillId="0" borderId="0">
      <alignment horizontal="left" wrapText="1"/>
    </xf>
    <xf numFmtId="14" fontId="65" fillId="0" borderId="0" applyProtection="0">
      <alignment vertical="center"/>
    </xf>
    <xf numFmtId="14" fontId="65" fillId="0" borderId="0" applyProtection="0">
      <alignment vertical="center"/>
    </xf>
    <xf numFmtId="14" fontId="65" fillId="0" borderId="0" applyProtection="0">
      <alignment vertical="center"/>
    </xf>
    <xf numFmtId="0" fontId="8" fillId="0" borderId="0">
      <alignment horizontal="left" wrapText="1"/>
    </xf>
    <xf numFmtId="0" fontId="8" fillId="0" borderId="0">
      <alignment horizontal="left" wrapText="1"/>
    </xf>
    <xf numFmtId="14" fontId="65" fillId="0" borderId="0" applyProtection="0">
      <alignment vertical="center"/>
    </xf>
    <xf numFmtId="0" fontId="8" fillId="0" borderId="0">
      <alignment horizontal="left" wrapText="1"/>
    </xf>
    <xf numFmtId="0" fontId="68" fillId="0" borderId="0" applyNumberFormat="0" applyFill="0" applyBorder="0" applyProtection="0">
      <alignment vertical="top"/>
    </xf>
    <xf numFmtId="0" fontId="8" fillId="0" borderId="0">
      <alignment horizontal="left" wrapText="1"/>
    </xf>
    <xf numFmtId="0" fontId="69" fillId="0" borderId="36" applyNumberFormat="0" applyFill="0" applyAlignment="0" applyProtection="0"/>
    <xf numFmtId="0" fontId="70" fillId="0" borderId="37" applyNumberFormat="0" applyFill="0" applyProtection="0">
      <alignment horizontal="center"/>
    </xf>
    <xf numFmtId="0" fontId="70" fillId="0" borderId="0" applyNumberFormat="0" applyFill="0" applyBorder="0" applyProtection="0">
      <alignment horizontal="left"/>
    </xf>
    <xf numFmtId="0" fontId="8" fillId="0" borderId="0">
      <alignment horizontal="left" wrapText="1"/>
    </xf>
    <xf numFmtId="0" fontId="8" fillId="0" borderId="0">
      <alignment horizontal="left" wrapText="1"/>
    </xf>
    <xf numFmtId="0" fontId="8" fillId="0" borderId="0">
      <alignment horizontal="left" wrapText="1"/>
    </xf>
    <xf numFmtId="0" fontId="8" fillId="0" borderId="0">
      <alignment horizontal="left" wrapText="1"/>
    </xf>
    <xf numFmtId="0" fontId="71" fillId="0" borderId="0" applyNumberFormat="0" applyFill="0" applyBorder="0" applyProtection="0">
      <alignment horizontal="centerContinuous"/>
    </xf>
    <xf numFmtId="0" fontId="8" fillId="0" borderId="0">
      <alignment horizontal="left" wrapText="1"/>
    </xf>
    <xf numFmtId="0" fontId="8" fillId="0" borderId="0">
      <alignment horizontal="left" wrapText="1"/>
    </xf>
    <xf numFmtId="0" fontId="22" fillId="0" borderId="0"/>
    <xf numFmtId="0" fontId="22" fillId="0" borderId="0"/>
    <xf numFmtId="0" fontId="22" fillId="0" borderId="0"/>
    <xf numFmtId="0" fontId="22" fillId="0" borderId="0"/>
    <xf numFmtId="0" fontId="8" fillId="0" borderId="0">
      <alignment horizontal="left" wrapText="1"/>
    </xf>
    <xf numFmtId="14" fontId="65" fillId="0" borderId="0" applyProtection="0">
      <alignment vertical="center"/>
    </xf>
    <xf numFmtId="14" fontId="65" fillId="0" borderId="0" applyProtection="0">
      <alignment vertical="center"/>
    </xf>
    <xf numFmtId="0" fontId="22" fillId="0" borderId="0"/>
    <xf numFmtId="0" fontId="22" fillId="0" borderId="0"/>
    <xf numFmtId="14" fontId="65" fillId="0" borderId="0" applyProtection="0">
      <alignment vertical="center"/>
    </xf>
    <xf numFmtId="14" fontId="65" fillId="0" borderId="0" applyProtection="0">
      <alignment vertical="center"/>
    </xf>
    <xf numFmtId="0" fontId="65" fillId="0" borderId="0">
      <alignment vertical="center"/>
    </xf>
    <xf numFmtId="0" fontId="72" fillId="18" borderId="0" applyNumberFormat="0" applyBorder="0" applyAlignment="0" applyProtection="0"/>
    <xf numFmtId="0" fontId="72" fillId="19" borderId="0" applyNumberFormat="0" applyBorder="0" applyAlignment="0" applyProtection="0"/>
    <xf numFmtId="0" fontId="72" fillId="4" borderId="0" applyNumberFormat="0" applyBorder="0" applyAlignment="0" applyProtection="0"/>
    <xf numFmtId="0" fontId="72" fillId="20" borderId="0" applyNumberFormat="0" applyBorder="0" applyAlignment="0" applyProtection="0"/>
    <xf numFmtId="0" fontId="72" fillId="18" borderId="0" applyNumberFormat="0" applyBorder="0" applyAlignment="0" applyProtection="0"/>
    <xf numFmtId="0" fontId="72" fillId="19" borderId="0" applyNumberFormat="0" applyBorder="0" applyAlignment="0" applyProtection="0"/>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3" fillId="23" borderId="0" applyNumberFormat="0" applyBorder="0" applyAlignment="0" applyProtection="0">
      <alignment vertical="center"/>
    </xf>
    <xf numFmtId="0" fontId="73" fillId="2" borderId="0" applyNumberFormat="0" applyBorder="0" applyAlignment="0" applyProtection="0">
      <alignment vertical="center"/>
    </xf>
    <xf numFmtId="0" fontId="73" fillId="24" borderId="0" applyNumberFormat="0" applyBorder="0" applyAlignment="0" applyProtection="0">
      <alignment vertical="center"/>
    </xf>
    <xf numFmtId="0" fontId="73" fillId="19" borderId="0" applyNumberFormat="0" applyBorder="0" applyAlignment="0" applyProtection="0">
      <alignment vertical="center"/>
    </xf>
    <xf numFmtId="0" fontId="72" fillId="18" borderId="0" applyNumberFormat="0" applyBorder="0" applyAlignment="0" applyProtection="0"/>
    <xf numFmtId="0" fontId="72" fillId="6" borderId="0" applyNumberFormat="0" applyBorder="0" applyAlignment="0" applyProtection="0"/>
    <xf numFmtId="0" fontId="72" fillId="17" borderId="0" applyNumberFormat="0" applyBorder="0" applyAlignment="0" applyProtection="0"/>
    <xf numFmtId="0" fontId="72" fillId="25" borderId="0" applyNumberFormat="0" applyBorder="0" applyAlignment="0" applyProtection="0"/>
    <xf numFmtId="0" fontId="72" fillId="18" borderId="0" applyNumberFormat="0" applyBorder="0" applyAlignment="0" applyProtection="0"/>
    <xf numFmtId="0" fontId="72" fillId="19" borderId="0" applyNumberFormat="0" applyBorder="0" applyAlignment="0" applyProtection="0"/>
    <xf numFmtId="0" fontId="73" fillId="7" borderId="0" applyNumberFormat="0" applyBorder="0" applyAlignment="0" applyProtection="0">
      <alignment vertical="center"/>
    </xf>
    <xf numFmtId="0" fontId="73" fillId="6" borderId="0" applyNumberFormat="0" applyBorder="0" applyAlignment="0" applyProtection="0">
      <alignment vertical="center"/>
    </xf>
    <xf numFmtId="0" fontId="73" fillId="26" borderId="0" applyNumberFormat="0" applyBorder="0" applyAlignment="0" applyProtection="0">
      <alignment vertical="center"/>
    </xf>
    <xf numFmtId="0" fontId="73" fillId="2" borderId="0" applyNumberFormat="0" applyBorder="0" applyAlignment="0" applyProtection="0">
      <alignment vertical="center"/>
    </xf>
    <xf numFmtId="0" fontId="73" fillId="7" borderId="0" applyNumberFormat="0" applyBorder="0" applyAlignment="0" applyProtection="0">
      <alignment vertical="center"/>
    </xf>
    <xf numFmtId="0" fontId="73" fillId="27" borderId="0" applyNumberFormat="0" applyBorder="0" applyAlignment="0" applyProtection="0">
      <alignment vertical="center"/>
    </xf>
    <xf numFmtId="0" fontId="74" fillId="18" borderId="0" applyNumberFormat="0" applyBorder="0" applyAlignment="0" applyProtection="0"/>
    <xf numFmtId="0" fontId="74" fillId="6" borderId="0" applyNumberFormat="0" applyBorder="0" applyAlignment="0" applyProtection="0"/>
    <xf numFmtId="0" fontId="74" fillId="17" borderId="0" applyNumberFormat="0" applyBorder="0" applyAlignment="0" applyProtection="0"/>
    <xf numFmtId="0" fontId="74" fillId="25"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75" fillId="28" borderId="0" applyNumberFormat="0" applyBorder="0" applyAlignment="0" applyProtection="0">
      <alignment vertical="center"/>
    </xf>
    <xf numFmtId="0" fontId="75" fillId="6" borderId="0" applyNumberFormat="0" applyBorder="0" applyAlignment="0" applyProtection="0">
      <alignment vertical="center"/>
    </xf>
    <xf numFmtId="0" fontId="75" fillId="26"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180" fontId="76" fillId="32" borderId="0" applyFont="0" applyFill="0" applyBorder="0" applyProtection="0">
      <alignment horizontal="right"/>
    </xf>
    <xf numFmtId="0" fontId="63" fillId="0" borderId="0" applyNumberFormat="0" applyFill="0" applyBorder="0" applyAlignment="0">
      <alignment horizontal="right"/>
    </xf>
    <xf numFmtId="0" fontId="77" fillId="0" borderId="0" applyNumberFormat="0" applyFill="0" applyBorder="0" applyAlignment="0">
      <alignment horizontal="right"/>
    </xf>
    <xf numFmtId="4" fontId="64" fillId="0" borderId="0"/>
    <xf numFmtId="0" fontId="24" fillId="0" borderId="0" applyNumberFormat="0" applyFill="0" applyBorder="0" applyAlignment="0">
      <alignment horizontal="left"/>
    </xf>
    <xf numFmtId="37" fontId="78" fillId="0" borderId="0" applyNumberFormat="0" applyFont="0" applyFill="0" applyAlignment="0" applyProtection="0"/>
    <xf numFmtId="0" fontId="16" fillId="23" borderId="0" applyNumberFormat="0" applyBorder="0" applyAlignment="0" applyProtection="0"/>
    <xf numFmtId="0" fontId="79" fillId="3" borderId="0">
      <protection locked="0"/>
    </xf>
    <xf numFmtId="0" fontId="80" fillId="3" borderId="0">
      <protection locked="0"/>
    </xf>
    <xf numFmtId="0" fontId="81" fillId="20" borderId="8" applyNumberFormat="0" applyAlignment="0" applyProtection="0"/>
    <xf numFmtId="0" fontId="14" fillId="5" borderId="38" applyNumberFormat="0" applyAlignment="0" applyProtection="0"/>
    <xf numFmtId="0" fontId="82" fillId="0" borderId="39" applyNumberFormat="0" applyFill="0" applyAlignment="0" applyProtection="0"/>
    <xf numFmtId="166" fontId="8" fillId="0" borderId="0" applyFont="0" applyFill="0" applyBorder="0" applyAlignment="0" applyProtection="0"/>
    <xf numFmtId="0" fontId="83" fillId="0" borderId="0"/>
    <xf numFmtId="0" fontId="8" fillId="0" borderId="0" applyNumberFormat="0" applyFont="0" applyFill="0" applyBorder="0" applyAlignment="0" applyProtection="0"/>
    <xf numFmtId="0" fontId="84" fillId="0" borderId="0" applyNumberFormat="0" applyFont="0" applyFill="0" applyBorder="0" applyAlignment="0"/>
    <xf numFmtId="0" fontId="85" fillId="0" borderId="0" applyNumberFormat="0" applyFill="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6" borderId="0" applyNumberFormat="0" applyBorder="0" applyAlignment="0" applyProtection="0"/>
    <xf numFmtId="0" fontId="74" fillId="30" borderId="0" applyNumberFormat="0" applyBorder="0" applyAlignment="0" applyProtection="0"/>
    <xf numFmtId="0" fontId="74" fillId="37" borderId="0" applyNumberFormat="0" applyBorder="0" applyAlignment="0" applyProtection="0"/>
    <xf numFmtId="0" fontId="86" fillId="19" borderId="8" applyNumberFormat="0" applyAlignment="0" applyProtection="0"/>
    <xf numFmtId="181" fontId="8"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182" fontId="8" fillId="0" borderId="0" applyNumberFormat="0" applyFont="0" applyFill="0" applyBorder="0" applyAlignment="0" applyProtection="0"/>
    <xf numFmtId="0" fontId="9" fillId="0" borderId="0" applyNumberFormat="0" applyFont="0" applyFill="0" applyBorder="0" applyAlignment="0" applyProtection="0"/>
    <xf numFmtId="1" fontId="9" fillId="0" borderId="0" applyFont="0" applyFill="0" applyBorder="0" applyAlignment="0" applyProtection="0"/>
    <xf numFmtId="0" fontId="80" fillId="3" borderId="0">
      <protection locked="0"/>
    </xf>
    <xf numFmtId="0" fontId="70" fillId="0" borderId="40" applyNumberFormat="0" applyFill="0" applyBorder="0" applyAlignment="0"/>
    <xf numFmtId="183" fontId="80" fillId="3" borderId="0">
      <protection locked="0"/>
    </xf>
    <xf numFmtId="38" fontId="9" fillId="38" borderId="0" applyNumberFormat="0" applyBorder="0" applyAlignment="0" applyProtection="0"/>
    <xf numFmtId="0" fontId="87" fillId="0" borderId="41" applyNumberFormat="0" applyAlignment="0" applyProtection="0">
      <alignment horizontal="left" vertical="center"/>
    </xf>
    <xf numFmtId="0" fontId="87" fillId="0" borderId="42">
      <alignment horizontal="left" vertical="center"/>
    </xf>
    <xf numFmtId="0" fontId="24" fillId="0" borderId="0" applyNumberFormat="0" applyFill="0" applyBorder="0" applyAlignment="0"/>
    <xf numFmtId="0" fontId="13" fillId="22" borderId="0" applyNumberFormat="0" applyBorder="0" applyAlignment="0" applyProtection="0"/>
    <xf numFmtId="0" fontId="88" fillId="0" borderId="43" applyNumberFormat="0" applyProtection="0">
      <alignment horizontal="left" vertical="center"/>
    </xf>
    <xf numFmtId="10" fontId="9" fillId="39" borderId="44" applyNumberFormat="0" applyBorder="0" applyAlignment="0" applyProtection="0"/>
    <xf numFmtId="0" fontId="83" fillId="0" borderId="0"/>
    <xf numFmtId="0" fontId="83" fillId="0" borderId="0"/>
    <xf numFmtId="184" fontId="8" fillId="0" borderId="0" applyFont="0" applyFill="0" applyBorder="0" applyAlignment="0" applyProtection="0"/>
    <xf numFmtId="184" fontId="8" fillId="0" borderId="0" applyFont="0" applyFill="0" applyBorder="0" applyAlignment="0" applyProtection="0"/>
    <xf numFmtId="40" fontId="89" fillId="9" borderId="0" applyProtection="0"/>
    <xf numFmtId="185" fontId="80" fillId="3" borderId="0">
      <protection locked="0"/>
    </xf>
    <xf numFmtId="186" fontId="80" fillId="3" borderId="0">
      <protection locked="0"/>
    </xf>
    <xf numFmtId="0" fontId="90" fillId="38" borderId="0">
      <alignment horizontal="center" vertical="center"/>
    </xf>
    <xf numFmtId="37" fontId="91" fillId="0" borderId="0"/>
    <xf numFmtId="0" fontId="9" fillId="0" borderId="0" applyNumberFormat="0" applyFont="0" applyFill="0" applyBorder="0" applyAlignment="0" applyProtection="0"/>
    <xf numFmtId="183" fontId="92" fillId="0" borderId="0"/>
    <xf numFmtId="0" fontId="8" fillId="0" borderId="0"/>
    <xf numFmtId="0" fontId="93" fillId="0" borderId="0"/>
    <xf numFmtId="0" fontId="94" fillId="0" borderId="0"/>
    <xf numFmtId="0" fontId="8" fillId="4" borderId="45" applyNumberFormat="0" applyFont="0" applyAlignment="0" applyProtection="0"/>
    <xf numFmtId="0" fontId="95" fillId="0" borderId="35"/>
    <xf numFmtId="0" fontId="65" fillId="0" borderId="0"/>
    <xf numFmtId="10" fontId="8" fillId="0" borderId="0" applyFont="0" applyFill="0" applyBorder="0" applyAlignment="0" applyProtection="0"/>
    <xf numFmtId="10" fontId="80" fillId="3" borderId="0">
      <protection locked="0"/>
    </xf>
    <xf numFmtId="9" fontId="8" fillId="0" borderId="0" applyFont="0" applyFill="0" applyBorder="0" applyAlignment="0" applyProtection="0"/>
    <xf numFmtId="9" fontId="8" fillId="0" borderId="0" applyFont="0" applyFill="0" applyBorder="0" applyAlignment="0" applyProtection="0"/>
    <xf numFmtId="39" fontId="80" fillId="3" borderId="0">
      <protection locked="0"/>
    </xf>
    <xf numFmtId="37" fontId="80" fillId="3" borderId="0">
      <protection locked="0"/>
    </xf>
    <xf numFmtId="0" fontId="96" fillId="0" borderId="46">
      <alignment horizontal="left"/>
    </xf>
    <xf numFmtId="187" fontId="76" fillId="0" borderId="0">
      <alignment horizontal="center"/>
    </xf>
    <xf numFmtId="0" fontId="97" fillId="20" borderId="1" applyNumberFormat="0" applyAlignment="0" applyProtection="0"/>
    <xf numFmtId="0" fontId="8" fillId="0" borderId="0"/>
    <xf numFmtId="0" fontId="8" fillId="0" borderId="0">
      <alignment horizontal="left" wrapText="1"/>
    </xf>
    <xf numFmtId="0" fontId="90" fillId="0" borderId="0"/>
    <xf numFmtId="0" fontId="8" fillId="0" borderId="0"/>
    <xf numFmtId="0" fontId="8" fillId="0" borderId="0"/>
    <xf numFmtId="0" fontId="8" fillId="0" borderId="0"/>
    <xf numFmtId="0" fontId="8" fillId="0" borderId="0"/>
    <xf numFmtId="0" fontId="8" fillId="0" borderId="0"/>
    <xf numFmtId="0" fontId="8" fillId="0" borderId="0">
      <alignment vertical="top"/>
    </xf>
    <xf numFmtId="0" fontId="83" fillId="0" borderId="0"/>
    <xf numFmtId="169" fontId="8" fillId="0" borderId="47">
      <alignment horizontal="center"/>
    </xf>
    <xf numFmtId="0" fontId="21"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48" applyNumberFormat="0" applyFill="0" applyAlignment="0" applyProtection="0"/>
    <xf numFmtId="0" fontId="101" fillId="0" borderId="49" applyNumberFormat="0" applyFill="0" applyAlignment="0" applyProtection="0"/>
    <xf numFmtId="0" fontId="85" fillId="0" borderId="50" applyNumberFormat="0" applyFill="0" applyAlignment="0" applyProtection="0"/>
    <xf numFmtId="0" fontId="65" fillId="0" borderId="0"/>
    <xf numFmtId="0" fontId="83" fillId="0" borderId="0"/>
    <xf numFmtId="188" fontId="8" fillId="0" borderId="0"/>
    <xf numFmtId="43" fontId="9" fillId="0" borderId="0"/>
    <xf numFmtId="0" fontId="102" fillId="40" borderId="0"/>
    <xf numFmtId="0" fontId="103" fillId="41" borderId="0"/>
    <xf numFmtId="0" fontId="103" fillId="21" borderId="51"/>
    <xf numFmtId="0" fontId="102" fillId="42" borderId="52"/>
    <xf numFmtId="0" fontId="102" fillId="43" borderId="0"/>
    <xf numFmtId="0" fontId="104" fillId="18" borderId="50"/>
    <xf numFmtId="0" fontId="102" fillId="40" borderId="0"/>
    <xf numFmtId="0" fontId="75" fillId="18" borderId="0" applyNumberFormat="0" applyBorder="0" applyAlignment="0" applyProtection="0">
      <alignment vertical="center"/>
    </xf>
    <xf numFmtId="0" fontId="75" fillId="34" borderId="0" applyNumberFormat="0" applyBorder="0" applyAlignment="0" applyProtection="0">
      <alignment vertical="center"/>
    </xf>
    <xf numFmtId="0" fontId="75" fillId="35"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5" fillId="37" borderId="0" applyNumberFormat="0" applyBorder="0" applyAlignment="0" applyProtection="0">
      <alignment vertical="center"/>
    </xf>
    <xf numFmtId="0" fontId="105" fillId="0" borderId="0" applyNumberFormat="0" applyFill="0" applyBorder="0" applyAlignment="0" applyProtection="0">
      <alignment vertical="center"/>
    </xf>
    <xf numFmtId="0" fontId="106" fillId="25" borderId="1" applyNumberFormat="0" applyAlignment="0" applyProtection="0">
      <alignment vertical="center"/>
    </xf>
    <xf numFmtId="0" fontId="107" fillId="22" borderId="0" applyNumberFormat="0" applyBorder="0" applyAlignment="0" applyProtection="0">
      <alignment vertical="center"/>
    </xf>
    <xf numFmtId="0" fontId="8" fillId="4" borderId="45" applyNumberFormat="0" applyFont="0" applyAlignment="0" applyProtection="0">
      <alignment vertical="center"/>
    </xf>
    <xf numFmtId="0" fontId="108" fillId="17" borderId="0" applyNumberFormat="0" applyBorder="0" applyAlignment="0" applyProtection="0">
      <alignment vertical="center"/>
    </xf>
    <xf numFmtId="0" fontId="109" fillId="0" borderId="0" applyNumberFormat="0" applyFill="0" applyBorder="0" applyAlignment="0" applyProtection="0">
      <alignment vertical="center"/>
    </xf>
    <xf numFmtId="0" fontId="110" fillId="5" borderId="2" applyNumberFormat="0" applyAlignment="0" applyProtection="0">
      <alignment vertical="center"/>
    </xf>
    <xf numFmtId="0" fontId="111" fillId="0" borderId="39" applyNumberFormat="0" applyFill="0" applyAlignment="0" applyProtection="0">
      <alignment vertical="center"/>
    </xf>
    <xf numFmtId="0" fontId="112" fillId="0" borderId="53" applyNumberFormat="0" applyFill="0" applyAlignment="0" applyProtection="0">
      <alignment vertical="center"/>
    </xf>
    <xf numFmtId="0" fontId="113" fillId="19" borderId="1" applyNumberFormat="0" applyAlignment="0" applyProtection="0">
      <alignment vertical="center"/>
    </xf>
    <xf numFmtId="0" fontId="114" fillId="0" borderId="0" applyNumberFormat="0" applyFill="0" applyBorder="0" applyAlignment="0" applyProtection="0">
      <alignment vertical="center"/>
    </xf>
    <xf numFmtId="0" fontId="115" fillId="0" borderId="49" applyNumberFormat="0" applyFill="0" applyAlignment="0" applyProtection="0">
      <alignment vertical="center"/>
    </xf>
    <xf numFmtId="0" fontId="116" fillId="0" borderId="54" applyNumberFormat="0" applyFill="0" applyAlignment="0" applyProtection="0">
      <alignment vertical="center"/>
    </xf>
    <xf numFmtId="0" fontId="117" fillId="0" borderId="55" applyNumberFormat="0" applyFill="0" applyAlignment="0" applyProtection="0">
      <alignment vertical="center"/>
    </xf>
    <xf numFmtId="0" fontId="117" fillId="0" borderId="0" applyNumberFormat="0" applyFill="0" applyBorder="0" applyAlignment="0" applyProtection="0">
      <alignment vertical="center"/>
    </xf>
    <xf numFmtId="0" fontId="118" fillId="23" borderId="0" applyNumberFormat="0" applyBorder="0" applyAlignment="0" applyProtection="0">
      <alignment vertical="center"/>
    </xf>
    <xf numFmtId="0" fontId="119" fillId="25" borderId="8" applyNumberFormat="0" applyAlignment="0" applyProtection="0">
      <alignment vertical="center"/>
    </xf>
    <xf numFmtId="0" fontId="8" fillId="0" borderId="0">
      <alignment horizontal="left" wrapText="1"/>
    </xf>
    <xf numFmtId="0" fontId="66" fillId="0" borderId="0"/>
    <xf numFmtId="0" fontId="8" fillId="0" borderId="0">
      <alignment horizontal="left" wrapText="1"/>
    </xf>
    <xf numFmtId="0" fontId="8" fillId="0" borderId="0">
      <alignment vertical="top"/>
    </xf>
    <xf numFmtId="0" fontId="8" fillId="0" borderId="0">
      <alignment vertical="top"/>
    </xf>
    <xf numFmtId="0" fontId="8" fillId="0" borderId="0">
      <alignment vertical="top"/>
    </xf>
    <xf numFmtId="0" fontId="72" fillId="21" borderId="0" applyNumberFormat="0" applyBorder="0" applyAlignment="0" applyProtection="0"/>
    <xf numFmtId="0" fontId="72" fillId="22" borderId="0" applyNumberFormat="0" applyBorder="0" applyAlignment="0" applyProtection="0"/>
    <xf numFmtId="0" fontId="72" fillId="23" borderId="0" applyNumberFormat="0" applyBorder="0" applyAlignment="0" applyProtection="0"/>
    <xf numFmtId="0" fontId="72" fillId="2" borderId="0" applyNumberFormat="0" applyBorder="0" applyAlignment="0" applyProtection="0"/>
    <xf numFmtId="0" fontId="72" fillId="24" borderId="0" applyNumberFormat="0" applyBorder="0" applyAlignment="0" applyProtection="0"/>
    <xf numFmtId="0" fontId="72" fillId="19"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2" borderId="0" applyNumberFormat="0" applyBorder="0" applyAlignment="0" applyProtection="0"/>
    <xf numFmtId="0" fontId="72" fillId="23" borderId="0" applyNumberFormat="0" applyBorder="0" applyAlignment="0" applyProtection="0"/>
    <xf numFmtId="0" fontId="72" fillId="2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7" borderId="0" applyNumberFormat="0" applyBorder="0" applyAlignment="0" applyProtection="0"/>
    <xf numFmtId="0" fontId="72" fillId="6" borderId="0" applyNumberFormat="0" applyBorder="0" applyAlignment="0" applyProtection="0"/>
    <xf numFmtId="0" fontId="72" fillId="26"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2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26" borderId="0" applyNumberFormat="0" applyBorder="0" applyAlignment="0" applyProtection="0"/>
    <xf numFmtId="0" fontId="72" fillId="26"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27" borderId="0" applyNumberFormat="0" applyBorder="0" applyAlignment="0" applyProtection="0"/>
    <xf numFmtId="0" fontId="72" fillId="27" borderId="0" applyNumberFormat="0" applyBorder="0" applyAlignment="0" applyProtection="0"/>
    <xf numFmtId="0" fontId="74" fillId="28" borderId="0" applyNumberFormat="0" applyBorder="0" applyAlignment="0" applyProtection="0"/>
    <xf numFmtId="0" fontId="74" fillId="6"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74" fillId="28" borderId="0" applyNumberFormat="0" applyBorder="0" applyAlignment="0" applyProtection="0"/>
    <xf numFmtId="0" fontId="74" fillId="6"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74" fillId="18"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7" borderId="0" applyNumberFormat="0" applyBorder="0" applyAlignment="0" applyProtection="0"/>
    <xf numFmtId="0" fontId="81" fillId="25" borderId="1" applyNumberFormat="0" applyAlignment="0" applyProtection="0"/>
    <xf numFmtId="0" fontId="16" fillId="23" borderId="0" applyNumberFormat="0" applyBorder="0" applyAlignment="0" applyProtection="0"/>
    <xf numFmtId="0" fontId="81" fillId="25" borderId="1" applyNumberFormat="0" applyAlignment="0" applyProtection="0"/>
    <xf numFmtId="49" fontId="123" fillId="0" borderId="0">
      <alignment horizontal="left" vertical="center" wrapText="1"/>
    </xf>
    <xf numFmtId="0" fontId="14" fillId="5" borderId="2" applyNumberFormat="0" applyAlignment="0" applyProtection="0"/>
    <xf numFmtId="0" fontId="82" fillId="0" borderId="39" applyNumberFormat="0" applyFill="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4" fillId="5" borderId="2" applyNumberFormat="0" applyAlignment="0" applyProtection="0"/>
    <xf numFmtId="0" fontId="124" fillId="0" borderId="0" applyNumberFormat="0" applyFill="0" applyBorder="0" applyAlignment="0" applyProtection="0"/>
    <xf numFmtId="0" fontId="74" fillId="18"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7" borderId="0" applyNumberFormat="0" applyBorder="0" applyAlignment="0" applyProtection="0"/>
    <xf numFmtId="0" fontId="17" fillId="19" borderId="1" applyNumberFormat="0" applyAlignment="0" applyProtection="0"/>
    <xf numFmtId="0" fontId="82" fillId="0" borderId="39" applyNumberFormat="0" applyFill="0" applyAlignment="0" applyProtection="0"/>
    <xf numFmtId="170" fontId="125" fillId="0" borderId="0"/>
    <xf numFmtId="170" fontId="126" fillId="0" borderId="0"/>
    <xf numFmtId="170" fontId="127" fillId="0" borderId="0"/>
    <xf numFmtId="170" fontId="128" fillId="0" borderId="0"/>
    <xf numFmtId="170" fontId="129" fillId="0" borderId="0"/>
    <xf numFmtId="170" fontId="130" fillId="0" borderId="0"/>
    <xf numFmtId="0" fontId="16" fillId="23" borderId="0" applyNumberFormat="0" applyBorder="0" applyAlignment="0" applyProtection="0"/>
    <xf numFmtId="0" fontId="11" fillId="0" borderId="0" applyNumberFormat="0" applyFill="0" applyBorder="0" applyAlignment="0" applyProtection="0">
      <alignment vertical="top"/>
      <protection locked="0"/>
    </xf>
    <xf numFmtId="0" fontId="13" fillId="22" borderId="0" applyNumberFormat="0" applyBorder="0" applyAlignment="0" applyProtection="0"/>
    <xf numFmtId="0" fontId="8" fillId="44" borderId="61"/>
    <xf numFmtId="0" fontId="17" fillId="19" borderId="1" applyNumberFormat="0" applyAlignment="0" applyProtection="0"/>
    <xf numFmtId="166" fontId="8" fillId="0" borderId="0" applyFont="0" applyFill="0" applyBorder="0" applyAlignment="0" applyProtection="0"/>
    <xf numFmtId="184" fontId="8" fillId="0" borderId="0" applyFont="0" applyFill="0" applyBorder="0" applyAlignment="0" applyProtection="0"/>
    <xf numFmtId="43" fontId="72" fillId="0" borderId="0" applyFont="0" applyFill="0" applyBorder="0" applyAlignment="0" applyProtection="0"/>
    <xf numFmtId="184" fontId="8" fillId="0" borderId="0" applyFont="0" applyFill="0" applyBorder="0" applyAlignment="0" applyProtection="0"/>
    <xf numFmtId="191" fontId="7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xf numFmtId="0" fontId="76" fillId="0" borderId="0"/>
    <xf numFmtId="0" fontId="76" fillId="0" borderId="0"/>
    <xf numFmtId="0" fontId="131" fillId="0" borderId="49" applyNumberFormat="0" applyFill="0" applyAlignment="0" applyProtection="0"/>
    <xf numFmtId="0" fontId="132" fillId="0" borderId="54" applyNumberFormat="0" applyFill="0" applyAlignment="0" applyProtection="0"/>
    <xf numFmtId="0" fontId="124" fillId="0" borderId="55" applyNumberFormat="0" applyFill="0" applyAlignment="0" applyProtection="0"/>
    <xf numFmtId="0" fontId="124" fillId="0" borderId="0" applyNumberFormat="0" applyFill="0" applyBorder="0" applyAlignment="0" applyProtection="0"/>
    <xf numFmtId="0" fontId="133" fillId="0" borderId="0"/>
    <xf numFmtId="0" fontId="24" fillId="0" borderId="0"/>
    <xf numFmtId="166" fontId="8" fillId="0" borderId="0" applyFont="0" applyFill="0" applyBorder="0" applyAlignment="0" applyProtection="0"/>
    <xf numFmtId="191" fontId="72" fillId="0" borderId="0" applyFont="0" applyFill="0" applyBorder="0" applyAlignment="0" applyProtection="0"/>
    <xf numFmtId="192" fontId="8" fillId="0" borderId="0" applyFont="0" applyFill="0" applyBorder="0" applyAlignment="0" applyProtection="0"/>
    <xf numFmtId="191" fontId="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0" fontId="18" fillId="17" borderId="0" applyNumberFormat="0" applyBorder="0" applyAlignment="0" applyProtection="0"/>
    <xf numFmtId="0" fontId="18" fillId="17" borderId="0" applyNumberFormat="0" applyBorder="0" applyAlignment="0" applyProtection="0"/>
    <xf numFmtId="195" fontId="134" fillId="0" borderId="62" applyBorder="0">
      <alignment horizontal="center" vertical="center" wrapText="1"/>
    </xf>
    <xf numFmtId="0" fontId="8" fillId="0" borderId="0"/>
    <xf numFmtId="0" fontId="8" fillId="0" borderId="0"/>
    <xf numFmtId="0" fontId="6" fillId="0" borderId="0"/>
    <xf numFmtId="0" fontId="8" fillId="0" borderId="0"/>
    <xf numFmtId="0" fontId="8" fillId="0" borderId="0"/>
    <xf numFmtId="0" fontId="8" fillId="0" borderId="0"/>
    <xf numFmtId="0" fontId="135"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136" fillId="0" borderId="0"/>
    <xf numFmtId="0" fontId="8" fillId="0" borderId="0"/>
    <xf numFmtId="0" fontId="8" fillId="0" borderId="0"/>
    <xf numFmtId="0" fontId="8" fillId="0" borderId="0"/>
    <xf numFmtId="0" fontId="72" fillId="4" borderId="45" applyNumberFormat="0" applyFont="0" applyAlignment="0" applyProtection="0"/>
    <xf numFmtId="0" fontId="8" fillId="4" borderId="45" applyNumberFormat="0" applyFont="0" applyAlignment="0" applyProtection="0"/>
    <xf numFmtId="0" fontId="13" fillId="22" borderId="0" applyNumberFormat="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0" fontId="137" fillId="45" borderId="44" applyNumberFormat="0" applyBorder="0" applyAlignment="0">
      <alignment horizontal="right"/>
      <protection locked="0"/>
    </xf>
    <xf numFmtId="0" fontId="8" fillId="0" borderId="0" applyNumberFormat="0" applyFont="0" applyBorder="0" applyAlignment="0"/>
    <xf numFmtId="0" fontId="137" fillId="39" borderId="0" applyNumberFormat="0" applyBorder="0">
      <alignment horizontal="right"/>
      <protection locked="0"/>
    </xf>
    <xf numFmtId="0" fontId="8" fillId="46" borderId="0" applyBorder="0"/>
    <xf numFmtId="0" fontId="8" fillId="10" borderId="0" applyNumberFormat="0" applyFont="0" applyFill="0" applyBorder="0" applyAlignment="0"/>
    <xf numFmtId="0" fontId="9" fillId="47" borderId="0" applyNumberFormat="0" applyFont="0" applyBorder="0" applyAlignment="0"/>
    <xf numFmtId="0" fontId="19" fillId="25" borderId="8" applyNumberFormat="0" applyAlignment="0" applyProtection="0"/>
    <xf numFmtId="0" fontId="138" fillId="0" borderId="0"/>
    <xf numFmtId="0" fontId="8" fillId="0" borderId="0"/>
    <xf numFmtId="0" fontId="6" fillId="0" borderId="0"/>
    <xf numFmtId="0" fontId="6" fillId="0" borderId="0"/>
    <xf numFmtId="0" fontId="8" fillId="0" borderId="0"/>
    <xf numFmtId="0" fontId="8" fillId="0" borderId="0"/>
    <xf numFmtId="0" fontId="8" fillId="0" borderId="0"/>
    <xf numFmtId="0" fontId="135" fillId="0" borderId="0"/>
    <xf numFmtId="0" fontId="6" fillId="0" borderId="0"/>
    <xf numFmtId="0" fontId="6" fillId="0" borderId="0"/>
    <xf numFmtId="0" fontId="6" fillId="0" borderId="0"/>
    <xf numFmtId="0" fontId="6" fillId="0" borderId="0"/>
    <xf numFmtId="0" fontId="6" fillId="0" borderId="0"/>
    <xf numFmtId="0" fontId="138" fillId="0" borderId="0"/>
    <xf numFmtId="0" fontId="138" fillId="0" borderId="0"/>
    <xf numFmtId="0" fontId="8" fillId="0" borderId="0"/>
    <xf numFmtId="0" fontId="139" fillId="0" borderId="0"/>
    <xf numFmtId="0" fontId="126" fillId="0" borderId="0"/>
    <xf numFmtId="0" fontId="127" fillId="0" borderId="0"/>
    <xf numFmtId="0" fontId="140" fillId="0" borderId="0"/>
    <xf numFmtId="0" fontId="129" fillId="0" borderId="0"/>
    <xf numFmtId="0" fontId="130" fillId="0" borderId="0"/>
    <xf numFmtId="0" fontId="21" fillId="0" borderId="0" applyNumberFormat="0" applyFill="0" applyBorder="0" applyAlignment="0" applyProtection="0"/>
    <xf numFmtId="0" fontId="15" fillId="0" borderId="0" applyNumberFormat="0" applyFill="0" applyBorder="0" applyAlignment="0" applyProtection="0"/>
    <xf numFmtId="0" fontId="141" fillId="0" borderId="0" applyNumberFormat="0" applyFill="0" applyBorder="0" applyAlignment="0" applyProtection="0"/>
    <xf numFmtId="0" fontId="131" fillId="0" borderId="49" applyNumberFormat="0" applyFill="0" applyAlignment="0" applyProtection="0"/>
    <xf numFmtId="0" fontId="132" fillId="0" borderId="54" applyNumberFormat="0" applyFill="0" applyAlignment="0" applyProtection="0"/>
    <xf numFmtId="0" fontId="124" fillId="0" borderId="55" applyNumberFormat="0" applyFill="0" applyAlignment="0" applyProtection="0"/>
    <xf numFmtId="0" fontId="141" fillId="0" borderId="0" applyNumberFormat="0" applyFill="0" applyBorder="0" applyAlignment="0" applyProtection="0"/>
    <xf numFmtId="0" fontId="20" fillId="0" borderId="53" applyNumberFormat="0" applyFill="0" applyAlignment="0" applyProtection="0"/>
    <xf numFmtId="0" fontId="20" fillId="0" borderId="53" applyNumberFormat="0" applyFill="0" applyAlignment="0" applyProtection="0"/>
    <xf numFmtId="0" fontId="19" fillId="25" borderId="8" applyNumberFormat="0" applyAlignment="0" applyProtection="0"/>
    <xf numFmtId="196" fontId="8" fillId="0" borderId="0" applyFon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5" fillId="0" borderId="0"/>
    <xf numFmtId="165" fontId="8" fillId="0" borderId="0" applyFont="0" applyFill="0" applyBorder="0" applyAlignment="0" applyProtection="0"/>
    <xf numFmtId="14" fontId="65" fillId="0" borderId="0" applyProtection="0">
      <alignment vertical="center"/>
    </xf>
    <xf numFmtId="14" fontId="65" fillId="0" borderId="0" applyProtection="0">
      <alignment vertical="center"/>
    </xf>
    <xf numFmtId="0" fontId="8" fillId="0" borderId="0"/>
    <xf numFmtId="0" fontId="80" fillId="0" borderId="0"/>
    <xf numFmtId="0" fontId="80" fillId="0" borderId="0"/>
    <xf numFmtId="39" fontId="138" fillId="0" borderId="0" applyBorder="0" applyAlignment="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66" fontId="8" fillId="0" borderId="0" applyFont="0" applyFill="0" applyBorder="0" applyAlignment="0" applyProtection="0"/>
    <xf numFmtId="191" fontId="8" fillId="0" borderId="0" applyFont="0" applyFill="0" applyBorder="0" applyAlignment="0" applyProtection="0"/>
    <xf numFmtId="0" fontId="167" fillId="0" borderId="0"/>
    <xf numFmtId="0" fontId="167" fillId="0" borderId="120"/>
    <xf numFmtId="15" fontId="8" fillId="0" borderId="44" applyFill="0" applyBorder="0" applyProtection="0">
      <alignment horizontal="center" wrapText="1" shrinkToFit="1"/>
    </xf>
    <xf numFmtId="1" fontId="8" fillId="0" borderId="0" applyFont="0" applyFill="0" applyBorder="0" applyAlignment="0" applyProtection="0">
      <protection locked="0"/>
    </xf>
    <xf numFmtId="3" fontId="168" fillId="0" borderId="121" applyFill="0" applyProtection="0">
      <alignment horizontal="right"/>
    </xf>
    <xf numFmtId="0" fontId="169" fillId="0" borderId="0" applyNumberFormat="0" applyFill="0" applyBorder="0" applyAlignment="0" applyProtection="0"/>
    <xf numFmtId="0" fontId="170" fillId="0" borderId="0" applyNumberFormat="0" applyFill="0" applyBorder="0" applyAlignment="0" applyProtection="0"/>
    <xf numFmtId="203" fontId="138" fillId="0" borderId="0" applyNumberFormat="0" applyAlignment="0"/>
    <xf numFmtId="0" fontId="171" fillId="0" borderId="0">
      <alignment horizontal="left"/>
    </xf>
    <xf numFmtId="0" fontId="172" fillId="44" borderId="120"/>
    <xf numFmtId="204" fontId="138" fillId="0" borderId="0" applyFont="0" applyFill="0" applyBorder="0" applyAlignment="0" applyProtection="0"/>
    <xf numFmtId="205" fontId="138" fillId="0" borderId="0" applyFill="0" applyBorder="0" applyAlignment="0" applyProtection="0"/>
    <xf numFmtId="43" fontId="8" fillId="0" borderId="0" applyFont="0" applyFill="0" applyBorder="0" applyAlignment="0" applyProtection="0"/>
    <xf numFmtId="0" fontId="9" fillId="0" borderId="0"/>
    <xf numFmtId="0" fontId="8"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203" fontId="174" fillId="38" borderId="0"/>
    <xf numFmtId="206" fontId="17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67" fillId="0" borderId="0"/>
    <xf numFmtId="0" fontId="176" fillId="0" borderId="0"/>
    <xf numFmtId="0" fontId="17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67" fillId="0" borderId="120"/>
    <xf numFmtId="0" fontId="177" fillId="49" borderId="0"/>
    <xf numFmtId="0" fontId="172" fillId="0" borderId="122"/>
    <xf numFmtId="0" fontId="172" fillId="0" borderId="120"/>
    <xf numFmtId="0" fontId="4" fillId="0" borderId="0"/>
    <xf numFmtId="43" fontId="8" fillId="0" borderId="0" applyFont="0" applyFill="0" applyBorder="0" applyAlignment="0" applyProtection="0"/>
    <xf numFmtId="0" fontId="3" fillId="0" borderId="0"/>
    <xf numFmtId="0" fontId="3" fillId="0" borderId="0"/>
    <xf numFmtId="0" fontId="2" fillId="0" borderId="0"/>
    <xf numFmtId="0" fontId="70" fillId="0" borderId="37" applyNumberFormat="0" applyFill="0" applyProtection="0">
      <alignment horizontal="center"/>
    </xf>
    <xf numFmtId="0" fontId="1" fillId="55" borderId="0" applyNumberFormat="0" applyBorder="0" applyAlignment="0" applyProtection="0"/>
    <xf numFmtId="0" fontId="1" fillId="57"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3" borderId="0" applyNumberFormat="0" applyBorder="0" applyAlignment="0" applyProtection="0"/>
    <xf numFmtId="0" fontId="1" fillId="65" borderId="0" applyNumberFormat="0" applyBorder="0" applyAlignment="0" applyProtection="0"/>
    <xf numFmtId="0" fontId="1" fillId="56" borderId="0" applyNumberFormat="0" applyBorder="0" applyAlignment="0" applyProtection="0"/>
    <xf numFmtId="0" fontId="1" fillId="58" borderId="0" applyNumberFormat="0" applyBorder="0" applyAlignment="0" applyProtection="0"/>
    <xf numFmtId="0" fontId="1" fillId="60"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4" fillId="0" borderId="55" applyNumberFormat="0" applyFill="0" applyAlignment="0" applyProtection="0"/>
    <xf numFmtId="0" fontId="124" fillId="0" borderId="5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1" fillId="0" borderId="0"/>
    <xf numFmtId="0" fontId="1" fillId="0" borderId="0"/>
    <xf numFmtId="0" fontId="8" fillId="0" borderId="0"/>
    <xf numFmtId="0" fontId="1" fillId="0" borderId="0"/>
    <xf numFmtId="0" fontId="212" fillId="0" borderId="0"/>
    <xf numFmtId="0" fontId="1" fillId="0" borderId="0"/>
    <xf numFmtId="0" fontId="212" fillId="0" borderId="0"/>
    <xf numFmtId="0" fontId="1" fillId="0" borderId="0"/>
    <xf numFmtId="0" fontId="212" fillId="0" borderId="0"/>
    <xf numFmtId="0" fontId="1" fillId="0" borderId="0"/>
    <xf numFmtId="0" fontId="212" fillId="0" borderId="0"/>
    <xf numFmtId="0" fontId="1" fillId="0" borderId="0"/>
    <xf numFmtId="0" fontId="212" fillId="0" borderId="0"/>
    <xf numFmtId="0" fontId="1" fillId="0" borderId="0"/>
    <xf numFmtId="0" fontId="212" fillId="0" borderId="0"/>
    <xf numFmtId="0" fontId="212" fillId="0" borderId="0"/>
    <xf numFmtId="0" fontId="212" fillId="0" borderId="0"/>
    <xf numFmtId="0" fontId="212" fillId="0" borderId="0"/>
    <xf numFmtId="0" fontId="2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4" borderId="188" applyNumberFormat="0" applyFont="0" applyAlignment="0" applyProtection="0"/>
    <xf numFmtId="0" fontId="1" fillId="54" borderId="18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0" borderId="9">
      <alignment horizontal="center"/>
    </xf>
    <xf numFmtId="0" fontId="23" fillId="0" borderId="9">
      <alignment horizontal="center"/>
    </xf>
    <xf numFmtId="0" fontId="23" fillId="0" borderId="9">
      <alignment horizontal="center"/>
    </xf>
    <xf numFmtId="0" fontId="23" fillId="0" borderId="9">
      <alignment horizontal="center"/>
    </xf>
    <xf numFmtId="0" fontId="23" fillId="0" borderId="9">
      <alignment horizontal="center"/>
    </xf>
    <xf numFmtId="0" fontId="23" fillId="0" borderId="9">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4" fillId="0" borderId="55" applyNumberFormat="0" applyFill="0" applyAlignment="0" applyProtection="0"/>
    <xf numFmtId="0" fontId="124" fillId="0" borderId="55" applyNumberFormat="0" applyFill="0" applyAlignment="0" applyProtection="0"/>
    <xf numFmtId="0" fontId="85" fillId="0" borderId="50" applyNumberFormat="0" applyFill="0" applyAlignment="0" applyProtection="0"/>
    <xf numFmtId="0" fontId="85" fillId="0" borderId="50" applyNumberFormat="0" applyFill="0" applyAlignment="0" applyProtection="0"/>
    <xf numFmtId="0" fontId="102" fillId="42" borderId="52"/>
    <xf numFmtId="0" fontId="102" fillId="42" borderId="52"/>
    <xf numFmtId="0" fontId="104" fillId="18" borderId="50"/>
    <xf numFmtId="0" fontId="104" fillId="18" borderId="50"/>
    <xf numFmtId="0" fontId="117" fillId="0" borderId="55" applyNumberFormat="0" applyFill="0" applyAlignment="0" applyProtection="0">
      <alignment vertical="center"/>
    </xf>
    <xf numFmtId="0" fontId="117" fillId="0" borderId="55" applyNumberFormat="0" applyFill="0" applyAlignment="0" applyProtection="0">
      <alignment vertical="center"/>
    </xf>
  </cellStyleXfs>
  <cellXfs count="1902">
    <xf numFmtId="0" fontId="0" fillId="0" borderId="0" xfId="0"/>
    <xf numFmtId="0" fontId="37" fillId="0" borderId="0" xfId="0" applyFont="1" applyBorder="1" applyAlignment="1">
      <alignment vertical="center"/>
    </xf>
    <xf numFmtId="0" fontId="39" fillId="0" borderId="0" xfId="0" applyFont="1" applyBorder="1" applyAlignment="1">
      <alignment vertical="center"/>
    </xf>
    <xf numFmtId="0" fontId="40" fillId="9" borderId="0" xfId="0" applyFont="1" applyFill="1" applyAlignment="1">
      <alignment horizontal="left" vertical="center"/>
    </xf>
    <xf numFmtId="0" fontId="37" fillId="0" borderId="0" xfId="0" applyFont="1" applyAlignment="1">
      <alignment vertical="center"/>
    </xf>
    <xf numFmtId="0" fontId="37" fillId="0" borderId="0" xfId="0" applyFont="1" applyFill="1" applyBorder="1" applyAlignment="1">
      <alignment vertical="center"/>
    </xf>
    <xf numFmtId="0" fontId="37" fillId="0" borderId="0" xfId="0" applyFont="1" applyFill="1" applyAlignment="1">
      <alignment vertical="center"/>
    </xf>
    <xf numFmtId="0" fontId="37" fillId="9" borderId="0" xfId="0" applyFont="1" applyFill="1" applyAlignment="1">
      <alignment vertical="center"/>
    </xf>
    <xf numFmtId="0" fontId="37" fillId="10" borderId="0" xfId="0" applyFont="1" applyFill="1"/>
    <xf numFmtId="0" fontId="43" fillId="10" borderId="0" xfId="0" applyFont="1" applyFill="1" applyAlignment="1">
      <alignment horizontal="left" vertical="center" indent="3"/>
    </xf>
    <xf numFmtId="0" fontId="37" fillId="0" borderId="0" xfId="0" applyFont="1" applyFill="1" applyBorder="1"/>
    <xf numFmtId="0" fontId="37" fillId="0" borderId="0" xfId="0" applyFont="1" applyFill="1"/>
    <xf numFmtId="0" fontId="37" fillId="9" borderId="0" xfId="0" applyFont="1" applyFill="1"/>
    <xf numFmtId="0" fontId="44" fillId="0" borderId="0" xfId="0" applyFont="1" applyFill="1" applyBorder="1" applyAlignment="1">
      <alignment horizontal="left" vertical="center"/>
    </xf>
    <xf numFmtId="0" fontId="39" fillId="11" borderId="0" xfId="0" applyFont="1" applyFill="1" applyAlignment="1">
      <alignment vertical="center"/>
    </xf>
    <xf numFmtId="0" fontId="36" fillId="0" borderId="0" xfId="0" applyFont="1" applyFill="1" applyAlignment="1">
      <alignment horizontal="left" vertical="center"/>
    </xf>
    <xf numFmtId="0" fontId="36" fillId="9" borderId="0" xfId="0" applyFont="1" applyFill="1" applyAlignment="1">
      <alignment vertical="center"/>
    </xf>
    <xf numFmtId="0" fontId="36" fillId="9" borderId="0" xfId="0" applyFont="1" applyFill="1" applyAlignment="1">
      <alignment vertical="top"/>
    </xf>
    <xf numFmtId="0" fontId="46" fillId="0" borderId="0" xfId="0" applyFont="1" applyFill="1" applyAlignment="1">
      <alignment vertical="center"/>
    </xf>
    <xf numFmtId="0" fontId="46" fillId="9" borderId="0" xfId="0" applyFont="1" applyFill="1" applyAlignment="1">
      <alignment vertical="center"/>
    </xf>
    <xf numFmtId="0" fontId="45" fillId="0" borderId="0" xfId="0" applyFont="1" applyFill="1" applyAlignment="1">
      <alignment vertical="center"/>
    </xf>
    <xf numFmtId="0" fontId="46" fillId="9" borderId="0" xfId="15" quotePrefix="1" applyFont="1" applyFill="1" applyAlignment="1" applyProtection="1">
      <alignment horizontal="left" vertical="center"/>
    </xf>
    <xf numFmtId="0" fontId="36" fillId="9" borderId="0" xfId="0" applyFont="1" applyFill="1" applyBorder="1" applyAlignment="1">
      <alignment vertical="center"/>
    </xf>
    <xf numFmtId="0" fontId="37" fillId="9" borderId="0" xfId="0" applyFont="1" applyFill="1" applyBorder="1"/>
    <xf numFmtId="0" fontId="48" fillId="0" borderId="0" xfId="0" applyFont="1" applyFill="1"/>
    <xf numFmtId="0" fontId="48" fillId="0" borderId="0" xfId="0" applyFont="1" applyFill="1" applyBorder="1"/>
    <xf numFmtId="0" fontId="42" fillId="0" borderId="0" xfId="0" applyFont="1" applyFill="1" applyAlignment="1">
      <alignment horizontal="left" vertical="center"/>
    </xf>
    <xf numFmtId="0" fontId="37" fillId="12" borderId="0" xfId="0" applyFont="1" applyFill="1"/>
    <xf numFmtId="0" fontId="36" fillId="0" borderId="0" xfId="0" applyFont="1" applyBorder="1" applyAlignment="1">
      <alignment vertical="center"/>
    </xf>
    <xf numFmtId="0" fontId="36" fillId="0" borderId="0" xfId="0" applyFont="1" applyFill="1" applyBorder="1" applyAlignment="1">
      <alignment vertical="center"/>
    </xf>
    <xf numFmtId="0" fontId="36" fillId="0" borderId="0" xfId="0" applyFont="1" applyFill="1" applyAlignment="1">
      <alignment vertical="center"/>
    </xf>
    <xf numFmtId="0" fontId="46" fillId="0" borderId="0" xfId="0" applyFont="1" applyFill="1" applyAlignment="1">
      <alignment horizontal="left" vertical="center"/>
    </xf>
    <xf numFmtId="0" fontId="37" fillId="0" borderId="0" xfId="0" applyFont="1" applyFill="1" applyAlignment="1">
      <alignment horizontal="left" vertical="center"/>
    </xf>
    <xf numFmtId="0" fontId="37" fillId="9" borderId="0" xfId="0" applyFont="1" applyFill="1" applyAlignment="1">
      <alignment horizontal="left" vertical="center"/>
    </xf>
    <xf numFmtId="0" fontId="45" fillId="9" borderId="0" xfId="0" applyFont="1" applyFill="1" applyAlignment="1">
      <alignment horizontal="left" vertical="center"/>
    </xf>
    <xf numFmtId="0" fontId="45" fillId="9" borderId="0" xfId="0" applyFont="1" applyFill="1"/>
    <xf numFmtId="0" fontId="39" fillId="0" borderId="0" xfId="0" applyFont="1" applyFill="1" applyAlignment="1">
      <alignment vertical="center"/>
    </xf>
    <xf numFmtId="0" fontId="57" fillId="9" borderId="0" xfId="0" applyFont="1" applyFill="1" applyAlignment="1">
      <alignment horizontal="left" vertical="center"/>
    </xf>
    <xf numFmtId="168" fontId="58" fillId="0" borderId="0" xfId="15" applyNumberFormat="1" applyFont="1" applyFill="1" applyAlignment="1" applyProtection="1">
      <alignment horizontal="right" vertical="center" indent="1"/>
    </xf>
    <xf numFmtId="168" fontId="59" fillId="0" borderId="0" xfId="15" applyNumberFormat="1" applyFont="1" applyFill="1" applyAlignment="1" applyProtection="1">
      <alignment horizontal="right" vertical="center" indent="1"/>
    </xf>
    <xf numFmtId="168" fontId="46" fillId="0" borderId="0" xfId="15" applyNumberFormat="1" applyFont="1" applyFill="1" applyAlignment="1" applyProtection="1">
      <alignment horizontal="right" vertical="center" indent="1"/>
    </xf>
    <xf numFmtId="168" fontId="45" fillId="0" borderId="0" xfId="18" applyNumberFormat="1" applyFont="1" applyFill="1" applyAlignment="1" applyProtection="1">
      <alignment horizontal="right" vertical="center" indent="1"/>
    </xf>
    <xf numFmtId="168" fontId="45" fillId="9" borderId="0" xfId="18" applyNumberFormat="1" applyFont="1" applyFill="1" applyAlignment="1" applyProtection="1">
      <alignment horizontal="right" vertical="center" indent="1"/>
    </xf>
    <xf numFmtId="0" fontId="45" fillId="0" borderId="0" xfId="15" applyFont="1" applyFill="1" applyAlignment="1" applyProtection="1">
      <alignment horizontal="left" vertical="center"/>
    </xf>
    <xf numFmtId="3" fontId="36" fillId="0" borderId="26" xfId="7" applyNumberFormat="1" applyFont="1" applyFill="1" applyBorder="1" applyAlignment="1">
      <alignment horizontal="right" vertical="center"/>
    </xf>
    <xf numFmtId="3" fontId="37" fillId="0" borderId="25" xfId="7" applyNumberFormat="1" applyFont="1" applyFill="1" applyBorder="1" applyAlignment="1">
      <alignment horizontal="right" vertical="center"/>
    </xf>
    <xf numFmtId="0" fontId="43" fillId="16" borderId="0" xfId="0" applyFont="1" applyFill="1" applyAlignment="1">
      <alignment horizontal="left" vertical="center" indent="3"/>
    </xf>
    <xf numFmtId="0" fontId="37" fillId="16" borderId="0" xfId="0" applyFont="1" applyFill="1"/>
    <xf numFmtId="0" fontId="60" fillId="9" borderId="0" xfId="15" applyFont="1" applyFill="1" applyAlignment="1" applyProtection="1">
      <alignment horizontal="left" vertical="center"/>
    </xf>
    <xf numFmtId="0" fontId="60" fillId="0" borderId="0" xfId="15" applyFont="1" applyFill="1" applyAlignment="1" applyProtection="1">
      <alignment horizontal="left" vertical="center"/>
    </xf>
    <xf numFmtId="167" fontId="37" fillId="0" borderId="13" xfId="20" applyNumberFormat="1" applyFont="1" applyFill="1" applyBorder="1" applyAlignment="1">
      <alignment horizontal="right" vertical="center"/>
    </xf>
    <xf numFmtId="167" fontId="36" fillId="0" borderId="14" xfId="20" applyNumberFormat="1" applyFont="1" applyFill="1" applyBorder="1" applyAlignment="1">
      <alignment horizontal="right" vertical="center"/>
    </xf>
    <xf numFmtId="167" fontId="37" fillId="0" borderId="16" xfId="20" applyNumberFormat="1" applyFont="1" applyFill="1" applyBorder="1" applyAlignment="1">
      <alignment horizontal="right" vertical="center"/>
    </xf>
    <xf numFmtId="3" fontId="37" fillId="0" borderId="0" xfId="7" applyNumberFormat="1" applyFont="1" applyFill="1" applyBorder="1" applyAlignment="1">
      <alignment horizontal="right" vertical="center"/>
    </xf>
    <xf numFmtId="3" fontId="36" fillId="0" borderId="12" xfId="7" applyNumberFormat="1" applyFont="1" applyFill="1" applyBorder="1" applyAlignment="1">
      <alignment horizontal="right" vertical="center"/>
    </xf>
    <xf numFmtId="0" fontId="39" fillId="0" borderId="0" xfId="60" applyFont="1" applyBorder="1" applyAlignment="1">
      <alignment vertical="center"/>
    </xf>
    <xf numFmtId="0" fontId="37" fillId="13" borderId="0" xfId="60" applyFont="1" applyFill="1" applyBorder="1" applyAlignment="1">
      <alignment horizontal="right" vertical="center"/>
    </xf>
    <xf numFmtId="0" fontId="37" fillId="0" borderId="0" xfId="60" applyFont="1" applyFill="1" applyBorder="1" applyAlignment="1">
      <alignment horizontal="right" vertical="center"/>
    </xf>
    <xf numFmtId="0" fontId="37" fillId="0" borderId="12" xfId="60" applyFont="1" applyFill="1" applyBorder="1" applyAlignment="1">
      <alignment horizontal="right" vertical="center"/>
    </xf>
    <xf numFmtId="0" fontId="37" fillId="0" borderId="0" xfId="60" applyFont="1" applyBorder="1" applyAlignment="1">
      <alignment vertical="center"/>
    </xf>
    <xf numFmtId="0" fontId="40" fillId="9" borderId="0" xfId="60" applyFont="1" applyFill="1" applyAlignment="1">
      <alignment horizontal="left" vertical="center"/>
    </xf>
    <xf numFmtId="0" fontId="41" fillId="9" borderId="0" xfId="60" applyFont="1" applyFill="1" applyAlignment="1">
      <alignment horizontal="left" vertical="center"/>
    </xf>
    <xf numFmtId="0" fontId="37" fillId="9" borderId="0" xfId="60" applyFont="1" applyFill="1"/>
    <xf numFmtId="0" fontId="37" fillId="9" borderId="0" xfId="60" applyFont="1" applyFill="1" applyBorder="1"/>
    <xf numFmtId="0" fontId="41" fillId="10" borderId="0" xfId="60" applyFont="1" applyFill="1" applyAlignment="1">
      <alignment horizontal="left" vertical="center" indent="3"/>
    </xf>
    <xf numFmtId="0" fontId="37" fillId="10" borderId="0" xfId="60" applyFont="1" applyFill="1"/>
    <xf numFmtId="0" fontId="37" fillId="10" borderId="0" xfId="60" applyFont="1" applyFill="1" applyBorder="1"/>
    <xf numFmtId="0" fontId="36" fillId="0" borderId="0" xfId="60" applyFont="1" applyBorder="1" applyAlignment="1">
      <alignment vertical="center"/>
    </xf>
    <xf numFmtId="0" fontId="36" fillId="0" borderId="0" xfId="60" applyFont="1" applyAlignment="1">
      <alignment vertical="center"/>
    </xf>
    <xf numFmtId="0" fontId="37" fillId="0" borderId="0" xfId="60" applyFont="1" applyAlignment="1">
      <alignment vertical="center"/>
    </xf>
    <xf numFmtId="0" fontId="39" fillId="11" borderId="0" xfId="60" applyFont="1" applyFill="1" applyBorder="1" applyAlignment="1">
      <alignment horizontal="left" vertical="center"/>
    </xf>
    <xf numFmtId="0" fontId="36" fillId="11" borderId="0" xfId="60" applyFont="1" applyFill="1" applyBorder="1" applyAlignment="1">
      <alignment vertical="center"/>
    </xf>
    <xf numFmtId="0" fontId="37" fillId="9" borderId="11" xfId="60" applyFont="1" applyFill="1" applyBorder="1" applyAlignment="1"/>
    <xf numFmtId="0" fontId="37" fillId="15" borderId="11" xfId="60" applyFont="1" applyFill="1" applyBorder="1" applyAlignment="1">
      <alignment horizontal="right" vertical="center"/>
    </xf>
    <xf numFmtId="0" fontId="53" fillId="9" borderId="0" xfId="60" applyFont="1" applyFill="1"/>
    <xf numFmtId="0" fontId="37" fillId="9" borderId="0" xfId="60" applyFont="1" applyFill="1" applyAlignment="1">
      <alignment vertical="center"/>
    </xf>
    <xf numFmtId="3" fontId="37" fillId="0" borderId="16" xfId="60" applyNumberFormat="1" applyFont="1" applyFill="1" applyBorder="1" applyAlignment="1">
      <alignment horizontal="right" vertical="center"/>
    </xf>
    <xf numFmtId="3" fontId="37" fillId="0" borderId="17" xfId="60" applyNumberFormat="1" applyFont="1" applyFill="1" applyBorder="1" applyAlignment="1">
      <alignment horizontal="right" vertical="center"/>
    </xf>
    <xf numFmtId="0" fontId="53" fillId="9" borderId="0" xfId="60" applyFont="1" applyFill="1" applyAlignment="1">
      <alignment vertical="center"/>
    </xf>
    <xf numFmtId="3" fontId="37" fillId="0" borderId="13" xfId="60" applyNumberFormat="1" applyFont="1" applyFill="1" applyBorder="1" applyAlignment="1">
      <alignment horizontal="right" vertical="center"/>
    </xf>
    <xf numFmtId="3" fontId="37" fillId="0" borderId="0" xfId="60" applyNumberFormat="1" applyFont="1" applyFill="1" applyBorder="1" applyAlignment="1">
      <alignment horizontal="right" vertical="center"/>
    </xf>
    <xf numFmtId="0" fontId="36" fillId="9" borderId="12" xfId="60" applyFont="1" applyFill="1" applyBorder="1" applyAlignment="1">
      <alignment vertical="center"/>
    </xf>
    <xf numFmtId="3" fontId="36" fillId="0" borderId="14" xfId="60" applyNumberFormat="1" applyFont="1" applyFill="1" applyBorder="1" applyAlignment="1">
      <alignment horizontal="right" vertical="center"/>
    </xf>
    <xf numFmtId="3" fontId="36" fillId="0" borderId="12" xfId="60" applyNumberFormat="1" applyFont="1" applyFill="1" applyBorder="1" applyAlignment="1">
      <alignment horizontal="right" vertical="center"/>
    </xf>
    <xf numFmtId="0" fontId="50" fillId="9" borderId="0" xfId="60" applyFont="1" applyFill="1" applyAlignment="1">
      <alignment vertical="center"/>
    </xf>
    <xf numFmtId="0" fontId="37" fillId="9" borderId="0" xfId="60" applyFont="1" applyFill="1" applyAlignment="1">
      <alignment horizontal="left" vertical="center" indent="1"/>
    </xf>
    <xf numFmtId="0" fontId="37" fillId="9" borderId="0" xfId="60" applyFont="1" applyFill="1" applyBorder="1" applyAlignment="1">
      <alignment horizontal="left" vertical="center" indent="1"/>
    </xf>
    <xf numFmtId="0" fontId="37" fillId="9" borderId="11" xfId="60" applyFont="1" applyFill="1" applyBorder="1" applyAlignment="1">
      <alignment horizontal="left" vertical="center" indent="1"/>
    </xf>
    <xf numFmtId="3" fontId="37" fillId="0" borderId="15" xfId="60" applyNumberFormat="1" applyFont="1" applyFill="1" applyBorder="1" applyAlignment="1">
      <alignment horizontal="right" vertical="center"/>
    </xf>
    <xf numFmtId="3" fontId="37" fillId="0" borderId="11" xfId="60" applyNumberFormat="1" applyFont="1" applyFill="1" applyBorder="1" applyAlignment="1">
      <alignment horizontal="right" vertical="center"/>
    </xf>
    <xf numFmtId="0" fontId="37" fillId="9" borderId="0" xfId="60" applyFont="1" applyFill="1" applyBorder="1" applyAlignment="1">
      <alignment vertical="center"/>
    </xf>
    <xf numFmtId="3" fontId="37" fillId="15" borderId="0" xfId="60" applyNumberFormat="1" applyFont="1" applyFill="1" applyBorder="1" applyAlignment="1">
      <alignment horizontal="right" vertical="center"/>
    </xf>
    <xf numFmtId="0" fontId="36" fillId="9" borderId="21" xfId="60" applyFont="1" applyFill="1" applyBorder="1" applyAlignment="1">
      <alignment vertical="center"/>
    </xf>
    <xf numFmtId="3" fontId="36" fillId="0" borderId="20" xfId="60" applyNumberFormat="1" applyFont="1" applyFill="1" applyBorder="1" applyAlignment="1">
      <alignment horizontal="right" vertical="center"/>
    </xf>
    <xf numFmtId="3" fontId="36" fillId="0" borderId="19" xfId="60" applyNumberFormat="1" applyFont="1" applyFill="1" applyBorder="1" applyAlignment="1">
      <alignment horizontal="right" vertical="center"/>
    </xf>
    <xf numFmtId="3" fontId="37" fillId="9" borderId="0" xfId="60" applyNumberFormat="1" applyFont="1" applyFill="1" applyAlignment="1">
      <alignment horizontal="right"/>
    </xf>
    <xf numFmtId="0" fontId="53" fillId="9" borderId="0" xfId="60" applyFont="1" applyFill="1" applyAlignment="1">
      <alignment horizontal="right"/>
    </xf>
    <xf numFmtId="0" fontId="37" fillId="0" borderId="0" xfId="60" applyFont="1" applyFill="1"/>
    <xf numFmtId="0" fontId="36" fillId="0" borderId="0" xfId="60" applyFont="1"/>
    <xf numFmtId="0" fontId="37" fillId="0" borderId="0" xfId="60" applyFont="1"/>
    <xf numFmtId="0" fontId="37" fillId="0" borderId="0" xfId="60" applyFont="1" applyBorder="1"/>
    <xf numFmtId="0" fontId="37" fillId="9" borderId="11" xfId="60" applyFont="1" applyFill="1" applyBorder="1" applyAlignment="1">
      <alignment vertical="center"/>
    </xf>
    <xf numFmtId="0" fontId="36" fillId="9" borderId="0" xfId="60" applyFont="1" applyFill="1" applyBorder="1" applyAlignment="1">
      <alignment vertical="center"/>
    </xf>
    <xf numFmtId="0" fontId="37" fillId="0" borderId="0" xfId="60" applyFont="1" applyFill="1" applyBorder="1" applyAlignment="1">
      <alignment vertical="center"/>
    </xf>
    <xf numFmtId="0" fontId="37" fillId="0" borderId="0" xfId="60" applyFont="1" applyFill="1" applyAlignment="1">
      <alignment vertical="center"/>
    </xf>
    <xf numFmtId="0" fontId="51" fillId="9" borderId="0" xfId="60" applyFont="1" applyFill="1" applyBorder="1" applyAlignment="1">
      <alignment vertical="center"/>
    </xf>
    <xf numFmtId="0" fontId="37" fillId="11" borderId="0" xfId="60" applyFont="1" applyFill="1"/>
    <xf numFmtId="0" fontId="43" fillId="11" borderId="0" xfId="60" applyFont="1" applyFill="1" applyAlignment="1">
      <alignment horizontal="left" vertical="center" indent="3"/>
    </xf>
    <xf numFmtId="0" fontId="37" fillId="11" borderId="0" xfId="60" applyFont="1" applyFill="1" applyBorder="1"/>
    <xf numFmtId="0" fontId="37" fillId="9" borderId="11" xfId="60" applyFont="1" applyFill="1" applyBorder="1" applyAlignment="1">
      <alignment horizontal="right" vertical="center"/>
    </xf>
    <xf numFmtId="0" fontId="39" fillId="0" borderId="0" xfId="27" applyFont="1" applyBorder="1" applyAlignment="1">
      <alignment vertical="center"/>
    </xf>
    <xf numFmtId="0" fontId="37" fillId="0" borderId="0" xfId="27" applyFont="1" applyBorder="1" applyAlignment="1">
      <alignment vertical="center"/>
    </xf>
    <xf numFmtId="0" fontId="37" fillId="0" borderId="0" xfId="27" applyFont="1" applyFill="1" applyBorder="1" applyAlignment="1">
      <alignment vertical="center"/>
    </xf>
    <xf numFmtId="0" fontId="40" fillId="9" borderId="0" xfId="27" applyFont="1" applyFill="1" applyAlignment="1">
      <alignment horizontal="left" vertical="center"/>
    </xf>
    <xf numFmtId="0" fontId="37" fillId="9" borderId="0" xfId="27" applyFont="1" applyFill="1"/>
    <xf numFmtId="0" fontId="36" fillId="0" borderId="0" xfId="27" applyFont="1" applyBorder="1" applyAlignment="1">
      <alignment vertical="center"/>
    </xf>
    <xf numFmtId="0" fontId="36" fillId="0" borderId="0" xfId="27" applyFont="1" applyAlignment="1">
      <alignment vertical="center"/>
    </xf>
    <xf numFmtId="0" fontId="37" fillId="0" borderId="0" xfId="27" applyFont="1" applyAlignment="1">
      <alignment vertical="center"/>
    </xf>
    <xf numFmtId="0" fontId="37" fillId="9" borderId="0" xfId="27" applyFont="1" applyFill="1" applyBorder="1" applyAlignment="1">
      <alignment vertical="center"/>
    </xf>
    <xf numFmtId="3" fontId="37" fillId="9" borderId="0" xfId="60" applyNumberFormat="1" applyFont="1" applyFill="1" applyBorder="1" applyAlignment="1">
      <alignment horizontal="right" vertical="center"/>
    </xf>
    <xf numFmtId="0" fontId="36" fillId="9" borderId="0" xfId="60" applyFont="1" applyFill="1" applyAlignment="1">
      <alignment vertical="center"/>
    </xf>
    <xf numFmtId="0" fontId="37" fillId="9" borderId="31" xfId="60" applyFont="1" applyFill="1" applyBorder="1" applyAlignment="1">
      <alignment horizontal="right" vertical="center"/>
    </xf>
    <xf numFmtId="3" fontId="36" fillId="15" borderId="12" xfId="60" applyNumberFormat="1" applyFont="1" applyFill="1" applyBorder="1" applyAlignment="1">
      <alignment horizontal="right" vertical="center"/>
    </xf>
    <xf numFmtId="3" fontId="37" fillId="15" borderId="11" xfId="60" applyNumberFormat="1" applyFont="1" applyFill="1" applyBorder="1" applyAlignment="1">
      <alignment horizontal="right" vertical="center"/>
    </xf>
    <xf numFmtId="3" fontId="37" fillId="15" borderId="17" xfId="60" applyNumberFormat="1" applyFont="1" applyFill="1" applyBorder="1" applyAlignment="1">
      <alignment horizontal="right" vertical="center"/>
    </xf>
    <xf numFmtId="3" fontId="36" fillId="15" borderId="19" xfId="60" applyNumberFormat="1" applyFont="1" applyFill="1" applyBorder="1" applyAlignment="1">
      <alignment horizontal="right" vertical="center"/>
    </xf>
    <xf numFmtId="0" fontId="37" fillId="9" borderId="0" xfId="60" applyFont="1" applyFill="1" applyAlignment="1">
      <alignment horizontal="right"/>
    </xf>
    <xf numFmtId="0" fontId="45" fillId="9" borderId="0" xfId="18" applyFont="1" applyFill="1" applyAlignment="1" applyProtection="1">
      <alignment horizontal="left" vertical="center"/>
    </xf>
    <xf numFmtId="0" fontId="41" fillId="16" borderId="0" xfId="60" applyFont="1" applyFill="1" applyAlignment="1">
      <alignment horizontal="left" vertical="center" indent="3"/>
    </xf>
    <xf numFmtId="0" fontId="37" fillId="16" borderId="0" xfId="60" applyFont="1" applyFill="1"/>
    <xf numFmtId="0" fontId="37" fillId="16" borderId="0" xfId="60" applyFont="1" applyFill="1" applyBorder="1"/>
    <xf numFmtId="0" fontId="53" fillId="9" borderId="0" xfId="60" applyFont="1" applyFill="1" applyBorder="1"/>
    <xf numFmtId="3" fontId="37" fillId="9" borderId="17" xfId="60" applyNumberFormat="1" applyFont="1" applyFill="1" applyBorder="1" applyAlignment="1">
      <alignment vertical="center"/>
    </xf>
    <xf numFmtId="3" fontId="53" fillId="9" borderId="0" xfId="60" applyNumberFormat="1" applyFont="1" applyFill="1" applyAlignment="1">
      <alignment vertical="center"/>
    </xf>
    <xf numFmtId="3" fontId="37" fillId="9" borderId="0" xfId="60" applyNumberFormat="1" applyFont="1" applyFill="1" applyBorder="1" applyAlignment="1">
      <alignment vertical="center"/>
    </xf>
    <xf numFmtId="3" fontId="36" fillId="9" borderId="12" xfId="60" applyNumberFormat="1" applyFont="1" applyFill="1" applyBorder="1" applyAlignment="1">
      <alignment vertical="center"/>
    </xf>
    <xf numFmtId="0" fontId="37" fillId="9" borderId="25" xfId="60" applyFont="1" applyFill="1" applyBorder="1" applyAlignment="1">
      <alignment horizontal="left" vertical="center" indent="1"/>
    </xf>
    <xf numFmtId="3" fontId="37" fillId="9" borderId="11" xfId="60" applyNumberFormat="1" applyFont="1" applyFill="1" applyBorder="1" applyAlignment="1">
      <alignment horizontal="right" vertical="center"/>
    </xf>
    <xf numFmtId="3" fontId="36" fillId="9" borderId="21" xfId="60" applyNumberFormat="1" applyFont="1" applyFill="1" applyBorder="1" applyAlignment="1">
      <alignment vertical="center"/>
    </xf>
    <xf numFmtId="0" fontId="50" fillId="9" borderId="0" xfId="60" applyFont="1" applyFill="1" applyBorder="1"/>
    <xf numFmtId="0" fontId="50" fillId="9" borderId="0" xfId="60" applyFont="1" applyFill="1" applyBorder="1" applyAlignment="1">
      <alignment horizontal="right"/>
    </xf>
    <xf numFmtId="0" fontId="50" fillId="9" borderId="0" xfId="60" applyFont="1" applyFill="1" applyBorder="1" applyAlignment="1">
      <alignment horizontal="left"/>
    </xf>
    <xf numFmtId="0" fontId="53" fillId="9" borderId="0" xfId="60" applyFont="1" applyFill="1" applyBorder="1" applyAlignment="1">
      <alignment horizontal="left"/>
    </xf>
    <xf numFmtId="0" fontId="53" fillId="9" borderId="0" xfId="60" applyFont="1" applyFill="1" applyBorder="1" applyAlignment="1">
      <alignment vertical="center"/>
    </xf>
    <xf numFmtId="3" fontId="37" fillId="9" borderId="0" xfId="60" applyNumberFormat="1" applyFont="1" applyFill="1"/>
    <xf numFmtId="0" fontId="37" fillId="9" borderId="0" xfId="60" applyNumberFormat="1" applyFont="1" applyFill="1"/>
    <xf numFmtId="0" fontId="37" fillId="9" borderId="0" xfId="27" applyFont="1" applyFill="1" applyBorder="1"/>
    <xf numFmtId="0" fontId="42" fillId="9" borderId="0" xfId="27" applyFont="1" applyFill="1" applyAlignment="1">
      <alignment horizontal="left" vertical="center"/>
    </xf>
    <xf numFmtId="0" fontId="37" fillId="9" borderId="0" xfId="27" applyFont="1" applyFill="1" applyBorder="1" applyAlignment="1">
      <alignment horizontal="left" vertical="center"/>
    </xf>
    <xf numFmtId="0" fontId="42" fillId="9" borderId="0" xfId="60" applyFont="1" applyFill="1" applyAlignment="1">
      <alignment horizontal="left" vertical="center"/>
    </xf>
    <xf numFmtId="0" fontId="43" fillId="16" borderId="0" xfId="60" applyFont="1" applyFill="1" applyAlignment="1">
      <alignment horizontal="left" vertical="center" indent="3"/>
    </xf>
    <xf numFmtId="0" fontId="49" fillId="16" borderId="0" xfId="60" applyFont="1" applyFill="1" applyAlignment="1">
      <alignment horizontal="left" vertical="center"/>
    </xf>
    <xf numFmtId="14" fontId="37" fillId="0" borderId="26" xfId="60" quotePrefix="1" applyNumberFormat="1" applyFont="1" applyFill="1" applyBorder="1" applyAlignment="1">
      <alignment horizontal="right" vertical="center"/>
    </xf>
    <xf numFmtId="3" fontId="37" fillId="9" borderId="0" xfId="60" applyNumberFormat="1" applyFont="1" applyFill="1" applyAlignment="1">
      <alignment vertical="center"/>
    </xf>
    <xf numFmtId="0" fontId="37" fillId="9" borderId="0" xfId="60" quotePrefix="1" applyFont="1" applyFill="1" applyBorder="1" applyAlignment="1">
      <alignment vertical="center"/>
    </xf>
    <xf numFmtId="0" fontId="37" fillId="0" borderId="25" xfId="60" applyFont="1" applyFill="1" applyBorder="1" applyAlignment="1">
      <alignment horizontal="right" vertical="center"/>
    </xf>
    <xf numFmtId="4" fontId="52" fillId="0" borderId="25" xfId="60" applyNumberFormat="1" applyFont="1" applyFill="1" applyBorder="1" applyAlignment="1">
      <alignment horizontal="right" vertical="center"/>
    </xf>
    <xf numFmtId="4" fontId="52" fillId="0" borderId="0" xfId="60" applyNumberFormat="1" applyFont="1" applyFill="1" applyBorder="1" applyAlignment="1">
      <alignment horizontal="right" vertical="center"/>
    </xf>
    <xf numFmtId="0" fontId="37" fillId="0" borderId="18" xfId="60" applyFont="1" applyFill="1" applyBorder="1" applyAlignment="1">
      <alignment vertical="center"/>
    </xf>
    <xf numFmtId="3" fontId="37" fillId="0" borderId="29" xfId="60" applyNumberFormat="1" applyFont="1" applyFill="1" applyBorder="1" applyAlignment="1">
      <alignment vertical="center"/>
    </xf>
    <xf numFmtId="0" fontId="53" fillId="0" borderId="0" xfId="60" applyFont="1" applyFill="1" applyBorder="1" applyAlignment="1">
      <alignment vertical="center"/>
    </xf>
    <xf numFmtId="3" fontId="53" fillId="0" borderId="0" xfId="7" applyNumberFormat="1" applyFont="1" applyFill="1" applyBorder="1" applyAlignment="1">
      <alignment horizontal="right" vertical="center"/>
    </xf>
    <xf numFmtId="0" fontId="37" fillId="0" borderId="0" xfId="60" quotePrefix="1" applyFont="1" applyBorder="1"/>
    <xf numFmtId="0" fontId="121" fillId="11" borderId="0" xfId="60" applyFont="1" applyFill="1" applyBorder="1" applyAlignment="1">
      <alignment vertical="center"/>
    </xf>
    <xf numFmtId="0" fontId="37" fillId="9" borderId="12" xfId="60" applyFont="1" applyFill="1" applyBorder="1" applyAlignment="1">
      <alignment horizontal="right" wrapText="1"/>
    </xf>
    <xf numFmtId="3" fontId="37" fillId="9" borderId="0" xfId="60" applyNumberFormat="1" applyFont="1" applyFill="1" applyBorder="1"/>
    <xf numFmtId="0" fontId="38" fillId="9" borderId="0" xfId="60" applyFont="1" applyFill="1"/>
    <xf numFmtId="10" fontId="37" fillId="9" borderId="0" xfId="61" applyNumberFormat="1" applyFont="1" applyFill="1" applyBorder="1" applyAlignment="1">
      <alignment horizontal="right" vertical="center"/>
    </xf>
    <xf numFmtId="0" fontId="39" fillId="11" borderId="34" xfId="60" applyFont="1" applyFill="1" applyBorder="1" applyAlignment="1">
      <alignment horizontal="left" vertical="center"/>
    </xf>
    <xf numFmtId="0" fontId="36" fillId="11" borderId="34" xfId="60" applyFont="1" applyFill="1" applyBorder="1" applyAlignment="1">
      <alignment vertical="center"/>
    </xf>
    <xf numFmtId="0" fontId="36" fillId="16" borderId="34" xfId="60" applyFont="1" applyFill="1" applyBorder="1" applyAlignment="1">
      <alignment vertical="center"/>
    </xf>
    <xf numFmtId="4" fontId="37" fillId="0" borderId="0" xfId="61" applyNumberFormat="1" applyFont="1" applyFill="1" applyBorder="1" applyAlignment="1">
      <alignment horizontal="right" vertical="center"/>
    </xf>
    <xf numFmtId="0" fontId="37" fillId="9" borderId="11" xfId="60" applyFont="1" applyFill="1" applyBorder="1"/>
    <xf numFmtId="49" fontId="37" fillId="9" borderId="0" xfId="61" applyNumberFormat="1" applyFont="1" applyFill="1" applyBorder="1" applyAlignment="1">
      <alignment horizontal="right" vertical="center"/>
    </xf>
    <xf numFmtId="4" fontId="37" fillId="9" borderId="0" xfId="61" applyNumberFormat="1" applyFont="1" applyFill="1" applyBorder="1" applyAlignment="1">
      <alignment horizontal="right" vertical="center"/>
    </xf>
    <xf numFmtId="0" fontId="37" fillId="9" borderId="30" xfId="60" applyFont="1" applyFill="1" applyBorder="1" applyAlignment="1">
      <alignment vertical="center" wrapText="1"/>
    </xf>
    <xf numFmtId="0" fontId="51" fillId="9" borderId="0" xfId="60" applyFont="1" applyFill="1"/>
    <xf numFmtId="0" fontId="52" fillId="0" borderId="0" xfId="60" applyFont="1"/>
    <xf numFmtId="9" fontId="37" fillId="9" borderId="0" xfId="61" applyNumberFormat="1" applyFont="1" applyFill="1" applyBorder="1" applyAlignment="1">
      <alignment horizontal="right" vertical="center"/>
    </xf>
    <xf numFmtId="0" fontId="36" fillId="0" borderId="19" xfId="60" applyFont="1" applyBorder="1"/>
    <xf numFmtId="9" fontId="36" fillId="9" borderId="0" xfId="61" applyNumberFormat="1" applyFont="1" applyFill="1" applyBorder="1" applyAlignment="1">
      <alignment horizontal="right" vertical="center"/>
    </xf>
    <xf numFmtId="3" fontId="36" fillId="9" borderId="0" xfId="60" applyNumberFormat="1" applyFont="1" applyFill="1" applyBorder="1"/>
    <xf numFmtId="0" fontId="36" fillId="9" borderId="0" xfId="60" applyFont="1" applyFill="1"/>
    <xf numFmtId="0" fontId="36" fillId="9" borderId="0" xfId="60" applyFont="1" applyFill="1" applyBorder="1"/>
    <xf numFmtId="0" fontId="38" fillId="9" borderId="0" xfId="60" applyFont="1" applyFill="1" applyBorder="1"/>
    <xf numFmtId="0" fontId="36" fillId="0" borderId="0" xfId="60" applyFont="1" applyFill="1"/>
    <xf numFmtId="0" fontId="47" fillId="0" borderId="0" xfId="60" applyFont="1" applyBorder="1" applyAlignment="1">
      <alignment vertical="center"/>
    </xf>
    <xf numFmtId="168" fontId="47" fillId="0" borderId="0" xfId="60" applyNumberFormat="1" applyFont="1" applyBorder="1" applyAlignment="1">
      <alignment horizontal="right" vertical="center" indent="1"/>
    </xf>
    <xf numFmtId="168" fontId="40" fillId="9" borderId="0" xfId="60" applyNumberFormat="1" applyFont="1" applyFill="1" applyAlignment="1">
      <alignment horizontal="right" vertical="center" indent="1"/>
    </xf>
    <xf numFmtId="168" fontId="43" fillId="10" borderId="0" xfId="60" applyNumberFormat="1" applyFont="1" applyFill="1" applyAlignment="1">
      <alignment horizontal="right" vertical="center" indent="1"/>
    </xf>
    <xf numFmtId="0" fontId="54" fillId="0" borderId="0" xfId="60" applyFont="1" applyFill="1" applyBorder="1" applyAlignment="1">
      <alignment horizontal="left" vertical="center"/>
    </xf>
    <xf numFmtId="168" fontId="54" fillId="0" borderId="0" xfId="60" applyNumberFormat="1" applyFont="1" applyFill="1" applyBorder="1" applyAlignment="1">
      <alignment horizontal="right" vertical="center" indent="1"/>
    </xf>
    <xf numFmtId="0" fontId="39" fillId="11" borderId="0" xfId="60" applyFont="1" applyFill="1" applyAlignment="1">
      <alignment vertical="center"/>
    </xf>
    <xf numFmtId="168" fontId="39" fillId="11" borderId="0" xfId="60" applyNumberFormat="1" applyFont="1" applyFill="1" applyAlignment="1">
      <alignment horizontal="right" vertical="center" indent="1"/>
    </xf>
    <xf numFmtId="0" fontId="45" fillId="0" borderId="0" xfId="60" applyFont="1" applyFill="1" applyAlignment="1">
      <alignment vertical="center"/>
    </xf>
    <xf numFmtId="168" fontId="45" fillId="0" borderId="0" xfId="60" applyNumberFormat="1" applyFont="1" applyFill="1" applyAlignment="1">
      <alignment horizontal="right" vertical="center" indent="1"/>
    </xf>
    <xf numFmtId="0" fontId="60" fillId="9" borderId="0" xfId="60" applyFont="1" applyFill="1" applyAlignment="1">
      <alignment vertical="center"/>
    </xf>
    <xf numFmtId="0" fontId="60" fillId="9" borderId="0" xfId="15" quotePrefix="1" applyFont="1" applyFill="1" applyAlignment="1" applyProtection="1">
      <alignment horizontal="left" vertical="center"/>
    </xf>
    <xf numFmtId="0" fontId="37" fillId="9" borderId="0" xfId="60" applyFont="1" applyFill="1" applyAlignment="1">
      <alignment horizontal="left" vertical="center"/>
    </xf>
    <xf numFmtId="0" fontId="60" fillId="0" borderId="0" xfId="60" applyFont="1" applyFill="1" applyAlignment="1">
      <alignment vertical="center"/>
    </xf>
    <xf numFmtId="168" fontId="37" fillId="0" borderId="0" xfId="60" applyNumberFormat="1" applyFont="1" applyFill="1" applyAlignment="1">
      <alignment horizontal="right" vertical="center" indent="1"/>
    </xf>
    <xf numFmtId="0" fontId="60" fillId="0" borderId="0" xfId="18" applyFont="1" applyFill="1" applyAlignment="1" applyProtection="1">
      <alignment horizontal="left" vertical="center"/>
    </xf>
    <xf numFmtId="0" fontId="46" fillId="9" borderId="0" xfId="60" applyFont="1" applyFill="1" applyAlignment="1">
      <alignment vertical="center"/>
    </xf>
    <xf numFmtId="0" fontId="60" fillId="0" borderId="0" xfId="60" applyFont="1" applyFill="1" applyAlignment="1">
      <alignment horizontal="left" vertical="center"/>
    </xf>
    <xf numFmtId="168" fontId="45" fillId="9" borderId="0" xfId="60" applyNumberFormat="1" applyFont="1" applyFill="1" applyBorder="1" applyAlignment="1">
      <alignment horizontal="right" vertical="center" indent="1"/>
    </xf>
    <xf numFmtId="0" fontId="60" fillId="9" borderId="0" xfId="18" applyFont="1" applyFill="1" applyAlignment="1" applyProtection="1">
      <alignment horizontal="left" vertical="center"/>
    </xf>
    <xf numFmtId="168" fontId="37" fillId="9" borderId="0" xfId="60" applyNumberFormat="1" applyFont="1" applyFill="1" applyAlignment="1">
      <alignment horizontal="right" indent="1"/>
    </xf>
    <xf numFmtId="0" fontId="47" fillId="9" borderId="0" xfId="60" applyFont="1" applyFill="1" applyBorder="1" applyAlignment="1">
      <alignment vertical="center"/>
    </xf>
    <xf numFmtId="168" fontId="45" fillId="9" borderId="0" xfId="60" applyNumberFormat="1" applyFont="1" applyFill="1" applyAlignment="1">
      <alignment horizontal="right" vertical="center" indent="1"/>
    </xf>
    <xf numFmtId="0" fontId="45" fillId="9" borderId="0" xfId="60" applyFont="1" applyFill="1" applyBorder="1" applyAlignment="1">
      <alignment vertical="center"/>
    </xf>
    <xf numFmtId="0" fontId="39" fillId="11" borderId="63" xfId="60" applyFont="1" applyFill="1" applyBorder="1" applyAlignment="1">
      <alignment horizontal="left" vertical="center"/>
    </xf>
    <xf numFmtId="0" fontId="36" fillId="11" borderId="64" xfId="60" applyFont="1" applyFill="1" applyBorder="1" applyAlignment="1">
      <alignment vertical="center"/>
    </xf>
    <xf numFmtId="0" fontId="36" fillId="11" borderId="65" xfId="60" applyFont="1" applyFill="1" applyBorder="1" applyAlignment="1">
      <alignment vertical="center"/>
    </xf>
    <xf numFmtId="0" fontId="37" fillId="11" borderId="64" xfId="60" applyFont="1" applyFill="1" applyBorder="1" applyAlignment="1">
      <alignment vertical="center"/>
    </xf>
    <xf numFmtId="3" fontId="37" fillId="9" borderId="0" xfId="11" applyNumberFormat="1" applyFont="1" applyFill="1" applyBorder="1" applyAlignment="1">
      <alignment horizontal="right" vertical="center"/>
    </xf>
    <xf numFmtId="3" fontId="36" fillId="9" borderId="12" xfId="11" applyNumberFormat="1" applyFont="1" applyFill="1" applyBorder="1" applyAlignment="1">
      <alignment horizontal="right" vertical="center"/>
    </xf>
    <xf numFmtId="3" fontId="37" fillId="9" borderId="11" xfId="11" applyNumberFormat="1" applyFont="1" applyFill="1" applyBorder="1" applyAlignment="1">
      <alignment horizontal="right" vertical="center"/>
    </xf>
    <xf numFmtId="3" fontId="37" fillId="9" borderId="17" xfId="11" applyNumberFormat="1" applyFont="1" applyFill="1" applyBorder="1" applyAlignment="1">
      <alignment horizontal="right" vertical="center"/>
    </xf>
    <xf numFmtId="3" fontId="36" fillId="9" borderId="19" xfId="11" applyNumberFormat="1" applyFont="1" applyFill="1" applyBorder="1" applyAlignment="1">
      <alignment horizontal="right" vertical="center"/>
    </xf>
    <xf numFmtId="4" fontId="37" fillId="0" borderId="30" xfId="61" applyNumberFormat="1" applyFont="1" applyFill="1" applyBorder="1" applyAlignment="1">
      <alignment horizontal="right" vertical="center"/>
    </xf>
    <xf numFmtId="10" fontId="37" fillId="0" borderId="0" xfId="61" applyNumberFormat="1" applyFont="1" applyFill="1" applyBorder="1" applyAlignment="1">
      <alignment horizontal="right" vertical="center"/>
    </xf>
    <xf numFmtId="9" fontId="37" fillId="0" borderId="0" xfId="61" applyNumberFormat="1" applyFont="1" applyFill="1" applyBorder="1" applyAlignment="1">
      <alignment horizontal="right" vertical="center"/>
    </xf>
    <xf numFmtId="9" fontId="36" fillId="0" borderId="19" xfId="61" applyNumberFormat="1" applyFont="1" applyFill="1" applyBorder="1" applyAlignment="1">
      <alignment horizontal="right" vertical="center"/>
    </xf>
    <xf numFmtId="0" fontId="37" fillId="0" borderId="0" xfId="60" applyFont="1" applyAlignment="1"/>
    <xf numFmtId="3" fontId="37" fillId="9" borderId="0" xfId="60" applyNumberFormat="1" applyFont="1" applyFill="1" applyBorder="1" applyAlignment="1">
      <alignment horizontal="right"/>
    </xf>
    <xf numFmtId="3" fontId="50" fillId="9" borderId="0" xfId="60" applyNumberFormat="1" applyFont="1" applyFill="1" applyAlignment="1">
      <alignment vertical="center"/>
    </xf>
    <xf numFmtId="0" fontId="53" fillId="9" borderId="0" xfId="511" applyFont="1" applyFill="1"/>
    <xf numFmtId="0" fontId="53" fillId="9" borderId="0" xfId="511" applyFont="1" applyFill="1" applyBorder="1"/>
    <xf numFmtId="0" fontId="53" fillId="9" borderId="0" xfId="511" applyFont="1" applyFill="1" applyAlignment="1">
      <alignment horizontal="right"/>
    </xf>
    <xf numFmtId="167" fontId="53" fillId="9" borderId="0" xfId="511" applyNumberFormat="1" applyFont="1" applyFill="1" applyAlignment="1">
      <alignment horizontal="right"/>
    </xf>
    <xf numFmtId="0" fontId="37" fillId="9" borderId="0" xfId="511" applyFont="1" applyFill="1" applyAlignment="1">
      <alignment vertical="center"/>
    </xf>
    <xf numFmtId="0" fontId="37" fillId="9" borderId="0" xfId="511" applyFont="1" applyFill="1" applyBorder="1" applyAlignment="1">
      <alignment vertical="center"/>
    </xf>
    <xf numFmtId="0" fontId="36" fillId="9" borderId="0" xfId="511" applyFont="1" applyFill="1" applyAlignment="1">
      <alignment vertical="center"/>
    </xf>
    <xf numFmtId="0" fontId="36" fillId="9" borderId="0" xfId="511" applyFont="1" applyFill="1" applyBorder="1" applyAlignment="1">
      <alignment vertical="center"/>
    </xf>
    <xf numFmtId="0" fontId="37" fillId="0" borderId="0" xfId="511" applyFont="1" applyFill="1" applyBorder="1" applyAlignment="1">
      <alignment vertical="center"/>
    </xf>
    <xf numFmtId="0" fontId="37" fillId="0" borderId="11" xfId="511" applyFont="1" applyFill="1" applyBorder="1" applyAlignment="1">
      <alignment horizontal="right" vertical="center"/>
    </xf>
    <xf numFmtId="0" fontId="37" fillId="0" borderId="15" xfId="511" applyFont="1" applyFill="1" applyBorder="1" applyAlignment="1">
      <alignment horizontal="right" vertical="center"/>
    </xf>
    <xf numFmtId="49" fontId="37" fillId="0" borderId="66" xfId="511" applyNumberFormat="1" applyFont="1" applyFill="1" applyBorder="1" applyAlignment="1">
      <alignment horizontal="right" vertical="center"/>
    </xf>
    <xf numFmtId="49" fontId="37" fillId="0" borderId="0" xfId="511" applyNumberFormat="1" applyFont="1" applyFill="1" applyBorder="1" applyAlignment="1">
      <alignment horizontal="right" vertical="center"/>
    </xf>
    <xf numFmtId="49" fontId="37" fillId="0" borderId="13" xfId="511" applyNumberFormat="1" applyFont="1" applyFill="1" applyBorder="1" applyAlignment="1">
      <alignment horizontal="right" vertical="center"/>
    </xf>
    <xf numFmtId="0" fontId="37" fillId="0" borderId="0" xfId="511" applyFont="1" applyAlignment="1">
      <alignment vertical="center"/>
    </xf>
    <xf numFmtId="0" fontId="36" fillId="11" borderId="65" xfId="511" applyFont="1" applyFill="1" applyBorder="1" applyAlignment="1">
      <alignment vertical="center"/>
    </xf>
    <xf numFmtId="0" fontId="36" fillId="11" borderId="64" xfId="511" applyFont="1" applyFill="1" applyBorder="1" applyAlignment="1">
      <alignment vertical="center"/>
    </xf>
    <xf numFmtId="0" fontId="39" fillId="11" borderId="63" xfId="511" applyFont="1" applyFill="1" applyBorder="1" applyAlignment="1">
      <alignment horizontal="left" vertical="center"/>
    </xf>
    <xf numFmtId="0" fontId="36" fillId="0" borderId="0" xfId="511" applyFont="1" applyAlignment="1">
      <alignment vertical="center"/>
    </xf>
    <xf numFmtId="0" fontId="36" fillId="0" borderId="0" xfId="511" applyFont="1" applyBorder="1" applyAlignment="1">
      <alignment vertical="center"/>
    </xf>
    <xf numFmtId="0" fontId="37" fillId="9" borderId="0" xfId="511" applyFont="1" applyFill="1"/>
    <xf numFmtId="0" fontId="37" fillId="9" borderId="0" xfId="511" applyFont="1" applyFill="1" applyBorder="1"/>
    <xf numFmtId="0" fontId="49" fillId="16" borderId="0" xfId="511" applyFont="1" applyFill="1" applyAlignment="1">
      <alignment horizontal="left" vertical="center"/>
    </xf>
    <xf numFmtId="0" fontId="37" fillId="16" borderId="0" xfId="511" applyFont="1" applyFill="1"/>
    <xf numFmtId="0" fontId="37" fillId="16" borderId="0" xfId="511" applyFont="1" applyFill="1" applyBorder="1"/>
    <xf numFmtId="0" fontId="43" fillId="16" borderId="0" xfId="511" applyFont="1" applyFill="1" applyAlignment="1">
      <alignment horizontal="left" vertical="center" indent="3"/>
    </xf>
    <xf numFmtId="0" fontId="42" fillId="9" borderId="0" xfId="511" applyFont="1" applyFill="1" applyAlignment="1">
      <alignment horizontal="left" vertical="center"/>
    </xf>
    <xf numFmtId="0" fontId="40" fillId="9" borderId="0" xfId="511" applyFont="1" applyFill="1" applyAlignment="1">
      <alignment horizontal="left" vertical="center"/>
    </xf>
    <xf numFmtId="0" fontId="37" fillId="0" borderId="0" xfId="511" applyFont="1" applyBorder="1" applyAlignment="1">
      <alignment vertical="center"/>
    </xf>
    <xf numFmtId="0" fontId="39" fillId="0" borderId="0" xfId="511" applyFont="1" applyBorder="1" applyAlignment="1">
      <alignment vertical="center"/>
    </xf>
    <xf numFmtId="0" fontId="42" fillId="9" borderId="0" xfId="27" applyFont="1" applyFill="1" applyAlignment="1">
      <alignment horizontal="right" vertical="center"/>
    </xf>
    <xf numFmtId="0" fontId="43" fillId="16" borderId="0" xfId="27" applyFont="1" applyFill="1" applyAlignment="1">
      <alignment horizontal="left" vertical="center" indent="3"/>
    </xf>
    <xf numFmtId="0" fontId="37" fillId="16" borderId="0" xfId="27" applyFont="1" applyFill="1"/>
    <xf numFmtId="0" fontId="37" fillId="16" borderId="0" xfId="27" applyFont="1" applyFill="1" applyBorder="1"/>
    <xf numFmtId="0" fontId="49" fillId="16" borderId="0" xfId="27" applyFont="1" applyFill="1" applyAlignment="1">
      <alignment horizontal="left" vertical="center"/>
    </xf>
    <xf numFmtId="0" fontId="37" fillId="0" borderId="0" xfId="27" applyFont="1" applyFill="1" applyAlignment="1">
      <alignment vertical="center"/>
    </xf>
    <xf numFmtId="0" fontId="37" fillId="9" borderId="0" xfId="27" applyFont="1" applyFill="1" applyAlignment="1">
      <alignment vertical="center"/>
    </xf>
    <xf numFmtId="0" fontId="39" fillId="16" borderId="0" xfId="27" applyFont="1" applyFill="1" applyBorder="1" applyAlignment="1">
      <alignment horizontal="left" vertical="center"/>
    </xf>
    <xf numFmtId="0" fontId="36" fillId="16" borderId="0" xfId="27" applyFont="1" applyFill="1" applyBorder="1" applyAlignment="1">
      <alignment vertical="center"/>
    </xf>
    <xf numFmtId="0" fontId="36" fillId="16" borderId="0" xfId="27" applyFont="1" applyFill="1" applyAlignment="1">
      <alignment vertical="center"/>
    </xf>
    <xf numFmtId="0" fontId="37" fillId="16" borderId="0" xfId="27" applyFont="1" applyFill="1" applyAlignment="1">
      <alignment vertical="center"/>
    </xf>
    <xf numFmtId="0" fontId="142" fillId="9" borderId="56" xfId="27" applyFont="1" applyFill="1" applyBorder="1" applyAlignment="1">
      <alignment vertical="center"/>
    </xf>
    <xf numFmtId="0" fontId="52" fillId="9" borderId="73" xfId="27" applyFont="1" applyFill="1" applyBorder="1" applyAlignment="1">
      <alignment horizontal="right" vertical="center"/>
    </xf>
    <xf numFmtId="0" fontId="52" fillId="9" borderId="0" xfId="27" applyFont="1" applyFill="1" applyBorder="1" applyAlignment="1">
      <alignment horizontal="right" vertical="center"/>
    </xf>
    <xf numFmtId="0" fontId="52" fillId="9" borderId="56" xfId="27" applyFont="1" applyFill="1" applyBorder="1" applyAlignment="1">
      <alignment horizontal="right" vertical="center"/>
    </xf>
    <xf numFmtId="0" fontId="52" fillId="0" borderId="56" xfId="27" applyFont="1" applyFill="1" applyBorder="1" applyAlignment="1">
      <alignment horizontal="right" vertical="center"/>
    </xf>
    <xf numFmtId="0" fontId="52" fillId="0" borderId="0" xfId="27" applyFont="1" applyFill="1" applyBorder="1" applyAlignment="1">
      <alignment horizontal="right" vertical="center"/>
    </xf>
    <xf numFmtId="0" fontId="52" fillId="0" borderId="73" xfId="27" applyFont="1" applyFill="1" applyBorder="1" applyAlignment="1">
      <alignment horizontal="right" vertical="center"/>
    </xf>
    <xf numFmtId="0" fontId="37" fillId="0" borderId="74" xfId="27" applyFont="1" applyFill="1" applyBorder="1" applyAlignment="1">
      <alignment vertical="center"/>
    </xf>
    <xf numFmtId="0" fontId="52" fillId="0" borderId="76" xfId="27" applyFont="1" applyFill="1" applyBorder="1" applyAlignment="1">
      <alignment horizontal="right" vertical="center"/>
    </xf>
    <xf numFmtId="0" fontId="52" fillId="0" borderId="77" xfId="27" applyFont="1" applyFill="1" applyBorder="1" applyAlignment="1">
      <alignment horizontal="right" vertical="center"/>
    </xf>
    <xf numFmtId="0" fontId="52" fillId="0" borderId="74" xfId="27" applyFont="1" applyFill="1" applyBorder="1" applyAlignment="1">
      <alignment horizontal="right" vertical="center"/>
    </xf>
    <xf numFmtId="0" fontId="37" fillId="0" borderId="78" xfId="27" applyFont="1" applyBorder="1" applyAlignment="1">
      <alignment horizontal="left" vertical="center" indent="1"/>
    </xf>
    <xf numFmtId="167" fontId="37" fillId="0" borderId="80" xfId="582" applyNumberFormat="1" applyFont="1" applyFill="1" applyBorder="1" applyAlignment="1">
      <alignment vertical="center"/>
    </xf>
    <xf numFmtId="167" fontId="37" fillId="0" borderId="81" xfId="582" applyNumberFormat="1" applyFont="1" applyFill="1" applyBorder="1" applyAlignment="1">
      <alignment vertical="center"/>
    </xf>
    <xf numFmtId="167" fontId="37" fillId="0" borderId="78" xfId="582" applyNumberFormat="1" applyFont="1" applyFill="1" applyBorder="1" applyAlignment="1">
      <alignment vertical="center"/>
    </xf>
    <xf numFmtId="167" fontId="37" fillId="0" borderId="81" xfId="582" applyNumberFormat="1" applyFont="1" applyBorder="1" applyAlignment="1">
      <alignment vertical="center"/>
    </xf>
    <xf numFmtId="167" fontId="37" fillId="0" borderId="78" xfId="582" applyNumberFormat="1" applyFont="1" applyBorder="1" applyAlignment="1">
      <alignment vertical="center"/>
    </xf>
    <xf numFmtId="0" fontId="37" fillId="0" borderId="56" xfId="27" applyFont="1" applyBorder="1" applyAlignment="1">
      <alignment horizontal="left" vertical="center" indent="1"/>
    </xf>
    <xf numFmtId="167" fontId="37" fillId="0" borderId="73" xfId="582" applyNumberFormat="1" applyFont="1" applyFill="1" applyBorder="1" applyAlignment="1">
      <alignment vertical="center"/>
    </xf>
    <xf numFmtId="167" fontId="37" fillId="0" borderId="0" xfId="582" applyNumberFormat="1" applyFont="1" applyFill="1" applyBorder="1" applyAlignment="1">
      <alignment vertical="center"/>
    </xf>
    <xf numFmtId="167" fontId="37" fillId="0" borderId="56" xfId="582" applyNumberFormat="1" applyFont="1" applyFill="1" applyBorder="1" applyAlignment="1">
      <alignment vertical="center"/>
    </xf>
    <xf numFmtId="167" fontId="37" fillId="0" borderId="0" xfId="582" applyNumberFormat="1" applyFont="1" applyBorder="1" applyAlignment="1">
      <alignment vertical="center"/>
    </xf>
    <xf numFmtId="167" fontId="37" fillId="0" borderId="56" xfId="582" applyNumberFormat="1" applyFont="1" applyBorder="1" applyAlignment="1">
      <alignment vertical="center"/>
    </xf>
    <xf numFmtId="0" fontId="37" fillId="0" borderId="74" xfId="27" applyFont="1" applyBorder="1" applyAlignment="1">
      <alignment horizontal="left" vertical="center" indent="1"/>
    </xf>
    <xf numFmtId="167" fontId="37" fillId="0" borderId="76" xfId="582" applyNumberFormat="1" applyFont="1" applyFill="1" applyBorder="1" applyAlignment="1">
      <alignment vertical="center"/>
    </xf>
    <xf numFmtId="167" fontId="37" fillId="0" borderId="77" xfId="582" applyNumberFormat="1" applyFont="1" applyFill="1" applyBorder="1" applyAlignment="1">
      <alignment vertical="center"/>
    </xf>
    <xf numFmtId="167" fontId="37" fillId="0" borderId="74" xfId="582" applyNumberFormat="1" applyFont="1" applyFill="1" applyBorder="1" applyAlignment="1">
      <alignment vertical="center"/>
    </xf>
    <xf numFmtId="167" fontId="37" fillId="0" borderId="77" xfId="582" applyNumberFormat="1" applyFont="1" applyBorder="1" applyAlignment="1">
      <alignment vertical="center"/>
    </xf>
    <xf numFmtId="167" fontId="37" fillId="0" borderId="74" xfId="582" applyNumberFormat="1" applyFont="1" applyBorder="1" applyAlignment="1">
      <alignment vertical="center"/>
    </xf>
    <xf numFmtId="0" fontId="37" fillId="0" borderId="82" xfId="27" applyFont="1" applyBorder="1" applyAlignment="1">
      <alignment vertical="center"/>
    </xf>
    <xf numFmtId="167" fontId="37" fillId="0" borderId="84" xfId="582" applyNumberFormat="1" applyFont="1" applyFill="1" applyBorder="1" applyAlignment="1">
      <alignment vertical="center"/>
    </xf>
    <xf numFmtId="167" fontId="37" fillId="0" borderId="85" xfId="582" applyNumberFormat="1" applyFont="1" applyFill="1" applyBorder="1" applyAlignment="1">
      <alignment vertical="center"/>
    </xf>
    <xf numFmtId="167" fontId="37" fillId="0" borderId="82" xfId="582" applyNumberFormat="1" applyFont="1" applyFill="1" applyBorder="1" applyAlignment="1">
      <alignment vertical="center"/>
    </xf>
    <xf numFmtId="167" fontId="37" fillId="0" borderId="85" xfId="582" applyNumberFormat="1" applyFont="1" applyBorder="1" applyAlignment="1">
      <alignment vertical="center"/>
    </xf>
    <xf numFmtId="167" fontId="37" fillId="0" borderId="82" xfId="582" applyNumberFormat="1" applyFont="1" applyBorder="1" applyAlignment="1">
      <alignment vertical="center"/>
    </xf>
    <xf numFmtId="0" fontId="37" fillId="0" borderId="78" xfId="27" applyFont="1" applyBorder="1" applyAlignment="1">
      <alignment horizontal="left" vertical="center" indent="2"/>
    </xf>
    <xf numFmtId="0" fontId="37" fillId="0" borderId="56" xfId="27" applyFont="1" applyBorder="1" applyAlignment="1">
      <alignment horizontal="left" vertical="center" indent="2"/>
    </xf>
    <xf numFmtId="0" fontId="37" fillId="0" borderId="74" xfId="27" applyFont="1" applyFill="1" applyBorder="1" applyAlignment="1">
      <alignment horizontal="left" vertical="center" indent="1"/>
    </xf>
    <xf numFmtId="0" fontId="36" fillId="0" borderId="82" xfId="27" applyFont="1" applyBorder="1" applyAlignment="1">
      <alignment vertical="center"/>
    </xf>
    <xf numFmtId="167" fontId="36" fillId="0" borderId="84" xfId="582" applyNumberFormat="1" applyFont="1" applyFill="1" applyBorder="1" applyAlignment="1">
      <alignment vertical="center"/>
    </xf>
    <xf numFmtId="167" fontId="36" fillId="0" borderId="85" xfId="582" applyNumberFormat="1" applyFont="1" applyFill="1" applyBorder="1" applyAlignment="1">
      <alignment vertical="center"/>
    </xf>
    <xf numFmtId="167" fontId="36" fillId="0" borderId="82" xfId="582" applyNumberFormat="1" applyFont="1" applyFill="1" applyBorder="1" applyAlignment="1">
      <alignment vertical="center"/>
    </xf>
    <xf numFmtId="167" fontId="36" fillId="0" borderId="85" xfId="582" applyNumberFormat="1" applyFont="1" applyBorder="1" applyAlignment="1">
      <alignment vertical="center"/>
    </xf>
    <xf numFmtId="167" fontId="36" fillId="0" borderId="82" xfId="582" applyNumberFormat="1" applyFont="1" applyBorder="1" applyAlignment="1">
      <alignment vertical="center"/>
    </xf>
    <xf numFmtId="0" fontId="37" fillId="9" borderId="78" xfId="27" applyFont="1" applyFill="1" applyBorder="1" applyAlignment="1">
      <alignment horizontal="left" vertical="center" indent="1"/>
    </xf>
    <xf numFmtId="0" fontId="37" fillId="9" borderId="74" xfId="27" applyFont="1" applyFill="1" applyBorder="1" applyAlignment="1">
      <alignment horizontal="left" vertical="center" indent="1"/>
    </xf>
    <xf numFmtId="0" fontId="36" fillId="9" borderId="82" xfId="27" applyFont="1" applyFill="1" applyBorder="1" applyAlignment="1">
      <alignment vertical="center"/>
    </xf>
    <xf numFmtId="0" fontId="36" fillId="0" borderId="12" xfId="27" applyFont="1" applyBorder="1" applyAlignment="1">
      <alignment vertical="center"/>
    </xf>
    <xf numFmtId="0" fontId="142" fillId="0" borderId="82" xfId="27" applyFont="1" applyBorder="1" applyAlignment="1">
      <alignment vertical="center"/>
    </xf>
    <xf numFmtId="167" fontId="142" fillId="0" borderId="84" xfId="582" applyNumberFormat="1" applyFont="1" applyFill="1" applyBorder="1" applyAlignment="1">
      <alignment vertical="center"/>
    </xf>
    <xf numFmtId="167" fontId="142" fillId="0" borderId="85" xfId="582" applyNumberFormat="1" applyFont="1" applyBorder="1" applyAlignment="1">
      <alignment vertical="center"/>
    </xf>
    <xf numFmtId="167" fontId="142" fillId="0" borderId="82" xfId="582" applyNumberFormat="1" applyFont="1" applyBorder="1" applyAlignment="1">
      <alignment vertical="center"/>
    </xf>
    <xf numFmtId="0" fontId="37" fillId="0" borderId="78" xfId="27" applyFont="1" applyFill="1" applyBorder="1" applyAlignment="1">
      <alignment vertical="center"/>
    </xf>
    <xf numFmtId="0" fontId="36" fillId="0" borderId="82" xfId="27" applyFont="1" applyFill="1" applyBorder="1" applyAlignment="1">
      <alignment vertical="center"/>
    </xf>
    <xf numFmtId="167" fontId="52" fillId="0" borderId="80" xfId="582" applyNumberFormat="1" applyFont="1" applyFill="1" applyBorder="1" applyAlignment="1">
      <alignment vertical="center"/>
    </xf>
    <xf numFmtId="0" fontId="37" fillId="0" borderId="56" xfId="27" applyFont="1" applyFill="1" applyBorder="1" applyAlignment="1">
      <alignment vertical="center"/>
    </xf>
    <xf numFmtId="167" fontId="52" fillId="0" borderId="73" xfId="582" applyNumberFormat="1" applyFont="1" applyFill="1" applyBorder="1" applyAlignment="1">
      <alignment vertical="center"/>
    </xf>
    <xf numFmtId="167" fontId="52" fillId="0" borderId="76" xfId="582" applyNumberFormat="1" applyFont="1" applyFill="1" applyBorder="1" applyAlignment="1">
      <alignment vertical="center"/>
    </xf>
    <xf numFmtId="0" fontId="51" fillId="0" borderId="78" xfId="27" applyFont="1" applyBorder="1" applyAlignment="1">
      <alignment vertical="center"/>
    </xf>
    <xf numFmtId="167" fontId="36" fillId="0" borderId="80" xfId="582" applyNumberFormat="1" applyFont="1" applyFill="1" applyBorder="1" applyAlignment="1">
      <alignment vertical="center"/>
    </xf>
    <xf numFmtId="167" fontId="36" fillId="0" borderId="78" xfId="582" applyNumberFormat="1" applyFont="1" applyFill="1" applyBorder="1" applyAlignment="1">
      <alignment vertical="center"/>
    </xf>
    <xf numFmtId="0" fontId="37" fillId="0" borderId="56" xfId="27" applyFont="1" applyBorder="1" applyAlignment="1">
      <alignment vertical="center"/>
    </xf>
    <xf numFmtId="169" fontId="37" fillId="0" borderId="73" xfId="582" applyNumberFormat="1" applyFont="1" applyFill="1" applyBorder="1" applyAlignment="1">
      <alignment horizontal="right" vertical="center"/>
    </xf>
    <xf numFmtId="169" fontId="37" fillId="0" borderId="0" xfId="582" applyNumberFormat="1" applyFont="1" applyFill="1" applyBorder="1" applyAlignment="1">
      <alignment horizontal="right" vertical="center"/>
    </xf>
    <xf numFmtId="10" fontId="37" fillId="0" borderId="0" xfId="582" applyNumberFormat="1" applyFont="1" applyFill="1" applyBorder="1" applyAlignment="1">
      <alignment horizontal="right" vertical="center"/>
    </xf>
    <xf numFmtId="169" fontId="37" fillId="0" borderId="56" xfId="582" applyNumberFormat="1" applyFont="1" applyFill="1" applyBorder="1" applyAlignment="1">
      <alignment horizontal="right" vertical="center"/>
    </xf>
    <xf numFmtId="167" fontId="37" fillId="0" borderId="73" xfId="582" applyNumberFormat="1" applyFont="1" applyFill="1" applyBorder="1" applyAlignment="1">
      <alignment horizontal="right" vertical="center"/>
    </xf>
    <xf numFmtId="169" fontId="37" fillId="0" borderId="73" xfId="582" applyNumberFormat="1" applyFont="1" applyFill="1" applyBorder="1" applyAlignment="1">
      <alignment vertical="center"/>
    </xf>
    <xf numFmtId="169" fontId="37" fillId="0" borderId="0" xfId="582" applyNumberFormat="1" applyFont="1" applyFill="1" applyBorder="1" applyAlignment="1">
      <alignment vertical="center"/>
    </xf>
    <xf numFmtId="169" fontId="37" fillId="0" borderId="56" xfId="582" applyNumberFormat="1" applyFont="1" applyFill="1" applyBorder="1" applyAlignment="1">
      <alignment vertical="center"/>
    </xf>
    <xf numFmtId="169" fontId="37" fillId="0" borderId="0" xfId="582" applyNumberFormat="1" applyFont="1" applyBorder="1" applyAlignment="1">
      <alignment vertical="center"/>
    </xf>
    <xf numFmtId="169" fontId="37" fillId="0" borderId="56" xfId="582" applyNumberFormat="1" applyFont="1" applyBorder="1" applyAlignment="1">
      <alignment vertical="center"/>
    </xf>
    <xf numFmtId="0" fontId="37" fillId="9" borderId="86" xfId="27" applyFont="1" applyFill="1" applyBorder="1" applyAlignment="1">
      <alignment vertical="center"/>
    </xf>
    <xf numFmtId="167" fontId="37" fillId="9" borderId="88" xfId="582" applyNumberFormat="1" applyFont="1" applyFill="1" applyBorder="1" applyAlignment="1">
      <alignment vertical="center"/>
    </xf>
    <xf numFmtId="167" fontId="37" fillId="9" borderId="18" xfId="582" applyNumberFormat="1" applyFont="1" applyFill="1" applyBorder="1" applyAlignment="1">
      <alignment vertical="center"/>
    </xf>
    <xf numFmtId="167" fontId="37" fillId="9" borderId="86" xfId="582" applyNumberFormat="1" applyFont="1" applyFill="1" applyBorder="1" applyAlignment="1">
      <alignment vertical="center"/>
    </xf>
    <xf numFmtId="0" fontId="38" fillId="0" borderId="0" xfId="27" applyFont="1" applyFill="1" applyBorder="1"/>
    <xf numFmtId="167" fontId="36" fillId="0" borderId="0" xfId="7" applyNumberFormat="1" applyFont="1" applyBorder="1"/>
    <xf numFmtId="167" fontId="37" fillId="0" borderId="0" xfId="7" applyNumberFormat="1" applyFont="1" applyBorder="1"/>
    <xf numFmtId="0" fontId="37" fillId="0" borderId="0" xfId="27" applyFont="1" applyBorder="1"/>
    <xf numFmtId="0" fontId="37" fillId="0" borderId="0" xfId="27" applyFont="1"/>
    <xf numFmtId="0" fontId="38" fillId="0" borderId="0" xfId="27" quotePrefix="1" applyFont="1" applyFill="1" applyBorder="1"/>
    <xf numFmtId="0" fontId="36" fillId="0" borderId="0" xfId="27" applyFont="1"/>
    <xf numFmtId="0" fontId="37" fillId="9" borderId="24" xfId="511" applyFont="1" applyFill="1" applyBorder="1" applyAlignment="1">
      <alignment vertical="center"/>
    </xf>
    <xf numFmtId="49" fontId="37" fillId="9" borderId="11" xfId="511" applyNumberFormat="1" applyFont="1" applyFill="1" applyBorder="1" applyAlignment="1">
      <alignment horizontal="right" vertical="center"/>
    </xf>
    <xf numFmtId="0" fontId="37" fillId="0" borderId="68" xfId="511" applyFont="1" applyFill="1" applyBorder="1" applyAlignment="1">
      <alignment horizontal="right" vertical="center"/>
    </xf>
    <xf numFmtId="0" fontId="37" fillId="0" borderId="25" xfId="511" applyFont="1" applyBorder="1" applyAlignment="1">
      <alignment horizontal="left" vertical="center" indent="1"/>
    </xf>
    <xf numFmtId="167" fontId="37" fillId="9" borderId="0" xfId="582" applyNumberFormat="1" applyFont="1" applyFill="1" applyBorder="1" applyAlignment="1">
      <alignment vertical="center"/>
    </xf>
    <xf numFmtId="0" fontId="37" fillId="0" borderId="26" xfId="511" applyFont="1" applyBorder="1" applyAlignment="1">
      <alignment vertical="center"/>
    </xf>
    <xf numFmtId="167" fontId="37" fillId="0" borderId="12" xfId="582" applyNumberFormat="1" applyFont="1" applyFill="1" applyBorder="1" applyAlignment="1">
      <alignment vertical="center"/>
    </xf>
    <xf numFmtId="167" fontId="37" fillId="9" borderId="12" xfId="582" applyNumberFormat="1" applyFont="1" applyFill="1" applyBorder="1" applyAlignment="1">
      <alignment vertical="center"/>
    </xf>
    <xf numFmtId="0" fontId="37" fillId="0" borderId="25" xfId="511" applyFont="1" applyBorder="1" applyAlignment="1">
      <alignment horizontal="left" vertical="center" indent="2"/>
    </xf>
    <xf numFmtId="0" fontId="37" fillId="0" borderId="25" xfId="511" applyFont="1" applyFill="1" applyBorder="1" applyAlignment="1">
      <alignment horizontal="left" vertical="center" indent="1"/>
    </xf>
    <xf numFmtId="0" fontId="36" fillId="0" borderId="26" xfId="511" applyFont="1" applyBorder="1" applyAlignment="1">
      <alignment vertical="center"/>
    </xf>
    <xf numFmtId="167" fontId="36" fillId="0" borderId="12" xfId="582" applyNumberFormat="1" applyFont="1" applyFill="1" applyBorder="1" applyAlignment="1">
      <alignment vertical="center"/>
    </xf>
    <xf numFmtId="167" fontId="36" fillId="9" borderId="12" xfId="582" applyNumberFormat="1" applyFont="1" applyFill="1" applyBorder="1" applyAlignment="1">
      <alignment vertical="center"/>
    </xf>
    <xf numFmtId="0" fontId="37" fillId="9" borderId="25" xfId="511" applyFont="1" applyFill="1" applyBorder="1" applyAlignment="1">
      <alignment horizontal="left" vertical="center" indent="1"/>
    </xf>
    <xf numFmtId="0" fontId="37" fillId="9" borderId="24" xfId="511" applyFont="1" applyFill="1" applyBorder="1" applyAlignment="1">
      <alignment horizontal="left" vertical="center" indent="1"/>
    </xf>
    <xf numFmtId="167" fontId="37" fillId="0" borderId="11" xfId="582" applyNumberFormat="1" applyFont="1" applyFill="1" applyBorder="1" applyAlignment="1">
      <alignment vertical="center"/>
    </xf>
    <xf numFmtId="167" fontId="37" fillId="9" borderId="11" xfId="582" applyNumberFormat="1" applyFont="1" applyFill="1" applyBorder="1" applyAlignment="1">
      <alignment vertical="center"/>
    </xf>
    <xf numFmtId="0" fontId="36" fillId="9" borderId="26" xfId="511" applyFont="1" applyFill="1" applyBorder="1" applyAlignment="1">
      <alignment vertical="center"/>
    </xf>
    <xf numFmtId="0" fontId="142" fillId="0" borderId="26" xfId="511" applyFont="1" applyBorder="1" applyAlignment="1">
      <alignment vertical="center"/>
    </xf>
    <xf numFmtId="0" fontId="37" fillId="0" borderId="25" xfId="511" applyFont="1" applyFill="1" applyBorder="1" applyAlignment="1">
      <alignment vertical="center"/>
    </xf>
    <xf numFmtId="0" fontId="36" fillId="0" borderId="26" xfId="511" applyFont="1" applyFill="1" applyBorder="1" applyAlignment="1">
      <alignment vertical="center"/>
    </xf>
    <xf numFmtId="0" fontId="51" fillId="0" borderId="25" xfId="511" applyFont="1" applyBorder="1" applyAlignment="1">
      <alignment vertical="center"/>
    </xf>
    <xf numFmtId="167" fontId="36" fillId="9" borderId="0" xfId="582" applyNumberFormat="1" applyFont="1" applyFill="1" applyBorder="1" applyAlignment="1">
      <alignment vertical="center"/>
    </xf>
    <xf numFmtId="0" fontId="37" fillId="0" borderId="25" xfId="511" applyFont="1" applyFill="1" applyBorder="1" applyAlignment="1"/>
    <xf numFmtId="10" fontId="37" fillId="0" borderId="0" xfId="31" applyNumberFormat="1" applyFont="1" applyFill="1" applyBorder="1"/>
    <xf numFmtId="10" fontId="37" fillId="9" borderId="0" xfId="31" applyNumberFormat="1" applyFont="1" applyFill="1" applyBorder="1"/>
    <xf numFmtId="10" fontId="37" fillId="0" borderId="0" xfId="7" applyNumberFormat="1" applyFont="1" applyFill="1" applyBorder="1"/>
    <xf numFmtId="0" fontId="37" fillId="0" borderId="0" xfId="511" applyFont="1" applyFill="1"/>
    <xf numFmtId="169" fontId="37" fillId="0" borderId="0" xfId="31" applyNumberFormat="1" applyFont="1" applyFill="1" applyBorder="1" applyAlignment="1">
      <alignment horizontal="right"/>
    </xf>
    <xf numFmtId="169" fontId="37" fillId="9" borderId="0" xfId="31" applyNumberFormat="1" applyFont="1" applyFill="1" applyBorder="1" applyAlignment="1">
      <alignment horizontal="right"/>
    </xf>
    <xf numFmtId="169" fontId="37" fillId="0" borderId="0" xfId="7" applyNumberFormat="1" applyFont="1" applyBorder="1"/>
    <xf numFmtId="169" fontId="37" fillId="0" borderId="0" xfId="31" applyNumberFormat="1" applyFont="1" applyFill="1" applyBorder="1"/>
    <xf numFmtId="169" fontId="37" fillId="9" borderId="0" xfId="31" applyNumberFormat="1" applyFont="1" applyFill="1" applyBorder="1"/>
    <xf numFmtId="167" fontId="37" fillId="0" borderId="0" xfId="7" applyNumberFormat="1" applyFont="1" applyFill="1" applyBorder="1"/>
    <xf numFmtId="0" fontId="52" fillId="0" borderId="25" xfId="511" applyFont="1" applyFill="1" applyBorder="1" applyAlignment="1"/>
    <xf numFmtId="167" fontId="52" fillId="0" borderId="0" xfId="7" applyNumberFormat="1" applyFont="1" applyFill="1" applyBorder="1"/>
    <xf numFmtId="167" fontId="52" fillId="9" borderId="0" xfId="7" applyNumberFormat="1" applyFont="1" applyFill="1" applyBorder="1"/>
    <xf numFmtId="9" fontId="37" fillId="0" borderId="0" xfId="31" applyFont="1" applyFill="1" applyBorder="1"/>
    <xf numFmtId="9" fontId="37" fillId="0" borderId="0" xfId="31" applyNumberFormat="1" applyFont="1" applyFill="1" applyBorder="1"/>
    <xf numFmtId="0" fontId="37" fillId="0" borderId="29" xfId="511" applyFont="1" applyFill="1" applyBorder="1" applyAlignment="1"/>
    <xf numFmtId="167" fontId="37" fillId="0" borderId="18" xfId="7" applyNumberFormat="1" applyFont="1" applyFill="1" applyBorder="1"/>
    <xf numFmtId="167" fontId="37" fillId="9" borderId="18" xfId="7" applyNumberFormat="1" applyFont="1" applyFill="1" applyBorder="1"/>
    <xf numFmtId="0" fontId="38" fillId="0" borderId="0" xfId="511" quotePrefix="1" applyFont="1" applyFill="1" applyBorder="1"/>
    <xf numFmtId="0" fontId="36" fillId="0" borderId="0" xfId="511" applyFont="1"/>
    <xf numFmtId="0" fontId="37" fillId="0" borderId="0" xfId="511" applyFont="1"/>
    <xf numFmtId="0" fontId="37" fillId="0" borderId="0" xfId="511" applyFont="1" applyBorder="1"/>
    <xf numFmtId="0" fontId="37" fillId="9" borderId="24" xfId="60" applyFont="1" applyFill="1" applyBorder="1" applyAlignment="1">
      <alignment vertical="center"/>
    </xf>
    <xf numFmtId="49" fontId="37" fillId="9" borderId="11" xfId="60" applyNumberFormat="1" applyFont="1" applyFill="1" applyBorder="1" applyAlignment="1">
      <alignment horizontal="right" vertical="center"/>
    </xf>
    <xf numFmtId="0" fontId="37" fillId="0" borderId="68" xfId="60" applyFont="1" applyFill="1" applyBorder="1" applyAlignment="1">
      <alignment horizontal="right" vertical="center"/>
    </xf>
    <xf numFmtId="0" fontId="37" fillId="0" borderId="25" xfId="60" applyFont="1" applyBorder="1" applyAlignment="1">
      <alignment horizontal="left" vertical="center" indent="1"/>
    </xf>
    <xf numFmtId="0" fontId="37" fillId="0" borderId="26" xfId="60" applyFont="1" applyBorder="1" applyAlignment="1">
      <alignment vertical="center"/>
    </xf>
    <xf numFmtId="0" fontId="37" fillId="0" borderId="25" xfId="60" applyFont="1" applyBorder="1" applyAlignment="1">
      <alignment horizontal="left" vertical="center" indent="2"/>
    </xf>
    <xf numFmtId="0" fontId="37" fillId="0" borderId="25" xfId="60" applyFont="1" applyFill="1" applyBorder="1" applyAlignment="1">
      <alignment horizontal="left" vertical="center" indent="1"/>
    </xf>
    <xf numFmtId="0" fontId="36" fillId="0" borderId="26" xfId="60" applyFont="1" applyBorder="1" applyAlignment="1">
      <alignment vertical="center"/>
    </xf>
    <xf numFmtId="0" fontId="37" fillId="9" borderId="24" xfId="60" applyFont="1" applyFill="1" applyBorder="1" applyAlignment="1">
      <alignment horizontal="left" vertical="center" indent="1"/>
    </xf>
    <xf numFmtId="0" fontId="36" fillId="9" borderId="25" xfId="60" applyFont="1" applyFill="1" applyBorder="1" applyAlignment="1">
      <alignment vertical="center"/>
    </xf>
    <xf numFmtId="167" fontId="36" fillId="0" borderId="0" xfId="582" applyNumberFormat="1" applyFont="1" applyFill="1" applyBorder="1" applyAlignment="1">
      <alignment vertical="center"/>
    </xf>
    <xf numFmtId="0" fontId="37" fillId="0" borderId="25" xfId="60" applyFont="1" applyBorder="1" applyAlignment="1">
      <alignment vertical="center"/>
    </xf>
    <xf numFmtId="0" fontId="142" fillId="0" borderId="26" xfId="60" applyFont="1" applyBorder="1" applyAlignment="1">
      <alignment vertical="center"/>
    </xf>
    <xf numFmtId="0" fontId="37" fillId="0" borderId="25" xfId="60" applyFont="1" applyFill="1" applyBorder="1" applyAlignment="1">
      <alignment vertical="center"/>
    </xf>
    <xf numFmtId="0" fontId="36" fillId="0" borderId="26" xfId="60" applyFont="1" applyFill="1" applyBorder="1" applyAlignment="1">
      <alignment vertical="center"/>
    </xf>
    <xf numFmtId="0" fontId="51" fillId="0" borderId="25" xfId="60" applyFont="1" applyBorder="1" applyAlignment="1">
      <alignment vertical="center"/>
    </xf>
    <xf numFmtId="0" fontId="37" fillId="0" borderId="25" xfId="60" applyFont="1" applyBorder="1" applyAlignment="1"/>
    <xf numFmtId="0" fontId="37" fillId="0" borderId="25" xfId="60" applyFont="1" applyFill="1" applyBorder="1" applyAlignment="1"/>
    <xf numFmtId="0" fontId="52" fillId="0" borderId="25" xfId="60" applyFont="1" applyFill="1" applyBorder="1" applyAlignment="1"/>
    <xf numFmtId="0" fontId="37" fillId="9" borderId="29" xfId="60" applyFont="1" applyFill="1" applyBorder="1" applyAlignment="1"/>
    <xf numFmtId="167" fontId="37" fillId="0" borderId="18" xfId="582" applyNumberFormat="1" applyFont="1" applyFill="1" applyBorder="1" applyAlignment="1">
      <alignment vertical="center"/>
    </xf>
    <xf numFmtId="0" fontId="38" fillId="0" borderId="0" xfId="60" quotePrefix="1" applyFont="1" applyFill="1" applyBorder="1"/>
    <xf numFmtId="0" fontId="37" fillId="0" borderId="0" xfId="60" applyFont="1" applyFill="1" applyBorder="1"/>
    <xf numFmtId="0" fontId="36" fillId="0" borderId="0" xfId="60" applyFont="1" applyBorder="1"/>
    <xf numFmtId="0" fontId="37" fillId="0" borderId="89" xfId="511" applyFont="1" applyFill="1" applyBorder="1" applyAlignment="1">
      <alignment horizontal="right" vertical="center"/>
    </xf>
    <xf numFmtId="0" fontId="37" fillId="0" borderId="0" xfId="60" applyFont="1" applyBorder="1" applyAlignment="1">
      <alignment horizontal="left" vertical="center" indent="1"/>
    </xf>
    <xf numFmtId="0" fontId="37" fillId="0" borderId="12" xfId="60" applyFont="1" applyBorder="1" applyAlignment="1">
      <alignment vertical="center"/>
    </xf>
    <xf numFmtId="167" fontId="37" fillId="0" borderId="90" xfId="582" applyNumberFormat="1" applyFont="1" applyFill="1" applyBorder="1" applyAlignment="1">
      <alignment vertical="center"/>
    </xf>
    <xf numFmtId="167" fontId="37" fillId="0" borderId="58" xfId="582" applyNumberFormat="1" applyFont="1" applyFill="1" applyBorder="1" applyAlignment="1">
      <alignment vertical="center"/>
    </xf>
    <xf numFmtId="167" fontId="37" fillId="0" borderId="70" xfId="582" applyNumberFormat="1" applyFont="1" applyFill="1" applyBorder="1" applyAlignment="1">
      <alignment vertical="center"/>
    </xf>
    <xf numFmtId="0" fontId="37" fillId="0" borderId="0" xfId="60" applyFont="1" applyBorder="1" applyAlignment="1">
      <alignment horizontal="left" vertical="center" indent="2"/>
    </xf>
    <xf numFmtId="0" fontId="37" fillId="0" borderId="0" xfId="60" applyFont="1" applyFill="1" applyBorder="1" applyAlignment="1">
      <alignment horizontal="left" vertical="center" indent="1"/>
    </xf>
    <xf numFmtId="0" fontId="36" fillId="0" borderId="12" xfId="60" applyFont="1" applyBorder="1" applyAlignment="1">
      <alignment vertical="center"/>
    </xf>
    <xf numFmtId="167" fontId="36" fillId="0" borderId="70" xfId="582" applyNumberFormat="1" applyFont="1" applyFill="1" applyBorder="1" applyAlignment="1">
      <alignment vertical="center"/>
    </xf>
    <xf numFmtId="167" fontId="37" fillId="0" borderId="69" xfId="582" applyNumberFormat="1" applyFont="1" applyFill="1" applyBorder="1" applyAlignment="1">
      <alignment vertical="center"/>
    </xf>
    <xf numFmtId="167" fontId="36" fillId="0" borderId="58" xfId="582" applyNumberFormat="1" applyFont="1" applyFill="1" applyBorder="1" applyAlignment="1">
      <alignment vertical="center"/>
    </xf>
    <xf numFmtId="0" fontId="142" fillId="0" borderId="12" xfId="60" applyFont="1" applyBorder="1" applyAlignment="1">
      <alignment vertical="center"/>
    </xf>
    <xf numFmtId="0" fontId="36" fillId="0" borderId="12" xfId="60" applyFont="1" applyFill="1" applyBorder="1" applyAlignment="1">
      <alignment vertical="center"/>
    </xf>
    <xf numFmtId="0" fontId="144" fillId="0" borderId="0" xfId="60" applyFont="1" applyBorder="1" applyAlignment="1">
      <alignment vertical="center"/>
    </xf>
    <xf numFmtId="0" fontId="37" fillId="0" borderId="0" xfId="60" applyFont="1" applyBorder="1" applyAlignment="1"/>
    <xf numFmtId="169" fontId="37" fillId="0" borderId="58" xfId="582" applyNumberFormat="1" applyFont="1" applyFill="1" applyBorder="1" applyAlignment="1">
      <alignment horizontal="right" vertical="center"/>
    </xf>
    <xf numFmtId="0" fontId="37" fillId="0" borderId="0" xfId="60" applyFont="1" applyFill="1" applyBorder="1" applyAlignment="1"/>
    <xf numFmtId="169" fontId="37" fillId="0" borderId="58" xfId="582" applyNumberFormat="1" applyFont="1" applyFill="1" applyBorder="1" applyAlignment="1">
      <alignment vertical="center"/>
    </xf>
    <xf numFmtId="0" fontId="52" fillId="0" borderId="0" xfId="60" applyFont="1" applyFill="1" applyBorder="1" applyAlignment="1"/>
    <xf numFmtId="0" fontId="37" fillId="9" borderId="18" xfId="60" applyFont="1" applyFill="1" applyBorder="1" applyAlignment="1"/>
    <xf numFmtId="167" fontId="37" fillId="0" borderId="59" xfId="582" applyNumberFormat="1" applyFont="1" applyFill="1" applyBorder="1" applyAlignment="1">
      <alignment vertical="center"/>
    </xf>
    <xf numFmtId="167" fontId="37" fillId="0" borderId="71" xfId="582" applyNumberFormat="1" applyFont="1" applyFill="1" applyBorder="1" applyAlignment="1">
      <alignment vertical="center"/>
    </xf>
    <xf numFmtId="167" fontId="37" fillId="0" borderId="17" xfId="582" applyNumberFormat="1" applyFont="1" applyFill="1" applyBorder="1" applyAlignment="1">
      <alignment vertical="center"/>
    </xf>
    <xf numFmtId="0" fontId="51" fillId="0" borderId="0" xfId="60" applyFont="1" applyBorder="1" applyAlignment="1">
      <alignment vertical="center"/>
    </xf>
    <xf numFmtId="0" fontId="37" fillId="0" borderId="30" xfId="60" applyFont="1" applyFill="1" applyBorder="1" applyAlignment="1">
      <alignment horizontal="left" vertical="center" indent="1"/>
    </xf>
    <xf numFmtId="167" fontId="37" fillId="0" borderId="91" xfId="582" applyNumberFormat="1" applyFont="1" applyFill="1" applyBorder="1" applyAlignment="1">
      <alignment vertical="center"/>
    </xf>
    <xf numFmtId="167" fontId="37" fillId="0" borderId="30" xfId="582" applyNumberFormat="1" applyFont="1" applyFill="1" applyBorder="1" applyAlignment="1">
      <alignment vertical="center"/>
    </xf>
    <xf numFmtId="0" fontId="37" fillId="0" borderId="92" xfId="60" applyFont="1" applyBorder="1" applyAlignment="1">
      <alignment vertical="center"/>
    </xf>
    <xf numFmtId="167" fontId="37" fillId="0" borderId="93" xfId="582" applyNumberFormat="1" applyFont="1" applyFill="1" applyBorder="1" applyAlignment="1">
      <alignment vertical="center"/>
    </xf>
    <xf numFmtId="167" fontId="37" fillId="0" borderId="92" xfId="582" applyNumberFormat="1" applyFont="1" applyFill="1" applyBorder="1" applyAlignment="1">
      <alignment vertical="center"/>
    </xf>
    <xf numFmtId="0" fontId="8" fillId="0" borderId="0" xfId="60" applyAlignment="1">
      <alignment wrapText="1"/>
    </xf>
    <xf numFmtId="0" fontId="36" fillId="0" borderId="0" xfId="60" applyFont="1" applyFill="1" applyBorder="1" applyAlignment="1">
      <alignment vertical="center"/>
    </xf>
    <xf numFmtId="0" fontId="8" fillId="0" borderId="0" xfId="60" applyAlignment="1"/>
    <xf numFmtId="0" fontId="37" fillId="9" borderId="18" xfId="60" applyFont="1" applyFill="1" applyBorder="1" applyAlignment="1">
      <alignment vertical="center"/>
    </xf>
    <xf numFmtId="199" fontId="37" fillId="0" borderId="59" xfId="582" applyNumberFormat="1" applyFont="1" applyFill="1" applyBorder="1" applyAlignment="1">
      <alignment vertical="center"/>
    </xf>
    <xf numFmtId="199" fontId="37" fillId="0" borderId="18" xfId="582" applyNumberFormat="1" applyFont="1" applyFill="1" applyBorder="1" applyAlignment="1">
      <alignment vertical="center"/>
    </xf>
    <xf numFmtId="0" fontId="42" fillId="0" borderId="0" xfId="60" applyFont="1" applyFill="1" applyAlignment="1">
      <alignment horizontal="left" vertical="center"/>
    </xf>
    <xf numFmtId="0" fontId="49" fillId="0" borderId="0" xfId="60" applyFont="1" applyFill="1" applyAlignment="1">
      <alignment horizontal="left" vertical="center"/>
    </xf>
    <xf numFmtId="0" fontId="36" fillId="0" borderId="0" xfId="60" applyFont="1" applyFill="1" applyAlignment="1">
      <alignment vertical="center"/>
    </xf>
    <xf numFmtId="0" fontId="37" fillId="0" borderId="11" xfId="60" applyFont="1" applyBorder="1" applyAlignment="1">
      <alignment horizontal="left" vertical="center" indent="1"/>
    </xf>
    <xf numFmtId="0" fontId="37" fillId="0" borderId="12" xfId="60" applyFont="1" applyBorder="1" applyAlignment="1">
      <alignment horizontal="left" vertical="center"/>
    </xf>
    <xf numFmtId="0" fontId="52" fillId="0" borderId="18" xfId="60" applyFont="1" applyFill="1" applyBorder="1" applyAlignment="1"/>
    <xf numFmtId="0" fontId="42" fillId="0" borderId="0" xfId="60" applyFont="1" applyFill="1" applyBorder="1" applyAlignment="1">
      <alignment horizontal="left" vertical="center"/>
    </xf>
    <xf numFmtId="0" fontId="49" fillId="0" borderId="0" xfId="60" applyFont="1" applyFill="1" applyBorder="1" applyAlignment="1">
      <alignment horizontal="left" vertical="center"/>
    </xf>
    <xf numFmtId="0" fontId="37" fillId="0" borderId="18" xfId="60" applyFont="1" applyBorder="1" applyAlignment="1"/>
    <xf numFmtId="0" fontId="37" fillId="0" borderId="18" xfId="60" applyFont="1" applyBorder="1" applyAlignment="1">
      <alignment vertical="center"/>
    </xf>
    <xf numFmtId="167" fontId="37" fillId="0" borderId="99" xfId="582" applyNumberFormat="1" applyFont="1" applyFill="1" applyBorder="1" applyAlignment="1">
      <alignment vertical="center"/>
    </xf>
    <xf numFmtId="167" fontId="37" fillId="0" borderId="100" xfId="582" applyNumberFormat="1" applyFont="1" applyFill="1" applyBorder="1" applyAlignment="1">
      <alignment vertical="center"/>
    </xf>
    <xf numFmtId="0" fontId="39" fillId="16" borderId="63" xfId="27" applyFont="1" applyFill="1" applyBorder="1" applyAlignment="1">
      <alignment horizontal="left" vertical="center"/>
    </xf>
    <xf numFmtId="0" fontId="36" fillId="16" borderId="64" xfId="27" applyFont="1" applyFill="1" applyBorder="1" applyAlignment="1">
      <alignment vertical="center"/>
    </xf>
    <xf numFmtId="0" fontId="36" fillId="16" borderId="65" xfId="27" applyFont="1" applyFill="1" applyBorder="1" applyAlignment="1">
      <alignment vertical="center"/>
    </xf>
    <xf numFmtId="0" fontId="142" fillId="9" borderId="0" xfId="27" applyFont="1" applyFill="1" applyBorder="1"/>
    <xf numFmtId="0" fontId="52" fillId="9" borderId="66" xfId="27" applyFont="1" applyFill="1" applyBorder="1" applyAlignment="1">
      <alignment horizontal="right" vertical="center"/>
    </xf>
    <xf numFmtId="0" fontId="37" fillId="0" borderId="77" xfId="27" applyFont="1" applyFill="1" applyBorder="1" applyAlignment="1"/>
    <xf numFmtId="0" fontId="52" fillId="0" borderId="102" xfId="27" applyFont="1" applyFill="1" applyBorder="1" applyAlignment="1">
      <alignment horizontal="right" vertical="center"/>
    </xf>
    <xf numFmtId="0" fontId="144" fillId="9" borderId="81" xfId="27" applyFont="1" applyFill="1" applyBorder="1" applyAlignment="1">
      <alignment horizontal="left" vertical="center"/>
    </xf>
    <xf numFmtId="167" fontId="37" fillId="0" borderId="104" xfId="582" applyNumberFormat="1" applyFont="1" applyBorder="1" applyAlignment="1">
      <alignment vertical="center"/>
    </xf>
    <xf numFmtId="167" fontId="37" fillId="0" borderId="103" xfId="582" applyNumberFormat="1" applyFont="1" applyBorder="1" applyAlignment="1">
      <alignment vertical="center"/>
    </xf>
    <xf numFmtId="0" fontId="36" fillId="9" borderId="0" xfId="27" applyFont="1" applyFill="1" applyBorder="1" applyAlignment="1">
      <alignment horizontal="left" vertical="center"/>
    </xf>
    <xf numFmtId="199" fontId="36" fillId="0" borderId="0" xfId="27" applyNumberFormat="1" applyFont="1" applyBorder="1" applyAlignment="1">
      <alignment vertical="center"/>
    </xf>
    <xf numFmtId="199" fontId="36" fillId="0" borderId="25" xfId="27" applyNumberFormat="1" applyFont="1" applyBorder="1" applyAlignment="1">
      <alignment vertical="center"/>
    </xf>
    <xf numFmtId="199" fontId="36" fillId="0" borderId="13" xfId="27" applyNumberFormat="1" applyFont="1" applyBorder="1" applyAlignment="1">
      <alignment vertical="center"/>
    </xf>
    <xf numFmtId="199" fontId="37" fillId="0" borderId="0" xfId="27" applyNumberFormat="1" applyFont="1" applyBorder="1" applyAlignment="1">
      <alignment vertical="center"/>
    </xf>
    <xf numFmtId="199" fontId="37" fillId="0" borderId="25" xfId="27" applyNumberFormat="1" applyFont="1" applyBorder="1" applyAlignment="1">
      <alignment vertical="center"/>
    </xf>
    <xf numFmtId="199" fontId="37" fillId="0" borderId="13" xfId="27" applyNumberFormat="1" applyFont="1" applyBorder="1" applyAlignment="1">
      <alignment vertical="center"/>
    </xf>
    <xf numFmtId="0" fontId="37" fillId="9" borderId="77" xfId="27" applyFont="1" applyFill="1" applyBorder="1" applyAlignment="1">
      <alignment horizontal="left" vertical="center"/>
    </xf>
    <xf numFmtId="199" fontId="37" fillId="0" borderId="77" xfId="27" applyNumberFormat="1" applyFont="1" applyBorder="1" applyAlignment="1">
      <alignment vertical="center"/>
    </xf>
    <xf numFmtId="199" fontId="37" fillId="0" borderId="102" xfId="27" applyNumberFormat="1" applyFont="1" applyBorder="1" applyAlignment="1">
      <alignment vertical="center"/>
    </xf>
    <xf numFmtId="199" fontId="37" fillId="0" borderId="105" xfId="27" applyNumberFormat="1" applyFont="1" applyBorder="1" applyAlignment="1">
      <alignment vertical="center"/>
    </xf>
    <xf numFmtId="0" fontId="36" fillId="9" borderId="85" xfId="27" applyFont="1" applyFill="1" applyBorder="1" applyAlignment="1">
      <alignment horizontal="left" vertical="center"/>
    </xf>
    <xf numFmtId="199" fontId="36" fillId="0" borderId="85" xfId="27" applyNumberFormat="1" applyFont="1" applyBorder="1" applyAlignment="1">
      <alignment vertical="center"/>
    </xf>
    <xf numFmtId="199" fontId="36" fillId="0" borderId="107" xfId="27" applyNumberFormat="1" applyFont="1" applyBorder="1" applyAlignment="1">
      <alignment vertical="center"/>
    </xf>
    <xf numFmtId="199" fontId="36" fillId="0" borderId="106" xfId="27" applyNumberFormat="1" applyFont="1" applyBorder="1" applyAlignment="1">
      <alignment vertical="center"/>
    </xf>
    <xf numFmtId="199" fontId="36" fillId="0" borderId="81" xfId="27" applyNumberFormat="1" applyFont="1" applyBorder="1" applyAlignment="1">
      <alignment vertical="center"/>
    </xf>
    <xf numFmtId="199" fontId="36" fillId="0" borderId="104" xfId="27" applyNumberFormat="1" applyFont="1" applyBorder="1" applyAlignment="1">
      <alignment vertical="center"/>
    </xf>
    <xf numFmtId="199" fontId="36" fillId="0" borderId="103" xfId="27" applyNumberFormat="1" applyFont="1" applyBorder="1" applyAlignment="1">
      <alignment vertical="center"/>
    </xf>
    <xf numFmtId="0" fontId="36" fillId="9" borderId="108" xfId="27" applyFont="1" applyFill="1" applyBorder="1" applyAlignment="1">
      <alignment horizontal="left" vertical="center"/>
    </xf>
    <xf numFmtId="199" fontId="36" fillId="0" borderId="108" xfId="27" applyNumberFormat="1" applyFont="1" applyBorder="1" applyAlignment="1">
      <alignment vertical="center"/>
    </xf>
    <xf numFmtId="199" fontId="36" fillId="0" borderId="110" xfId="27" applyNumberFormat="1" applyFont="1" applyBorder="1" applyAlignment="1">
      <alignment vertical="center"/>
    </xf>
    <xf numFmtId="199" fontId="36" fillId="0" borderId="109" xfId="27" applyNumberFormat="1" applyFont="1" applyBorder="1" applyAlignment="1">
      <alignment vertical="center"/>
    </xf>
    <xf numFmtId="0" fontId="37" fillId="0" borderId="11" xfId="60" applyFont="1" applyFill="1" applyBorder="1" applyAlignment="1">
      <alignment horizontal="right" vertical="center"/>
    </xf>
    <xf numFmtId="0" fontId="52" fillId="9" borderId="0" xfId="60" applyFont="1" applyFill="1" applyBorder="1" applyAlignment="1">
      <alignment horizontal="right" vertical="center"/>
    </xf>
    <xf numFmtId="0" fontId="144" fillId="9" borderId="0" xfId="60" applyFont="1" applyFill="1" applyBorder="1" applyAlignment="1">
      <alignment horizontal="left" vertical="center"/>
    </xf>
    <xf numFmtId="167" fontId="37" fillId="0" borderId="60" xfId="582" applyNumberFormat="1" applyFont="1" applyFill="1" applyBorder="1" applyAlignment="1">
      <alignment vertical="center"/>
    </xf>
    <xf numFmtId="0" fontId="36" fillId="9" borderId="0" xfId="60" applyFont="1" applyFill="1" applyBorder="1" applyAlignment="1">
      <alignment horizontal="left" vertical="center"/>
    </xf>
    <xf numFmtId="199" fontId="36" fillId="0" borderId="60" xfId="60" applyNumberFormat="1" applyFont="1" applyFill="1" applyBorder="1" applyAlignment="1">
      <alignment vertical="center"/>
    </xf>
    <xf numFmtId="199" fontId="36" fillId="0" borderId="0" xfId="60" applyNumberFormat="1" applyFont="1" applyFill="1" applyBorder="1" applyAlignment="1">
      <alignment vertical="center"/>
    </xf>
    <xf numFmtId="0" fontId="37" fillId="9" borderId="0" xfId="60" applyFont="1" applyFill="1" applyBorder="1" applyAlignment="1">
      <alignment horizontal="left" vertical="center"/>
    </xf>
    <xf numFmtId="199" fontId="37" fillId="0" borderId="60" xfId="60" applyNumberFormat="1" applyFont="1" applyFill="1" applyBorder="1" applyAlignment="1">
      <alignment vertical="center"/>
    </xf>
    <xf numFmtId="199" fontId="37" fillId="0" borderId="0" xfId="60" applyNumberFormat="1" applyFont="1" applyFill="1" applyBorder="1" applyAlignment="1">
      <alignment vertical="center"/>
    </xf>
    <xf numFmtId="0" fontId="36" fillId="9" borderId="12" xfId="60" applyFont="1" applyFill="1" applyBorder="1" applyAlignment="1">
      <alignment horizontal="left" vertical="center"/>
    </xf>
    <xf numFmtId="199" fontId="36" fillId="0" borderId="111" xfId="60" applyNumberFormat="1" applyFont="1" applyFill="1" applyBorder="1" applyAlignment="1">
      <alignment vertical="center"/>
    </xf>
    <xf numFmtId="199" fontId="36" fillId="0" borderId="12" xfId="60" applyNumberFormat="1" applyFont="1" applyFill="1" applyBorder="1" applyAlignment="1">
      <alignment vertical="center"/>
    </xf>
    <xf numFmtId="0" fontId="36" fillId="9" borderId="19" xfId="60" applyFont="1" applyFill="1" applyBorder="1" applyAlignment="1">
      <alignment horizontal="left" vertical="center"/>
    </xf>
    <xf numFmtId="199" fontId="36" fillId="0" borderId="112" xfId="60" applyNumberFormat="1" applyFont="1" applyFill="1" applyBorder="1" applyAlignment="1">
      <alignment vertical="center"/>
    </xf>
    <xf numFmtId="199" fontId="36" fillId="0" borderId="19" xfId="60" applyNumberFormat="1" applyFont="1" applyFill="1" applyBorder="1" applyAlignment="1">
      <alignment vertical="center"/>
    </xf>
    <xf numFmtId="199" fontId="36" fillId="0" borderId="58" xfId="60" applyNumberFormat="1" applyFont="1" applyFill="1" applyBorder="1" applyAlignment="1">
      <alignment vertical="center"/>
    </xf>
    <xf numFmtId="199" fontId="37" fillId="0" borderId="58" xfId="60" applyNumberFormat="1" applyFont="1" applyFill="1" applyBorder="1" applyAlignment="1">
      <alignment vertical="center"/>
    </xf>
    <xf numFmtId="199" fontId="36" fillId="0" borderId="70" xfId="60" applyNumberFormat="1" applyFont="1" applyFill="1" applyBorder="1" applyAlignment="1">
      <alignment vertical="center"/>
    </xf>
    <xf numFmtId="199" fontId="36" fillId="0" borderId="113" xfId="60" applyNumberFormat="1" applyFont="1" applyFill="1" applyBorder="1" applyAlignment="1">
      <alignment vertical="center"/>
    </xf>
    <xf numFmtId="0" fontId="146" fillId="16" borderId="0" xfId="60" applyFont="1" applyFill="1" applyBorder="1"/>
    <xf numFmtId="0" fontId="147" fillId="16" borderId="0" xfId="60" applyFont="1" applyFill="1" applyBorder="1"/>
    <xf numFmtId="0" fontId="146" fillId="0" borderId="0" xfId="60" applyFont="1" applyFill="1" applyBorder="1"/>
    <xf numFmtId="0" fontId="147" fillId="0" borderId="0" xfId="60" applyFont="1" applyFill="1" applyBorder="1"/>
    <xf numFmtId="0" fontId="39" fillId="11" borderId="63" xfId="60" applyFont="1" applyFill="1" applyBorder="1"/>
    <xf numFmtId="0" fontId="147" fillId="16" borderId="64" xfId="60" applyFont="1" applyFill="1" applyBorder="1"/>
    <xf numFmtId="0" fontId="147" fillId="16" borderId="65" xfId="60" applyFont="1" applyFill="1" applyBorder="1"/>
    <xf numFmtId="0" fontId="52" fillId="9" borderId="24" xfId="60" quotePrefix="1" applyFont="1" applyFill="1" applyBorder="1" applyAlignment="1">
      <alignment vertical="center"/>
    </xf>
    <xf numFmtId="0" fontId="37" fillId="0" borderId="114" xfId="60" applyFont="1" applyBorder="1" applyAlignment="1">
      <alignment horizontal="left" vertical="center" indent="2"/>
    </xf>
    <xf numFmtId="167" fontId="37" fillId="0" borderId="17" xfId="7" applyNumberFormat="1" applyFont="1" applyFill="1" applyBorder="1" applyAlignment="1">
      <alignment vertical="center"/>
    </xf>
    <xf numFmtId="0" fontId="37" fillId="0" borderId="94" xfId="60" applyFont="1" applyBorder="1" applyAlignment="1">
      <alignment horizontal="left" vertical="center" indent="2"/>
    </xf>
    <xf numFmtId="167" fontId="37" fillId="0" borderId="0" xfId="7" applyNumberFormat="1" applyFont="1" applyFill="1" applyBorder="1" applyAlignment="1">
      <alignment vertical="center"/>
    </xf>
    <xf numFmtId="167" fontId="37" fillId="0" borderId="13" xfId="7" applyNumberFormat="1" applyFont="1" applyFill="1" applyBorder="1" applyAlignment="1">
      <alignment vertical="center"/>
    </xf>
    <xf numFmtId="0" fontId="37" fillId="0" borderId="95" xfId="60" applyFont="1" applyBorder="1" applyAlignment="1">
      <alignment horizontal="left" vertical="center" indent="2"/>
    </xf>
    <xf numFmtId="167" fontId="37" fillId="0" borderId="11" xfId="7" applyNumberFormat="1" applyFont="1" applyFill="1" applyBorder="1" applyAlignment="1">
      <alignment vertical="center"/>
    </xf>
    <xf numFmtId="0" fontId="36" fillId="0" borderId="94" xfId="60" applyFont="1" applyFill="1" applyBorder="1" applyAlignment="1">
      <alignment horizontal="left" vertical="center"/>
    </xf>
    <xf numFmtId="167" fontId="36" fillId="0" borderId="0" xfId="7" applyNumberFormat="1" applyFont="1" applyFill="1" applyBorder="1" applyAlignment="1">
      <alignment vertical="center"/>
    </xf>
    <xf numFmtId="0" fontId="37" fillId="9" borderId="25" xfId="60" applyFont="1" applyFill="1" applyBorder="1" applyAlignment="1">
      <alignment horizontal="left" vertical="center"/>
    </xf>
    <xf numFmtId="0" fontId="37" fillId="9" borderId="102" xfId="60" applyFont="1" applyFill="1" applyBorder="1" applyAlignment="1">
      <alignment horizontal="left" vertical="center"/>
    </xf>
    <xf numFmtId="167" fontId="37" fillId="0" borderId="77" xfId="7" applyNumberFormat="1" applyFont="1" applyFill="1" applyBorder="1" applyAlignment="1">
      <alignment vertical="center"/>
    </xf>
    <xf numFmtId="0" fontId="36" fillId="9" borderId="32" xfId="60" applyFont="1" applyFill="1" applyBorder="1" applyAlignment="1">
      <alignment horizontal="left" vertical="center"/>
    </xf>
    <xf numFmtId="167" fontId="36" fillId="0" borderId="21" xfId="7" applyNumberFormat="1" applyFont="1" applyFill="1" applyBorder="1" applyAlignment="1">
      <alignment vertical="center"/>
    </xf>
    <xf numFmtId="0" fontId="148" fillId="11" borderId="64" xfId="60" applyFont="1" applyFill="1" applyBorder="1"/>
    <xf numFmtId="0" fontId="148" fillId="11" borderId="65" xfId="60" applyFont="1" applyFill="1" applyBorder="1"/>
    <xf numFmtId="0" fontId="52" fillId="9" borderId="25" xfId="60" quotePrefix="1" applyFont="1" applyFill="1" applyBorder="1" applyAlignment="1">
      <alignment vertical="center"/>
    </xf>
    <xf numFmtId="200" fontId="37" fillId="0" borderId="0" xfId="60" quotePrefix="1" applyNumberFormat="1" applyFont="1" applyFill="1" applyBorder="1" applyAlignment="1">
      <alignment horizontal="right" vertical="center"/>
    </xf>
    <xf numFmtId="200" fontId="37" fillId="9" borderId="0" xfId="60" applyNumberFormat="1" applyFont="1" applyFill="1" applyBorder="1" applyAlignment="1">
      <alignment horizontal="right" vertical="center"/>
    </xf>
    <xf numFmtId="200" fontId="37" fillId="9" borderId="66" xfId="60" applyNumberFormat="1" applyFont="1" applyFill="1" applyBorder="1" applyAlignment="1">
      <alignment horizontal="right" vertical="center"/>
    </xf>
    <xf numFmtId="0" fontId="52" fillId="9" borderId="24" xfId="60" applyFont="1" applyFill="1" applyBorder="1" applyAlignment="1">
      <alignment vertical="center"/>
    </xf>
    <xf numFmtId="0" fontId="52" fillId="0" borderId="11" xfId="60" applyFont="1" applyFill="1" applyBorder="1" applyAlignment="1">
      <alignment horizontal="right" vertical="center"/>
    </xf>
    <xf numFmtId="0" fontId="52" fillId="9" borderId="11" xfId="60" applyFont="1" applyFill="1" applyBorder="1" applyAlignment="1">
      <alignment horizontal="right" vertical="center"/>
    </xf>
    <xf numFmtId="0" fontId="52" fillId="9" borderId="0" xfId="60" applyFont="1" applyFill="1" applyBorder="1" applyAlignment="1">
      <alignment horizontal="right"/>
    </xf>
    <xf numFmtId="0" fontId="37" fillId="9" borderId="25" xfId="60" applyFont="1" applyFill="1" applyBorder="1" applyAlignment="1">
      <alignment horizontal="left" vertical="center" indent="2"/>
    </xf>
    <xf numFmtId="167" fontId="52" fillId="0" borderId="0" xfId="7" applyNumberFormat="1" applyFont="1" applyFill="1" applyBorder="1" applyAlignment="1">
      <alignment vertical="center"/>
    </xf>
    <xf numFmtId="167" fontId="37" fillId="9" borderId="0" xfId="7" applyNumberFormat="1" applyFont="1" applyFill="1" applyBorder="1" applyAlignment="1">
      <alignment vertical="center"/>
    </xf>
    <xf numFmtId="167" fontId="52" fillId="9" borderId="0" xfId="7" applyNumberFormat="1" applyFont="1" applyFill="1" applyBorder="1" applyAlignment="1">
      <alignment vertical="center"/>
    </xf>
    <xf numFmtId="167" fontId="37" fillId="9" borderId="0" xfId="7" applyNumberFormat="1" applyFont="1" applyFill="1" applyBorder="1"/>
    <xf numFmtId="0" fontId="52" fillId="9" borderId="25" xfId="60" applyFont="1" applyFill="1" applyBorder="1" applyAlignment="1">
      <alignment horizontal="left" vertical="center" indent="2"/>
    </xf>
    <xf numFmtId="0" fontId="37" fillId="9" borderId="24" xfId="60" applyFont="1" applyFill="1" applyBorder="1" applyAlignment="1">
      <alignment horizontal="left" vertical="center" indent="2"/>
    </xf>
    <xf numFmtId="167" fontId="37" fillId="9" borderId="11" xfId="7" applyNumberFormat="1" applyFont="1" applyFill="1" applyBorder="1" applyAlignment="1">
      <alignment vertical="center"/>
    </xf>
    <xf numFmtId="0" fontId="37" fillId="9" borderId="25" xfId="60" applyFont="1" applyFill="1" applyBorder="1" applyAlignment="1">
      <alignment vertical="center"/>
    </xf>
    <xf numFmtId="167" fontId="36" fillId="9" borderId="21" xfId="7" applyNumberFormat="1" applyFont="1" applyFill="1" applyBorder="1" applyAlignment="1">
      <alignment vertical="center"/>
    </xf>
    <xf numFmtId="167" fontId="36" fillId="9" borderId="0" xfId="7" applyNumberFormat="1" applyFont="1" applyFill="1" applyBorder="1"/>
    <xf numFmtId="167" fontId="52" fillId="0" borderId="13" xfId="7" applyNumberFormat="1" applyFont="1" applyFill="1" applyBorder="1" applyAlignment="1">
      <alignment vertical="center"/>
    </xf>
    <xf numFmtId="167" fontId="36" fillId="0" borderId="0" xfId="7" applyNumberFormat="1" applyFont="1" applyFill="1" applyBorder="1"/>
    <xf numFmtId="0" fontId="52" fillId="0" borderId="24" xfId="60" applyFont="1" applyFill="1" applyBorder="1" applyAlignment="1">
      <alignment vertical="center"/>
    </xf>
    <xf numFmtId="0" fontId="52" fillId="0" borderId="25" xfId="60" applyFont="1" applyBorder="1" applyAlignment="1">
      <alignment horizontal="left" vertical="center" indent="2"/>
    </xf>
    <xf numFmtId="0" fontId="37" fillId="0" borderId="24" xfId="60" applyFont="1" applyBorder="1" applyAlignment="1">
      <alignment horizontal="left" vertical="center" indent="2"/>
    </xf>
    <xf numFmtId="0" fontId="37" fillId="0" borderId="24" xfId="60" applyFont="1" applyBorder="1" applyAlignment="1">
      <alignment vertical="center"/>
    </xf>
    <xf numFmtId="167" fontId="36" fillId="0" borderId="0" xfId="7" applyNumberFormat="1" applyFont="1" applyBorder="1" applyAlignment="1">
      <alignment vertical="center"/>
    </xf>
    <xf numFmtId="0" fontId="148" fillId="11" borderId="64" xfId="60" applyFont="1" applyFill="1" applyBorder="1" applyAlignment="1">
      <alignment vertical="center"/>
    </xf>
    <xf numFmtId="0" fontId="148" fillId="11" borderId="65" xfId="60" applyFont="1" applyFill="1" applyBorder="1" applyAlignment="1">
      <alignment vertical="center"/>
    </xf>
    <xf numFmtId="0" fontId="149" fillId="9" borderId="0" xfId="27" applyFont="1" applyFill="1" applyBorder="1" applyAlignment="1">
      <alignment horizontal="right" vertical="center"/>
    </xf>
    <xf numFmtId="0" fontId="146" fillId="16" borderId="0" xfId="27" applyFont="1" applyFill="1" applyBorder="1"/>
    <xf numFmtId="0" fontId="37" fillId="16" borderId="0" xfId="27" applyFont="1" applyFill="1" applyAlignment="1">
      <alignment wrapText="1"/>
    </xf>
    <xf numFmtId="0" fontId="37" fillId="0" borderId="0" xfId="27" applyFont="1" applyAlignment="1"/>
    <xf numFmtId="0" fontId="39" fillId="11" borderId="0" xfId="27" applyFont="1" applyFill="1" applyBorder="1" applyAlignment="1">
      <alignment vertical="center"/>
    </xf>
    <xf numFmtId="0" fontId="147" fillId="11" borderId="0" xfId="27" applyFont="1" applyFill="1" applyBorder="1"/>
    <xf numFmtId="0" fontId="39" fillId="0" borderId="0" xfId="27" applyFont="1" applyFill="1" applyBorder="1" applyAlignment="1">
      <alignment vertical="center"/>
    </xf>
    <xf numFmtId="0" fontId="52" fillId="0" borderId="16" xfId="27" applyFont="1" applyFill="1" applyBorder="1" applyAlignment="1">
      <alignment horizontal="right" vertical="center"/>
    </xf>
    <xf numFmtId="0" fontId="52" fillId="0" borderId="17" xfId="27" applyFont="1" applyFill="1" applyBorder="1" applyAlignment="1">
      <alignment horizontal="right" vertical="center"/>
    </xf>
    <xf numFmtId="0" fontId="52" fillId="0" borderId="27" xfId="27" applyFont="1" applyFill="1" applyBorder="1" applyAlignment="1">
      <alignment horizontal="right" vertical="center"/>
    </xf>
    <xf numFmtId="0" fontId="52" fillId="0" borderId="0" xfId="27" quotePrefix="1" applyFont="1" applyFill="1" applyBorder="1" applyAlignment="1">
      <alignment vertical="center"/>
    </xf>
    <xf numFmtId="0" fontId="37" fillId="0" borderId="0" xfId="27" applyFont="1" applyFill="1"/>
    <xf numFmtId="0" fontId="51" fillId="0" borderId="17" xfId="27" applyFont="1" applyFill="1" applyBorder="1" applyAlignment="1">
      <alignment vertical="center"/>
    </xf>
    <xf numFmtId="0" fontId="52" fillId="0" borderId="16" xfId="27" applyFont="1" applyFill="1" applyBorder="1" applyAlignment="1">
      <alignment horizontal="center" vertical="center"/>
    </xf>
    <xf numFmtId="0" fontId="52" fillId="0" borderId="17" xfId="27" applyFont="1" applyFill="1" applyBorder="1" applyAlignment="1">
      <alignment horizontal="center" vertical="center"/>
    </xf>
    <xf numFmtId="0" fontId="52" fillId="0" borderId="27" xfId="27" applyFont="1" applyFill="1" applyBorder="1" applyAlignment="1">
      <alignment horizontal="center" vertical="center"/>
    </xf>
    <xf numFmtId="0" fontId="37" fillId="0" borderId="0" xfId="27" applyFont="1" applyBorder="1" applyAlignment="1">
      <alignment horizontal="left" vertical="center"/>
    </xf>
    <xf numFmtId="167" fontId="37" fillId="0" borderId="13" xfId="7" applyNumberFormat="1" applyFont="1" applyBorder="1" applyAlignment="1">
      <alignment vertical="center"/>
    </xf>
    <xf numFmtId="167" fontId="37" fillId="0" borderId="0" xfId="7" applyNumberFormat="1" applyFont="1" applyBorder="1" applyAlignment="1">
      <alignment vertical="center"/>
    </xf>
    <xf numFmtId="167" fontId="37" fillId="0" borderId="25" xfId="7" applyNumberFormat="1" applyFont="1" applyBorder="1" applyAlignment="1">
      <alignment vertical="center"/>
    </xf>
    <xf numFmtId="167" fontId="37" fillId="0" borderId="25" xfId="7" applyNumberFormat="1" applyFont="1" applyFill="1" applyBorder="1" applyAlignment="1">
      <alignment vertical="center"/>
    </xf>
    <xf numFmtId="0" fontId="36" fillId="0" borderId="12" xfId="27" applyFont="1" applyBorder="1" applyAlignment="1">
      <alignment horizontal="left" vertical="center"/>
    </xf>
    <xf numFmtId="167" fontId="36" fillId="0" borderId="14" xfId="7" applyNumberFormat="1" applyFont="1" applyBorder="1" applyAlignment="1">
      <alignment vertical="center"/>
    </xf>
    <xf numFmtId="167" fontId="36" fillId="0" borderId="12" xfId="7" applyNumberFormat="1" applyFont="1" applyBorder="1" applyAlignment="1">
      <alignment vertical="center"/>
    </xf>
    <xf numFmtId="167" fontId="36" fillId="0" borderId="26" xfId="7" applyNumberFormat="1" applyFont="1" applyBorder="1" applyAlignment="1">
      <alignment vertical="center"/>
    </xf>
    <xf numFmtId="0" fontId="142" fillId="0" borderId="12" xfId="27" applyFont="1" applyBorder="1" applyAlignment="1">
      <alignment horizontal="left" vertical="center"/>
    </xf>
    <xf numFmtId="167" fontId="142" fillId="0" borderId="14" xfId="7" applyNumberFormat="1" applyFont="1" applyFill="1" applyBorder="1" applyAlignment="1">
      <alignment vertical="center"/>
    </xf>
    <xf numFmtId="167" fontId="142" fillId="0" borderId="12" xfId="7" applyNumberFormat="1" applyFont="1" applyFill="1" applyBorder="1" applyAlignment="1">
      <alignment vertical="center"/>
    </xf>
    <xf numFmtId="167" fontId="142" fillId="0" borderId="26" xfId="7" applyNumberFormat="1" applyFont="1" applyFill="1" applyBorder="1" applyAlignment="1">
      <alignment vertical="center"/>
    </xf>
    <xf numFmtId="0" fontId="37" fillId="0" borderId="0" xfId="27" applyFont="1" applyFill="1" applyBorder="1" applyAlignment="1">
      <alignment horizontal="left" vertical="center"/>
    </xf>
    <xf numFmtId="167" fontId="52" fillId="0" borderId="25" xfId="7" applyNumberFormat="1" applyFont="1" applyFill="1" applyBorder="1" applyAlignment="1">
      <alignment vertical="center"/>
    </xf>
    <xf numFmtId="0" fontId="51" fillId="0" borderId="0" xfId="27" applyFont="1" applyFill="1" applyBorder="1" applyAlignment="1">
      <alignment vertical="center"/>
    </xf>
    <xf numFmtId="167" fontId="142" fillId="0" borderId="13" xfId="7" applyNumberFormat="1" applyFont="1" applyFill="1" applyBorder="1" applyAlignment="1">
      <alignment vertical="center"/>
    </xf>
    <xf numFmtId="167" fontId="142" fillId="0" borderId="0" xfId="7" applyNumberFormat="1" applyFont="1" applyFill="1" applyBorder="1" applyAlignment="1">
      <alignment vertical="center"/>
    </xf>
    <xf numFmtId="167" fontId="142" fillId="0" borderId="25" xfId="7" applyNumberFormat="1" applyFont="1" applyFill="1" applyBorder="1" applyAlignment="1">
      <alignment vertical="center"/>
    </xf>
    <xf numFmtId="199" fontId="37" fillId="0" borderId="13" xfId="7" applyNumberFormat="1" applyFont="1" applyFill="1" applyBorder="1" applyAlignment="1">
      <alignment vertical="center"/>
    </xf>
    <xf numFmtId="199" fontId="37" fillId="0" borderId="0" xfId="7" applyNumberFormat="1" applyFont="1" applyFill="1" applyBorder="1" applyAlignment="1">
      <alignment vertical="center"/>
    </xf>
    <xf numFmtId="199" fontId="37" fillId="0" borderId="25" xfId="7" applyNumberFormat="1" applyFont="1" applyFill="1" applyBorder="1" applyAlignment="1">
      <alignment vertical="center"/>
    </xf>
    <xf numFmtId="0" fontId="37" fillId="0" borderId="11" xfId="27" applyFont="1" applyFill="1" applyBorder="1" applyAlignment="1">
      <alignment vertical="center"/>
    </xf>
    <xf numFmtId="199" fontId="37" fillId="0" borderId="15" xfId="7" applyNumberFormat="1" applyFont="1" applyFill="1" applyBorder="1" applyAlignment="1">
      <alignment vertical="center"/>
    </xf>
    <xf numFmtId="199" fontId="37" fillId="0" borderId="11" xfId="7" applyNumberFormat="1" applyFont="1" applyFill="1" applyBorder="1" applyAlignment="1">
      <alignment vertical="center"/>
    </xf>
    <xf numFmtId="199" fontId="37" fillId="0" borderId="24" xfId="7" applyNumberFormat="1" applyFont="1" applyFill="1" applyBorder="1" applyAlignment="1">
      <alignment vertical="center"/>
    </xf>
    <xf numFmtId="169" fontId="37" fillId="0" borderId="13" xfId="7" applyNumberFormat="1" applyFont="1" applyBorder="1" applyAlignment="1">
      <alignment horizontal="right" vertical="center"/>
    </xf>
    <xf numFmtId="169" fontId="37" fillId="0" borderId="0" xfId="7" applyNumberFormat="1" applyFont="1" applyBorder="1" applyAlignment="1">
      <alignment horizontal="right" vertical="center"/>
    </xf>
    <xf numFmtId="169" fontId="37" fillId="0" borderId="25" xfId="7" applyNumberFormat="1" applyFont="1" applyBorder="1" applyAlignment="1">
      <alignment horizontal="right" vertical="center"/>
    </xf>
    <xf numFmtId="169" fontId="37" fillId="0" borderId="15" xfId="61" applyNumberFormat="1" applyFont="1" applyFill="1" applyBorder="1" applyAlignment="1">
      <alignment vertical="center"/>
    </xf>
    <xf numFmtId="169" fontId="37" fillId="0" borderId="11" xfId="61" applyNumberFormat="1" applyFont="1" applyFill="1" applyBorder="1" applyAlignment="1">
      <alignment vertical="center"/>
    </xf>
    <xf numFmtId="169" fontId="37" fillId="0" borderId="24" xfId="61" applyNumberFormat="1" applyFont="1" applyFill="1" applyBorder="1" applyAlignment="1">
      <alignment vertical="center"/>
    </xf>
    <xf numFmtId="169" fontId="37" fillId="0" borderId="11" xfId="61" applyNumberFormat="1" applyFont="1" applyFill="1" applyBorder="1" applyAlignment="1">
      <alignment horizontal="right" vertical="center"/>
    </xf>
    <xf numFmtId="169" fontId="37" fillId="0" borderId="13" xfId="61" applyNumberFormat="1" applyFont="1" applyFill="1" applyBorder="1" applyAlignment="1">
      <alignment vertical="center"/>
    </xf>
    <xf numFmtId="169" fontId="37" fillId="0" borderId="0" xfId="61" applyNumberFormat="1" applyFont="1" applyFill="1" applyBorder="1" applyAlignment="1">
      <alignment vertical="center"/>
    </xf>
    <xf numFmtId="169" fontId="37" fillId="0" borderId="25" xfId="61" applyNumberFormat="1" applyFont="1" applyFill="1" applyBorder="1" applyAlignment="1">
      <alignment vertical="center"/>
    </xf>
    <xf numFmtId="0" fontId="37" fillId="0" borderId="18" xfId="27" applyFont="1" applyBorder="1" applyAlignment="1">
      <alignment vertical="center"/>
    </xf>
    <xf numFmtId="167" fontId="37" fillId="0" borderId="23" xfId="7" applyNumberFormat="1" applyFont="1" applyFill="1" applyBorder="1" applyAlignment="1">
      <alignment vertical="center"/>
    </xf>
    <xf numFmtId="167" fontId="37" fillId="0" borderId="18" xfId="7" applyNumberFormat="1" applyFont="1" applyFill="1" applyBorder="1" applyAlignment="1">
      <alignment vertical="center"/>
    </xf>
    <xf numFmtId="167" fontId="37" fillId="0" borderId="29" xfId="7" applyNumberFormat="1" applyFont="1" applyFill="1" applyBorder="1" applyAlignment="1">
      <alignment vertical="center"/>
    </xf>
    <xf numFmtId="0" fontId="8" fillId="16" borderId="0" xfId="60" applyFill="1" applyAlignment="1">
      <alignment wrapText="1"/>
    </xf>
    <xf numFmtId="0" fontId="39" fillId="11" borderId="63" xfId="60" applyFont="1" applyFill="1" applyBorder="1" applyAlignment="1">
      <alignment vertical="center"/>
    </xf>
    <xf numFmtId="0" fontId="39" fillId="0" borderId="0" xfId="60" applyFont="1" applyFill="1" applyBorder="1"/>
    <xf numFmtId="0" fontId="52" fillId="0" borderId="24" xfId="60" quotePrefix="1" applyFont="1" applyFill="1" applyBorder="1" applyAlignment="1">
      <alignment vertical="center"/>
    </xf>
    <xf numFmtId="0" fontId="52" fillId="0" borderId="26" xfId="60" applyFont="1" applyFill="1" applyBorder="1" applyAlignment="1">
      <alignment horizontal="right" vertical="center"/>
    </xf>
    <xf numFmtId="0" fontId="52" fillId="0" borderId="12" xfId="60" applyFont="1" applyFill="1" applyBorder="1" applyAlignment="1">
      <alignment horizontal="right" vertical="center"/>
    </xf>
    <xf numFmtId="0" fontId="51" fillId="0" borderId="0" xfId="60" applyFont="1" applyFill="1" applyBorder="1" applyAlignment="1">
      <alignment vertical="center"/>
    </xf>
    <xf numFmtId="0" fontId="52" fillId="0" borderId="25" xfId="60" applyFont="1" applyFill="1" applyBorder="1" applyAlignment="1">
      <alignment horizontal="center" vertical="center"/>
    </xf>
    <xf numFmtId="0" fontId="52" fillId="0" borderId="0" xfId="60" applyFont="1" applyFill="1" applyBorder="1" applyAlignment="1">
      <alignment horizontal="center" vertical="center"/>
    </xf>
    <xf numFmtId="0" fontId="37" fillId="0" borderId="0" xfId="60" applyFont="1" applyBorder="1" applyAlignment="1">
      <alignment horizontal="left" vertical="center"/>
    </xf>
    <xf numFmtId="0" fontId="36" fillId="0" borderId="12" xfId="60" applyFont="1" applyBorder="1" applyAlignment="1">
      <alignment horizontal="left" vertical="center"/>
    </xf>
    <xf numFmtId="167" fontId="36" fillId="0" borderId="26" xfId="7" applyNumberFormat="1" applyFont="1" applyFill="1" applyBorder="1" applyAlignment="1">
      <alignment vertical="center"/>
    </xf>
    <xf numFmtId="167" fontId="36" fillId="0" borderId="12" xfId="7" applyNumberFormat="1" applyFont="1" applyFill="1" applyBorder="1" applyAlignment="1">
      <alignment vertical="center"/>
    </xf>
    <xf numFmtId="0" fontId="142" fillId="0" borderId="12" xfId="60" applyFont="1" applyBorder="1" applyAlignment="1">
      <alignment horizontal="left" vertical="center"/>
    </xf>
    <xf numFmtId="0" fontId="37" fillId="0" borderId="0" xfId="60" applyFont="1" applyFill="1" applyBorder="1" applyAlignment="1">
      <alignment horizontal="left" vertical="center"/>
    </xf>
    <xf numFmtId="0" fontId="37" fillId="0" borderId="11" xfId="60" applyFont="1" applyFill="1" applyBorder="1" applyAlignment="1">
      <alignment vertical="center"/>
    </xf>
    <xf numFmtId="169" fontId="37" fillId="0" borderId="25" xfId="7" applyNumberFormat="1" applyFont="1" applyFill="1" applyBorder="1" applyAlignment="1">
      <alignment horizontal="right" vertical="center"/>
    </xf>
    <xf numFmtId="169" fontId="37" fillId="0" borderId="0" xfId="7" applyNumberFormat="1" applyFont="1" applyFill="1" applyBorder="1" applyAlignment="1">
      <alignment horizontal="right" vertical="center"/>
    </xf>
    <xf numFmtId="169" fontId="37" fillId="0" borderId="24" xfId="31" applyNumberFormat="1" applyFont="1" applyFill="1" applyBorder="1" applyAlignment="1">
      <alignment vertical="center"/>
    </xf>
    <xf numFmtId="169" fontId="37" fillId="0" borderId="11" xfId="31" applyNumberFormat="1" applyFont="1" applyFill="1" applyBorder="1" applyAlignment="1">
      <alignment vertical="center"/>
    </xf>
    <xf numFmtId="169" fontId="37" fillId="0" borderId="25" xfId="31" applyNumberFormat="1" applyFont="1" applyFill="1" applyBorder="1" applyAlignment="1">
      <alignment vertical="center"/>
    </xf>
    <xf numFmtId="169" fontId="37" fillId="0" borderId="0" xfId="31" applyNumberFormat="1" applyFont="1" applyFill="1" applyBorder="1" applyAlignment="1">
      <alignment vertical="center"/>
    </xf>
    <xf numFmtId="167" fontId="52" fillId="0" borderId="29" xfId="7" applyNumberFormat="1" applyFont="1" applyFill="1" applyBorder="1" applyAlignment="1">
      <alignment vertical="center"/>
    </xf>
    <xf numFmtId="0" fontId="8" fillId="0" borderId="0" xfId="60"/>
    <xf numFmtId="0" fontId="148" fillId="0" borderId="0" xfId="60" applyFont="1" applyFill="1" applyBorder="1" applyAlignment="1">
      <alignment horizontal="center"/>
    </xf>
    <xf numFmtId="0" fontId="52" fillId="0" borderId="11" xfId="60" quotePrefix="1" applyFont="1" applyFill="1" applyBorder="1" applyAlignment="1">
      <alignment vertical="center"/>
    </xf>
    <xf numFmtId="0" fontId="37" fillId="0" borderId="69" xfId="60" applyFont="1" applyFill="1" applyBorder="1" applyAlignment="1">
      <alignment horizontal="right" vertical="center"/>
    </xf>
    <xf numFmtId="0" fontId="8" fillId="0" borderId="0" xfId="60" applyAlignment="1">
      <alignment vertical="center"/>
    </xf>
    <xf numFmtId="0" fontId="52" fillId="0" borderId="58" xfId="60" applyFont="1" applyFill="1" applyBorder="1" applyAlignment="1">
      <alignment horizontal="center" vertical="center"/>
    </xf>
    <xf numFmtId="167" fontId="37" fillId="0" borderId="58" xfId="7" applyNumberFormat="1" applyFont="1" applyFill="1" applyBorder="1" applyAlignment="1">
      <alignment vertical="center"/>
    </xf>
    <xf numFmtId="167" fontId="36" fillId="0" borderId="70" xfId="7" applyNumberFormat="1" applyFont="1" applyFill="1" applyBorder="1" applyAlignment="1">
      <alignment vertical="center"/>
    </xf>
    <xf numFmtId="167" fontId="37" fillId="0" borderId="70" xfId="7" applyNumberFormat="1" applyFont="1" applyFill="1" applyBorder="1" applyAlignment="1">
      <alignment vertical="center"/>
    </xf>
    <xf numFmtId="167" fontId="37" fillId="0" borderId="12" xfId="7" applyNumberFormat="1" applyFont="1" applyFill="1" applyBorder="1" applyAlignment="1">
      <alignment vertical="center"/>
    </xf>
    <xf numFmtId="167" fontId="142" fillId="0" borderId="70" xfId="7" applyNumberFormat="1" applyFont="1" applyFill="1" applyBorder="1" applyAlignment="1">
      <alignment vertical="center"/>
    </xf>
    <xf numFmtId="167" fontId="52" fillId="0" borderId="58" xfId="7" applyNumberFormat="1" applyFont="1" applyFill="1" applyBorder="1" applyAlignment="1">
      <alignment vertical="center"/>
    </xf>
    <xf numFmtId="167" fontId="142" fillId="0" borderId="58" xfId="7" applyNumberFormat="1" applyFont="1" applyFill="1" applyBorder="1" applyAlignment="1">
      <alignment vertical="center"/>
    </xf>
    <xf numFmtId="199" fontId="37" fillId="0" borderId="58" xfId="7" applyNumberFormat="1" applyFont="1" applyFill="1" applyBorder="1" applyAlignment="1">
      <alignment vertical="center"/>
    </xf>
    <xf numFmtId="199" fontId="37" fillId="0" borderId="69" xfId="7" applyNumberFormat="1" applyFont="1" applyFill="1" applyBorder="1" applyAlignment="1">
      <alignment vertical="center"/>
    </xf>
    <xf numFmtId="169" fontId="37" fillId="0" borderId="58" xfId="7" applyNumberFormat="1" applyFont="1" applyFill="1" applyBorder="1" applyAlignment="1">
      <alignment horizontal="right" vertical="center"/>
    </xf>
    <xf numFmtId="169" fontId="37" fillId="0" borderId="69" xfId="31" applyNumberFormat="1" applyFont="1" applyFill="1" applyBorder="1" applyAlignment="1">
      <alignment vertical="center"/>
    </xf>
    <xf numFmtId="169" fontId="37" fillId="0" borderId="58" xfId="31" applyNumberFormat="1" applyFont="1" applyFill="1" applyBorder="1" applyAlignment="1">
      <alignment vertical="center"/>
    </xf>
    <xf numFmtId="167" fontId="52" fillId="0" borderId="59" xfId="7" applyNumberFormat="1" applyFont="1" applyFill="1" applyBorder="1" applyAlignment="1">
      <alignment vertical="center"/>
    </xf>
    <xf numFmtId="167" fontId="52" fillId="0" borderId="18" xfId="7" applyNumberFormat="1" applyFont="1" applyFill="1" applyBorder="1" applyAlignment="1">
      <alignment vertical="center"/>
    </xf>
    <xf numFmtId="201" fontId="37" fillId="0" borderId="0" xfId="7" applyNumberFormat="1" applyFont="1" applyBorder="1"/>
    <xf numFmtId="0" fontId="52" fillId="9" borderId="11" xfId="60" quotePrefix="1" applyFont="1" applyFill="1" applyBorder="1" applyAlignment="1">
      <alignment vertical="center"/>
    </xf>
    <xf numFmtId="0" fontId="142" fillId="9" borderId="12" xfId="60" applyFont="1" applyFill="1" applyBorder="1" applyAlignment="1">
      <alignment horizontal="left" vertical="center"/>
    </xf>
    <xf numFmtId="0" fontId="147" fillId="11" borderId="64" xfId="60" applyFont="1" applyFill="1" applyBorder="1" applyAlignment="1">
      <alignment vertical="center"/>
    </xf>
    <xf numFmtId="0" fontId="147" fillId="11" borderId="65" xfId="60" applyFont="1" applyFill="1" applyBorder="1" applyAlignment="1">
      <alignment vertical="center"/>
    </xf>
    <xf numFmtId="167" fontId="150" fillId="15" borderId="17" xfId="583" applyNumberFormat="1" applyFont="1" applyFill="1" applyBorder="1" applyAlignment="1">
      <alignment horizontal="right" vertical="center"/>
    </xf>
    <xf numFmtId="167" fontId="150" fillId="15" borderId="16" xfId="583" applyNumberFormat="1" applyFont="1" applyFill="1" applyBorder="1" applyAlignment="1">
      <alignment horizontal="right" vertical="center"/>
    </xf>
    <xf numFmtId="167" fontId="150" fillId="9" borderId="17" xfId="583" applyNumberFormat="1" applyFont="1" applyFill="1" applyBorder="1" applyAlignment="1">
      <alignment horizontal="right" vertical="center"/>
    </xf>
    <xf numFmtId="167" fontId="37" fillId="9" borderId="17" xfId="583" applyNumberFormat="1" applyFont="1" applyFill="1" applyBorder="1" applyAlignment="1">
      <alignment horizontal="right" vertical="center"/>
    </xf>
    <xf numFmtId="167" fontId="150" fillId="15" borderId="0" xfId="583" applyNumberFormat="1" applyFont="1" applyFill="1" applyBorder="1" applyAlignment="1">
      <alignment horizontal="right" vertical="center"/>
    </xf>
    <xf numFmtId="167" fontId="150" fillId="15" borderId="13" xfId="583" applyNumberFormat="1" applyFont="1" applyFill="1" applyBorder="1" applyAlignment="1">
      <alignment horizontal="right" vertical="center"/>
    </xf>
    <xf numFmtId="167" fontId="150" fillId="9" borderId="0" xfId="583" applyNumberFormat="1" applyFont="1" applyFill="1" applyBorder="1" applyAlignment="1">
      <alignment horizontal="right" vertical="center"/>
    </xf>
    <xf numFmtId="167" fontId="37" fillId="9" borderId="0" xfId="583" applyNumberFormat="1" applyFont="1" applyFill="1" applyBorder="1" applyAlignment="1">
      <alignment horizontal="right" vertical="center"/>
    </xf>
    <xf numFmtId="167" fontId="150" fillId="15" borderId="11" xfId="583" applyNumberFormat="1" applyFont="1" applyFill="1" applyBorder="1" applyAlignment="1">
      <alignment horizontal="right" vertical="center"/>
    </xf>
    <xf numFmtId="167" fontId="150" fillId="15" borderId="15" xfId="583" applyNumberFormat="1" applyFont="1" applyFill="1" applyBorder="1" applyAlignment="1">
      <alignment horizontal="right" vertical="center"/>
    </xf>
    <xf numFmtId="167" fontId="150" fillId="9" borderId="11" xfId="583" applyNumberFormat="1" applyFont="1" applyFill="1" applyBorder="1" applyAlignment="1">
      <alignment horizontal="right" vertical="center"/>
    </xf>
    <xf numFmtId="167" fontId="37" fillId="9" borderId="11" xfId="583" applyNumberFormat="1" applyFont="1" applyFill="1" applyBorder="1" applyAlignment="1">
      <alignment horizontal="right" vertical="center"/>
    </xf>
    <xf numFmtId="167" fontId="151" fillId="15" borderId="12" xfId="583" applyNumberFormat="1" applyFont="1" applyFill="1" applyBorder="1" applyAlignment="1">
      <alignment horizontal="right" vertical="center"/>
    </xf>
    <xf numFmtId="167" fontId="151" fillId="15" borderId="14" xfId="583" applyNumberFormat="1" applyFont="1" applyFill="1" applyBorder="1" applyAlignment="1">
      <alignment horizontal="right" vertical="center"/>
    </xf>
    <xf numFmtId="167" fontId="151" fillId="9" borderId="12" xfId="583" applyNumberFormat="1" applyFont="1" applyFill="1" applyBorder="1" applyAlignment="1">
      <alignment horizontal="right" vertical="center"/>
    </xf>
    <xf numFmtId="167" fontId="36" fillId="9" borderId="12" xfId="583" applyNumberFormat="1" applyFont="1" applyFill="1" applyBorder="1" applyAlignment="1">
      <alignment horizontal="right" vertical="center"/>
    </xf>
    <xf numFmtId="167" fontId="150" fillId="15" borderId="12" xfId="583" applyNumberFormat="1" applyFont="1" applyFill="1" applyBorder="1" applyAlignment="1">
      <alignment horizontal="right" vertical="center"/>
    </xf>
    <xf numFmtId="167" fontId="150" fillId="9" borderId="12" xfId="583" applyNumberFormat="1" applyFont="1" applyFill="1" applyBorder="1" applyAlignment="1">
      <alignment horizontal="right" vertical="center"/>
    </xf>
    <xf numFmtId="167" fontId="37" fillId="9" borderId="12" xfId="583" applyNumberFormat="1" applyFont="1" applyFill="1" applyBorder="1" applyAlignment="1">
      <alignment horizontal="right" vertical="center"/>
    </xf>
    <xf numFmtId="167" fontId="37" fillId="0" borderId="13" xfId="583" applyNumberFormat="1" applyFont="1" applyFill="1" applyBorder="1" applyAlignment="1">
      <alignment horizontal="right" vertical="center"/>
    </xf>
    <xf numFmtId="167" fontId="37" fillId="15" borderId="0" xfId="583" applyNumberFormat="1" applyFont="1" applyFill="1" applyBorder="1" applyAlignment="1">
      <alignment horizontal="right" vertical="center"/>
    </xf>
    <xf numFmtId="167" fontId="37" fillId="15" borderId="13" xfId="583" applyNumberFormat="1" applyFont="1" applyFill="1" applyBorder="1" applyAlignment="1">
      <alignment horizontal="right" vertical="center"/>
    </xf>
    <xf numFmtId="167" fontId="151" fillId="15" borderId="21" xfId="583" applyNumberFormat="1" applyFont="1" applyFill="1" applyBorder="1" applyAlignment="1">
      <alignment horizontal="right" vertical="center"/>
    </xf>
    <xf numFmtId="167" fontId="151" fillId="15" borderId="22" xfId="583" applyNumberFormat="1" applyFont="1" applyFill="1" applyBorder="1" applyAlignment="1">
      <alignment horizontal="right" vertical="center"/>
    </xf>
    <xf numFmtId="167" fontId="151" fillId="9" borderId="21" xfId="583" applyNumberFormat="1" applyFont="1" applyFill="1" applyBorder="1" applyAlignment="1">
      <alignment horizontal="right" vertical="center"/>
    </xf>
    <xf numFmtId="167" fontId="36" fillId="9" borderId="21" xfId="583" applyNumberFormat="1" applyFont="1" applyFill="1" applyBorder="1" applyAlignment="1">
      <alignment horizontal="right" vertical="center"/>
    </xf>
    <xf numFmtId="167" fontId="151" fillId="0" borderId="0" xfId="583" applyNumberFormat="1" applyFont="1" applyFill="1" applyBorder="1" applyAlignment="1">
      <alignment horizontal="right" vertical="center"/>
    </xf>
    <xf numFmtId="0" fontId="56" fillId="0" borderId="0" xfId="0" applyFont="1" applyBorder="1" applyAlignment="1">
      <alignment vertical="center"/>
    </xf>
    <xf numFmtId="0" fontId="61" fillId="0" borderId="0" xfId="0" applyFont="1" applyBorder="1" applyAlignment="1">
      <alignment vertical="center"/>
    </xf>
    <xf numFmtId="0" fontId="61" fillId="0" borderId="0" xfId="0" applyFont="1" applyBorder="1" applyAlignment="1">
      <alignment horizontal="right" vertical="center"/>
    </xf>
    <xf numFmtId="0" fontId="37" fillId="10" borderId="0" xfId="0" applyFont="1" applyFill="1" applyBorder="1"/>
    <xf numFmtId="0" fontId="49" fillId="10" borderId="0" xfId="0" applyFont="1" applyFill="1" applyAlignment="1">
      <alignment horizontal="left" vertical="center"/>
    </xf>
    <xf numFmtId="0" fontId="36" fillId="0" borderId="0" xfId="0" applyFont="1" applyAlignment="1">
      <alignment vertical="center"/>
    </xf>
    <xf numFmtId="0" fontId="39" fillId="11" borderId="0" xfId="0" applyFont="1" applyFill="1" applyBorder="1" applyAlignment="1">
      <alignment horizontal="left" vertical="center"/>
    </xf>
    <xf numFmtId="0" fontId="36" fillId="11" borderId="0" xfId="0" applyFont="1" applyFill="1" applyBorder="1" applyAlignment="1">
      <alignment vertical="center"/>
    </xf>
    <xf numFmtId="0" fontId="36" fillId="11" borderId="0" xfId="0" applyFont="1" applyFill="1" applyBorder="1" applyAlignment="1">
      <alignment horizontal="right" vertical="center"/>
    </xf>
    <xf numFmtId="0" fontId="37" fillId="11" borderId="0" xfId="0" applyFont="1" applyFill="1" applyBorder="1" applyAlignment="1">
      <alignment horizontal="right" vertical="center"/>
    </xf>
    <xf numFmtId="0" fontId="37" fillId="9" borderId="11" xfId="0" applyFont="1" applyFill="1" applyBorder="1" applyAlignment="1">
      <alignment vertical="center"/>
    </xf>
    <xf numFmtId="0" fontId="37" fillId="15" borderId="15" xfId="0" applyFont="1" applyFill="1" applyBorder="1" applyAlignment="1">
      <alignment horizontal="right" vertical="center"/>
    </xf>
    <xf numFmtId="0" fontId="37" fillId="15" borderId="11" xfId="0" applyFont="1" applyFill="1" applyBorder="1" applyAlignment="1">
      <alignment horizontal="right" vertical="center"/>
    </xf>
    <xf numFmtId="0" fontId="37" fillId="48" borderId="11" xfId="0" applyFont="1" applyFill="1" applyBorder="1" applyAlignment="1">
      <alignment horizontal="right" vertical="center"/>
    </xf>
    <xf numFmtId="0" fontId="37" fillId="0" borderId="0" xfId="0" applyFont="1" applyFill="1" applyBorder="1" applyAlignment="1">
      <alignment horizontal="center" vertical="center"/>
    </xf>
    <xf numFmtId="0" fontId="153" fillId="0" borderId="0" xfId="0" applyFont="1" applyFill="1"/>
    <xf numFmtId="0" fontId="51" fillId="9" borderId="0" xfId="0" applyFont="1" applyFill="1" applyBorder="1" applyAlignment="1">
      <alignment vertical="center"/>
    </xf>
    <xf numFmtId="0" fontId="37" fillId="0" borderId="0" xfId="0" applyFont="1" applyBorder="1"/>
    <xf numFmtId="0" fontId="153" fillId="0" borderId="0" xfId="0" applyFont="1"/>
    <xf numFmtId="0" fontId="37" fillId="0" borderId="0" xfId="0" applyFont="1"/>
    <xf numFmtId="0" fontId="37" fillId="9" borderId="0" xfId="0" applyFont="1" applyFill="1" applyBorder="1" applyAlignment="1">
      <alignment vertical="center"/>
    </xf>
    <xf numFmtId="167" fontId="36" fillId="0" borderId="0" xfId="0" applyNumberFormat="1" applyFont="1" applyBorder="1"/>
    <xf numFmtId="167" fontId="153" fillId="0" borderId="0" xfId="0" applyNumberFormat="1" applyFont="1"/>
    <xf numFmtId="0" fontId="36" fillId="0" borderId="0" xfId="0" applyFont="1"/>
    <xf numFmtId="0" fontId="36" fillId="9" borderId="12" xfId="0" applyFont="1" applyFill="1" applyBorder="1" applyAlignment="1">
      <alignment vertical="center"/>
    </xf>
    <xf numFmtId="167" fontId="36" fillId="15" borderId="12" xfId="583" applyNumberFormat="1" applyFont="1" applyFill="1" applyBorder="1" applyAlignment="1">
      <alignment horizontal="right" vertical="center"/>
    </xf>
    <xf numFmtId="0" fontId="37" fillId="9" borderId="17" xfId="0" applyFont="1" applyFill="1" applyBorder="1" applyAlignment="1">
      <alignment vertical="center"/>
    </xf>
    <xf numFmtId="167" fontId="37" fillId="15" borderId="17" xfId="583" applyNumberFormat="1" applyFont="1" applyFill="1" applyBorder="1" applyAlignment="1">
      <alignment horizontal="right" vertical="center"/>
    </xf>
    <xf numFmtId="0" fontId="37" fillId="9" borderId="0" xfId="0" applyFont="1" applyFill="1" applyBorder="1" applyAlignment="1">
      <alignment horizontal="left" vertical="center"/>
    </xf>
    <xf numFmtId="0" fontId="36" fillId="0" borderId="12" xfId="0" applyFont="1" applyFill="1" applyBorder="1" applyAlignment="1">
      <alignment vertical="center"/>
    </xf>
    <xf numFmtId="1" fontId="37" fillId="15" borderId="13" xfId="0" applyNumberFormat="1" applyFont="1" applyFill="1" applyBorder="1" applyAlignment="1">
      <alignment vertical="center"/>
    </xf>
    <xf numFmtId="3" fontId="37" fillId="15" borderId="0" xfId="0" applyNumberFormat="1" applyFont="1" applyFill="1" applyBorder="1" applyAlignment="1">
      <alignment vertical="center"/>
    </xf>
    <xf numFmtId="1" fontId="37" fillId="9" borderId="0" xfId="0" applyNumberFormat="1" applyFont="1" applyFill="1" applyBorder="1" applyAlignment="1">
      <alignment vertical="center"/>
    </xf>
    <xf numFmtId="1" fontId="37" fillId="15" borderId="0" xfId="0" applyNumberFormat="1" applyFont="1" applyFill="1" applyBorder="1" applyAlignment="1">
      <alignment vertical="center"/>
    </xf>
    <xf numFmtId="0" fontId="152" fillId="9" borderId="0" xfId="0" applyFont="1" applyFill="1" applyBorder="1" applyAlignment="1">
      <alignment vertical="center"/>
    </xf>
    <xf numFmtId="167" fontId="151" fillId="15" borderId="13" xfId="583" applyNumberFormat="1" applyFont="1" applyFill="1" applyBorder="1" applyAlignment="1">
      <alignment horizontal="right" vertical="center"/>
    </xf>
    <xf numFmtId="0" fontId="37" fillId="15" borderId="0" xfId="0" applyFont="1" applyFill="1" applyBorder="1"/>
    <xf numFmtId="0" fontId="150" fillId="9" borderId="0" xfId="0" applyFont="1" applyFill="1" applyBorder="1"/>
    <xf numFmtId="0" fontId="154" fillId="0" borderId="0" xfId="0" applyFont="1"/>
    <xf numFmtId="167" fontId="36" fillId="0" borderId="0" xfId="0" applyNumberFormat="1" applyFont="1"/>
    <xf numFmtId="0" fontId="150" fillId="15" borderId="13" xfId="0" applyFont="1" applyFill="1" applyBorder="1" applyAlignment="1">
      <alignment horizontal="right"/>
    </xf>
    <xf numFmtId="0" fontId="37" fillId="15" borderId="0" xfId="0" applyFont="1" applyFill="1" applyBorder="1" applyAlignment="1">
      <alignment horizontal="right"/>
    </xf>
    <xf numFmtId="0" fontId="150" fillId="9" borderId="0" xfId="0" applyFont="1" applyFill="1" applyBorder="1" applyAlignment="1">
      <alignment horizontal="right"/>
    </xf>
    <xf numFmtId="0" fontId="37" fillId="9" borderId="0" xfId="0" applyFont="1" applyFill="1" applyBorder="1" applyAlignment="1">
      <alignment horizontal="right"/>
    </xf>
    <xf numFmtId="0" fontId="37" fillId="0" borderId="25" xfId="0" applyFont="1" applyFill="1" applyBorder="1" applyAlignment="1">
      <alignment horizontal="left" vertical="center"/>
    </xf>
    <xf numFmtId="1" fontId="37" fillId="15" borderId="13" xfId="0" applyNumberFormat="1" applyFont="1" applyFill="1" applyBorder="1" applyAlignment="1">
      <alignment horizontal="right"/>
    </xf>
    <xf numFmtId="1" fontId="37" fillId="15" borderId="0" xfId="0" applyNumberFormat="1" applyFont="1" applyFill="1" applyBorder="1" applyAlignment="1">
      <alignment horizontal="right"/>
    </xf>
    <xf numFmtId="169" fontId="37" fillId="15" borderId="13" xfId="0" applyNumberFormat="1" applyFont="1" applyFill="1" applyBorder="1" applyAlignment="1">
      <alignment horizontal="right"/>
    </xf>
    <xf numFmtId="169" fontId="37" fillId="15" borderId="0" xfId="0" applyNumberFormat="1" applyFont="1" applyFill="1" applyBorder="1" applyAlignment="1">
      <alignment horizontal="right"/>
    </xf>
    <xf numFmtId="169" fontId="37" fillId="15" borderId="13" xfId="31" applyNumberFormat="1" applyFont="1" applyFill="1" applyBorder="1" applyAlignment="1">
      <alignment horizontal="right" vertical="center"/>
    </xf>
    <xf numFmtId="169" fontId="37" fillId="15" borderId="0" xfId="31" applyNumberFormat="1" applyFont="1" applyFill="1" applyBorder="1" applyAlignment="1">
      <alignment horizontal="right" vertical="center"/>
    </xf>
    <xf numFmtId="1" fontId="37" fillId="9" borderId="0" xfId="0" applyNumberFormat="1" applyFont="1" applyFill="1" applyBorder="1" applyAlignment="1">
      <alignment horizontal="right"/>
    </xf>
    <xf numFmtId="3" fontId="37" fillId="15" borderId="13" xfId="0" applyNumberFormat="1" applyFont="1" applyFill="1" applyBorder="1" applyAlignment="1">
      <alignment horizontal="right"/>
    </xf>
    <xf numFmtId="3" fontId="37" fillId="15" borderId="0" xfId="0" applyNumberFormat="1" applyFont="1" applyFill="1" applyBorder="1" applyAlignment="1">
      <alignment horizontal="right"/>
    </xf>
    <xf numFmtId="3" fontId="37" fillId="9" borderId="0" xfId="0" applyNumberFormat="1" applyFont="1" applyFill="1" applyBorder="1" applyAlignment="1">
      <alignment horizontal="right"/>
    </xf>
    <xf numFmtId="9" fontId="37" fillId="15" borderId="0" xfId="31" applyNumberFormat="1" applyFont="1" applyFill="1" applyBorder="1" applyAlignment="1">
      <alignment horizontal="right" vertical="center"/>
    </xf>
    <xf numFmtId="0" fontId="37" fillId="15" borderId="81" xfId="0" applyFont="1" applyFill="1" applyBorder="1"/>
    <xf numFmtId="1" fontId="37" fillId="15" borderId="103" xfId="0" applyNumberFormat="1" applyFont="1" applyFill="1" applyBorder="1" applyAlignment="1">
      <alignment horizontal="right"/>
    </xf>
    <xf numFmtId="1" fontId="37" fillId="15" borderId="81" xfId="0" applyNumberFormat="1" applyFont="1" applyFill="1" applyBorder="1" applyAlignment="1">
      <alignment horizontal="right"/>
    </xf>
    <xf numFmtId="198" fontId="37" fillId="15" borderId="81" xfId="7" applyNumberFormat="1" applyFont="1" applyFill="1" applyBorder="1" applyAlignment="1">
      <alignment horizontal="right"/>
    </xf>
    <xf numFmtId="198" fontId="37" fillId="15" borderId="0" xfId="7" applyNumberFormat="1" applyFont="1" applyFill="1" applyBorder="1" applyAlignment="1">
      <alignment horizontal="right"/>
    </xf>
    <xf numFmtId="0" fontId="37" fillId="15" borderId="77" xfId="0" applyFont="1" applyFill="1" applyBorder="1"/>
    <xf numFmtId="1" fontId="37" fillId="15" borderId="105" xfId="0" applyNumberFormat="1" applyFont="1" applyFill="1" applyBorder="1" applyAlignment="1">
      <alignment horizontal="right"/>
    </xf>
    <xf numFmtId="1" fontId="37" fillId="15" borderId="77" xfId="0" applyNumberFormat="1" applyFont="1" applyFill="1" applyBorder="1" applyAlignment="1">
      <alignment horizontal="right"/>
    </xf>
    <xf numFmtId="169" fontId="37" fillId="15" borderId="77" xfId="0" applyNumberFormat="1" applyFont="1" applyFill="1" applyBorder="1" applyAlignment="1">
      <alignment horizontal="right"/>
    </xf>
    <xf numFmtId="202" fontId="37" fillId="15" borderId="13" xfId="0" applyNumberFormat="1" applyFont="1" applyFill="1" applyBorder="1" applyAlignment="1">
      <alignment horizontal="right"/>
    </xf>
    <xf numFmtId="202" fontId="37" fillId="15" borderId="0" xfId="0" applyNumberFormat="1" applyFont="1" applyFill="1" applyBorder="1" applyAlignment="1">
      <alignment horizontal="right"/>
    </xf>
    <xf numFmtId="0" fontId="37" fillId="9" borderId="18" xfId="0" applyFont="1" applyFill="1" applyBorder="1"/>
    <xf numFmtId="167" fontId="150" fillId="15" borderId="23" xfId="583" applyNumberFormat="1" applyFont="1" applyFill="1" applyBorder="1" applyAlignment="1">
      <alignment horizontal="right" vertical="center"/>
    </xf>
    <xf numFmtId="167" fontId="37" fillId="15" borderId="18" xfId="583" applyNumberFormat="1" applyFont="1" applyFill="1" applyBorder="1" applyAlignment="1">
      <alignment horizontal="right" vertical="center"/>
    </xf>
    <xf numFmtId="167" fontId="150" fillId="15" borderId="18" xfId="583" applyNumberFormat="1" applyFont="1" applyFill="1" applyBorder="1" applyAlignment="1">
      <alignment horizontal="right" vertical="center"/>
    </xf>
    <xf numFmtId="167" fontId="150" fillId="9" borderId="18" xfId="583" applyNumberFormat="1" applyFont="1" applyFill="1" applyBorder="1" applyAlignment="1">
      <alignment horizontal="right" vertical="center"/>
    </xf>
    <xf numFmtId="0" fontId="155" fillId="0" borderId="0" xfId="0" quotePrefix="1" applyFont="1" applyFill="1" applyBorder="1"/>
    <xf numFmtId="0" fontId="37" fillId="0" borderId="0" xfId="0" applyFont="1" applyAlignment="1">
      <alignment horizontal="right"/>
    </xf>
    <xf numFmtId="0" fontId="37" fillId="0" borderId="0" xfId="0" applyFont="1" applyBorder="1" applyAlignment="1">
      <alignment horizontal="right"/>
    </xf>
    <xf numFmtId="0" fontId="36" fillId="0" borderId="21" xfId="0" applyFont="1" applyFill="1" applyBorder="1" applyAlignment="1">
      <alignment vertical="center"/>
    </xf>
    <xf numFmtId="167" fontId="36" fillId="15" borderId="21" xfId="583" applyNumberFormat="1" applyFont="1" applyFill="1" applyBorder="1" applyAlignment="1">
      <alignment horizontal="right" vertical="center"/>
    </xf>
    <xf numFmtId="3" fontId="157" fillId="0" borderId="0" xfId="0" applyNumberFormat="1" applyFont="1"/>
    <xf numFmtId="0" fontId="24" fillId="0" borderId="0" xfId="0" applyFont="1"/>
    <xf numFmtId="0" fontId="9" fillId="0" borderId="0" xfId="0" applyFont="1"/>
    <xf numFmtId="167" fontId="151" fillId="15" borderId="0" xfId="583" applyNumberFormat="1" applyFont="1" applyFill="1" applyBorder="1" applyAlignment="1">
      <alignment horizontal="right" vertical="center"/>
    </xf>
    <xf numFmtId="167" fontId="36" fillId="15" borderId="0" xfId="583" applyNumberFormat="1" applyFont="1" applyFill="1" applyBorder="1" applyAlignment="1">
      <alignment horizontal="right" vertical="center"/>
    </xf>
    <xf numFmtId="167" fontId="151" fillId="9" borderId="0" xfId="583" applyNumberFormat="1" applyFont="1" applyFill="1" applyBorder="1" applyAlignment="1">
      <alignment horizontal="right" vertical="center"/>
    </xf>
    <xf numFmtId="167" fontId="36" fillId="9" borderId="0" xfId="583" applyNumberFormat="1" applyFont="1" applyFill="1" applyBorder="1" applyAlignment="1">
      <alignment horizontal="right" vertical="center"/>
    </xf>
    <xf numFmtId="167" fontId="37" fillId="15" borderId="16" xfId="583" applyNumberFormat="1" applyFont="1" applyFill="1" applyBorder="1" applyAlignment="1">
      <alignment horizontal="right" vertical="center"/>
    </xf>
    <xf numFmtId="167" fontId="36" fillId="15" borderId="14" xfId="583" applyNumberFormat="1" applyFont="1" applyFill="1" applyBorder="1" applyAlignment="1">
      <alignment horizontal="right" vertical="center"/>
    </xf>
    <xf numFmtId="0" fontId="36" fillId="9" borderId="12" xfId="0" applyFont="1" applyFill="1" applyBorder="1" applyAlignment="1">
      <alignment vertical="center" wrapText="1"/>
    </xf>
    <xf numFmtId="167" fontId="36" fillId="15" borderId="13" xfId="583" applyNumberFormat="1" applyFont="1" applyFill="1" applyBorder="1" applyAlignment="1">
      <alignment horizontal="right" vertical="center"/>
    </xf>
    <xf numFmtId="0" fontId="37" fillId="15" borderId="13" xfId="0" applyFont="1" applyFill="1" applyBorder="1" applyAlignment="1">
      <alignment horizontal="right"/>
    </xf>
    <xf numFmtId="0" fontId="37" fillId="15" borderId="0" xfId="0" applyFont="1" applyFill="1"/>
    <xf numFmtId="169" fontId="37" fillId="9" borderId="0" xfId="0" applyNumberFormat="1" applyFont="1" applyFill="1" applyBorder="1" applyAlignment="1">
      <alignment horizontal="right"/>
    </xf>
    <xf numFmtId="0" fontId="37" fillId="15" borderId="18" xfId="0" applyFont="1" applyFill="1" applyBorder="1"/>
    <xf numFmtId="167" fontId="37" fillId="15" borderId="23" xfId="583" applyNumberFormat="1" applyFont="1" applyFill="1" applyBorder="1" applyAlignment="1">
      <alignment horizontal="right" vertical="center"/>
    </xf>
    <xf numFmtId="0" fontId="38" fillId="0" borderId="0" xfId="0" quotePrefix="1" applyFont="1" applyFill="1" applyBorder="1"/>
    <xf numFmtId="167" fontId="37" fillId="15" borderId="12" xfId="583" applyNumberFormat="1" applyFont="1" applyFill="1" applyBorder="1" applyAlignment="1">
      <alignment horizontal="right" vertical="center"/>
    </xf>
    <xf numFmtId="0" fontId="37" fillId="0" borderId="0" xfId="27" applyFont="1" applyBorder="1" applyAlignment="1">
      <alignment horizontal="right" vertical="center"/>
    </xf>
    <xf numFmtId="0" fontId="48" fillId="0" borderId="0" xfId="27" applyFont="1" applyFill="1"/>
    <xf numFmtId="0" fontId="48" fillId="0" borderId="0" xfId="27" applyFont="1" applyFill="1" applyBorder="1"/>
    <xf numFmtId="0" fontId="42" fillId="0" borderId="0" xfId="27" applyFont="1" applyFill="1" applyAlignment="1">
      <alignment horizontal="left" vertical="center"/>
    </xf>
    <xf numFmtId="0" fontId="42" fillId="0" borderId="0" xfId="27" applyFont="1" applyFill="1" applyBorder="1" applyAlignment="1">
      <alignment horizontal="left" vertical="center"/>
    </xf>
    <xf numFmtId="0" fontId="43" fillId="10" borderId="0" xfId="27" applyFont="1" applyFill="1" applyAlignment="1">
      <alignment horizontal="left" vertical="center" indent="3"/>
    </xf>
    <xf numFmtId="0" fontId="37" fillId="10" borderId="0" xfId="27" applyFont="1" applyFill="1"/>
    <xf numFmtId="0" fontId="37" fillId="10" borderId="0" xfId="27" applyFont="1" applyFill="1" applyBorder="1"/>
    <xf numFmtId="0" fontId="49" fillId="10" borderId="0" xfId="27" applyFont="1" applyFill="1" applyBorder="1" applyAlignment="1">
      <alignment horizontal="left" vertical="center"/>
    </xf>
    <xf numFmtId="0" fontId="39" fillId="11" borderId="0" xfId="27" applyFont="1" applyFill="1" applyBorder="1" applyAlignment="1">
      <alignment horizontal="left" vertical="center"/>
    </xf>
    <xf numFmtId="0" fontId="36" fillId="11" borderId="0" xfId="27" applyFont="1" applyFill="1" applyBorder="1" applyAlignment="1">
      <alignment vertical="center"/>
    </xf>
    <xf numFmtId="0" fontId="36" fillId="11" borderId="0" xfId="27" applyFont="1" applyFill="1" applyBorder="1" applyAlignment="1">
      <alignment horizontal="right" vertical="center"/>
    </xf>
    <xf numFmtId="0" fontId="37" fillId="11" borderId="0" xfId="27" applyFont="1" applyFill="1" applyBorder="1" applyAlignment="1">
      <alignment horizontal="right" vertical="center"/>
    </xf>
    <xf numFmtId="0" fontId="37" fillId="9" borderId="11" xfId="27" applyFont="1" applyFill="1" applyBorder="1" applyAlignment="1">
      <alignment vertical="center"/>
    </xf>
    <xf numFmtId="0" fontId="51" fillId="9" borderId="0" xfId="27" applyFont="1" applyFill="1" applyBorder="1" applyAlignment="1">
      <alignment vertical="center"/>
    </xf>
    <xf numFmtId="0" fontId="36" fillId="0" borderId="0" xfId="27" applyFont="1" applyFill="1"/>
    <xf numFmtId="0" fontId="36" fillId="9" borderId="12" xfId="27" applyFont="1" applyFill="1" applyBorder="1" applyAlignment="1">
      <alignment vertical="center"/>
    </xf>
    <xf numFmtId="167" fontId="37" fillId="15" borderId="15" xfId="583" applyNumberFormat="1" applyFont="1" applyFill="1" applyBorder="1" applyAlignment="1">
      <alignment horizontal="right" vertical="center"/>
    </xf>
    <xf numFmtId="167" fontId="37" fillId="15" borderId="11" xfId="583" applyNumberFormat="1" applyFont="1" applyFill="1" applyBorder="1" applyAlignment="1">
      <alignment horizontal="right" vertical="center"/>
    </xf>
    <xf numFmtId="0" fontId="39" fillId="0" borderId="0" xfId="27" applyFont="1" applyFill="1" applyBorder="1" applyAlignment="1">
      <alignment horizontal="left" vertical="center"/>
    </xf>
    <xf numFmtId="0" fontId="36" fillId="9" borderId="12" xfId="27" applyFont="1" applyFill="1" applyBorder="1" applyAlignment="1">
      <alignment vertical="center" wrapText="1"/>
    </xf>
    <xf numFmtId="167" fontId="36" fillId="15" borderId="16" xfId="583" applyNumberFormat="1" applyFont="1" applyFill="1" applyBorder="1" applyAlignment="1">
      <alignment horizontal="right" vertical="center"/>
    </xf>
    <xf numFmtId="167" fontId="36" fillId="15" borderId="17" xfId="583" applyNumberFormat="1" applyFont="1" applyFill="1" applyBorder="1" applyAlignment="1">
      <alignment horizontal="right" vertical="center"/>
    </xf>
    <xf numFmtId="0" fontId="36" fillId="9" borderId="26" xfId="27" applyFont="1" applyFill="1" applyBorder="1" applyAlignment="1">
      <alignment vertical="center"/>
    </xf>
    <xf numFmtId="167" fontId="37" fillId="0" borderId="16" xfId="583" applyNumberFormat="1" applyFont="1" applyFill="1" applyBorder="1" applyAlignment="1">
      <alignment horizontal="right" vertical="center"/>
    </xf>
    <xf numFmtId="0" fontId="37" fillId="15" borderId="16" xfId="27" applyFont="1" applyFill="1" applyBorder="1" applyAlignment="1">
      <alignment horizontal="right"/>
    </xf>
    <xf numFmtId="0" fontId="37" fillId="15" borderId="17" xfId="27" applyFont="1" applyFill="1" applyBorder="1" applyAlignment="1">
      <alignment horizontal="right"/>
    </xf>
    <xf numFmtId="0" fontId="37" fillId="0" borderId="0" xfId="0" applyFont="1" applyFill="1" applyBorder="1" applyAlignment="1">
      <alignment horizontal="left" vertical="center"/>
    </xf>
    <xf numFmtId="3" fontId="159" fillId="0" borderId="0" xfId="0" applyNumberFormat="1" applyFont="1"/>
    <xf numFmtId="0" fontId="37" fillId="0" borderId="0" xfId="0" applyFont="1" applyBorder="1" applyAlignment="1">
      <alignment horizontal="right" vertical="center"/>
    </xf>
    <xf numFmtId="0" fontId="160" fillId="11" borderId="0" xfId="0" applyFont="1" applyFill="1" applyBorder="1" applyAlignment="1">
      <alignment horizontal="left" vertical="center"/>
    </xf>
    <xf numFmtId="0" fontId="37" fillId="9" borderId="12" xfId="0" applyFont="1" applyFill="1" applyBorder="1" applyAlignment="1">
      <alignment vertical="center"/>
    </xf>
    <xf numFmtId="167" fontId="37" fillId="15" borderId="14" xfId="583" applyNumberFormat="1" applyFont="1" applyFill="1" applyBorder="1" applyAlignment="1">
      <alignment horizontal="right" vertical="center"/>
    </xf>
    <xf numFmtId="0" fontId="37" fillId="15" borderId="0" xfId="0" applyFont="1" applyFill="1" applyBorder="1" applyAlignment="1">
      <alignment vertical="center"/>
    </xf>
    <xf numFmtId="0" fontId="37" fillId="0" borderId="0" xfId="27" applyFont="1" applyAlignment="1">
      <alignment horizontal="right"/>
    </xf>
    <xf numFmtId="0" fontId="37" fillId="0" borderId="0" xfId="27" applyFont="1" applyBorder="1" applyAlignment="1">
      <alignment horizontal="right"/>
    </xf>
    <xf numFmtId="0" fontId="42" fillId="0" borderId="0" xfId="0" applyFont="1" applyFill="1" applyBorder="1" applyAlignment="1">
      <alignment horizontal="left" vertical="center"/>
    </xf>
    <xf numFmtId="0" fontId="49" fillId="10" borderId="0" xfId="0" applyFont="1" applyFill="1" applyBorder="1" applyAlignment="1">
      <alignment horizontal="left" vertical="center"/>
    </xf>
    <xf numFmtId="167" fontId="161" fillId="0" borderId="0" xfId="0" applyNumberFormat="1" applyFont="1"/>
    <xf numFmtId="167" fontId="151" fillId="48" borderId="0" xfId="583" applyNumberFormat="1" applyFont="1" applyFill="1" applyBorder="1" applyAlignment="1">
      <alignment horizontal="right" vertical="center"/>
    </xf>
    <xf numFmtId="167" fontId="153" fillId="0" borderId="0" xfId="0" applyNumberFormat="1" applyFont="1" applyBorder="1" applyAlignment="1">
      <alignment horizontal="right"/>
    </xf>
    <xf numFmtId="0" fontId="153" fillId="0" borderId="0" xfId="0" applyFont="1" applyBorder="1"/>
    <xf numFmtId="170" fontId="37" fillId="15" borderId="13" xfId="0" applyNumberFormat="1" applyFont="1" applyFill="1" applyBorder="1" applyAlignment="1">
      <alignment horizontal="right"/>
    </xf>
    <xf numFmtId="170" fontId="37" fillId="15" borderId="0" xfId="0" applyNumberFormat="1" applyFont="1" applyFill="1" applyBorder="1" applyAlignment="1">
      <alignment horizontal="right"/>
    </xf>
    <xf numFmtId="0" fontId="49" fillId="0" borderId="0" xfId="0" applyFont="1" applyFill="1" applyAlignment="1">
      <alignment horizontal="left" vertical="center"/>
    </xf>
    <xf numFmtId="0" fontId="36" fillId="0" borderId="0" xfId="0" applyFont="1" applyBorder="1"/>
    <xf numFmtId="0" fontId="37" fillId="9" borderId="17" xfId="0" applyFont="1" applyFill="1" applyBorder="1" applyAlignment="1">
      <alignment horizontal="right"/>
    </xf>
    <xf numFmtId="0" fontId="37" fillId="13" borderId="0" xfId="0" applyFont="1" applyFill="1" applyBorder="1" applyAlignment="1">
      <alignment horizontal="right" vertical="center"/>
    </xf>
    <xf numFmtId="0" fontId="37" fillId="0" borderId="0" xfId="0" applyFont="1" applyFill="1" applyBorder="1" applyAlignment="1">
      <alignment horizontal="right" vertical="center"/>
    </xf>
    <xf numFmtId="1" fontId="150" fillId="15" borderId="13" xfId="0" applyNumberFormat="1" applyFont="1" applyFill="1" applyBorder="1" applyAlignment="1">
      <alignment horizontal="right"/>
    </xf>
    <xf numFmtId="167" fontId="37" fillId="15" borderId="0" xfId="0" applyNumberFormat="1" applyFont="1" applyFill="1" applyBorder="1" applyAlignment="1">
      <alignment horizontal="right"/>
    </xf>
    <xf numFmtId="1" fontId="150" fillId="9" borderId="0" xfId="0" applyNumberFormat="1" applyFont="1" applyFill="1" applyBorder="1" applyAlignment="1">
      <alignment horizontal="right"/>
    </xf>
    <xf numFmtId="0" fontId="36" fillId="11" borderId="0" xfId="0" applyFont="1" applyFill="1" applyAlignment="1">
      <alignment horizontal="right" vertical="center"/>
    </xf>
    <xf numFmtId="0" fontId="37" fillId="9" borderId="11" xfId="0" applyFont="1" applyFill="1" applyBorder="1" applyAlignment="1">
      <alignment horizontal="right" vertical="center"/>
    </xf>
    <xf numFmtId="167" fontId="37" fillId="0" borderId="0" xfId="0" applyNumberFormat="1" applyFont="1" applyBorder="1"/>
    <xf numFmtId="0" fontId="62" fillId="0" borderId="0" xfId="0" applyFont="1" applyBorder="1" applyAlignment="1">
      <alignment horizontal="right"/>
    </xf>
    <xf numFmtId="0" fontId="150" fillId="0" borderId="0" xfId="0" applyFont="1" applyBorder="1" applyAlignment="1">
      <alignment horizontal="right"/>
    </xf>
    <xf numFmtId="167" fontId="62" fillId="15" borderId="0" xfId="583" applyNumberFormat="1" applyFont="1" applyFill="1" applyBorder="1" applyAlignment="1">
      <alignment horizontal="right" vertical="center"/>
    </xf>
    <xf numFmtId="0" fontId="152" fillId="9" borderId="17" xfId="0" applyFont="1" applyFill="1" applyBorder="1" applyAlignment="1">
      <alignment vertical="center"/>
    </xf>
    <xf numFmtId="0" fontId="150" fillId="15" borderId="17" xfId="0" applyFont="1" applyFill="1" applyBorder="1" applyAlignment="1">
      <alignment horizontal="right"/>
    </xf>
    <xf numFmtId="0" fontId="37" fillId="15" borderId="17" xfId="0" applyFont="1" applyFill="1" applyBorder="1" applyAlignment="1">
      <alignment horizontal="right"/>
    </xf>
    <xf numFmtId="0" fontId="150" fillId="9" borderId="17" xfId="0" applyFont="1" applyFill="1" applyBorder="1" applyAlignment="1">
      <alignment horizontal="right"/>
    </xf>
    <xf numFmtId="0" fontId="42" fillId="0" borderId="0" xfId="0" applyFont="1" applyFill="1" applyAlignment="1">
      <alignment horizontal="right" vertical="center"/>
    </xf>
    <xf numFmtId="0" fontId="36" fillId="11" borderId="0" xfId="0" applyFont="1" applyFill="1" applyAlignment="1">
      <alignment vertical="center"/>
    </xf>
    <xf numFmtId="0" fontId="162" fillId="9" borderId="11" xfId="0" applyFont="1" applyFill="1" applyBorder="1" applyAlignment="1">
      <alignment vertical="center"/>
    </xf>
    <xf numFmtId="0" fontId="162" fillId="9" borderId="0" xfId="0" applyFont="1" applyFill="1"/>
    <xf numFmtId="0" fontId="163" fillId="9" borderId="0" xfId="0" applyFont="1" applyFill="1" applyBorder="1" applyAlignment="1">
      <alignment vertical="center"/>
    </xf>
    <xf numFmtId="167" fontId="162" fillId="15" borderId="13" xfId="7" applyNumberFormat="1" applyFont="1" applyFill="1" applyBorder="1" applyAlignment="1">
      <alignment horizontal="right" vertical="center"/>
    </xf>
    <xf numFmtId="167" fontId="162" fillId="15" borderId="0" xfId="7" applyNumberFormat="1" applyFont="1" applyFill="1" applyBorder="1" applyAlignment="1">
      <alignment horizontal="right" vertical="center"/>
    </xf>
    <xf numFmtId="167" fontId="162" fillId="9" borderId="0" xfId="7" applyNumberFormat="1" applyFont="1" applyFill="1" applyBorder="1" applyAlignment="1">
      <alignment horizontal="right" vertical="center"/>
    </xf>
    <xf numFmtId="0" fontId="164" fillId="9" borderId="0" xfId="0" applyFont="1" applyFill="1" applyBorder="1" applyAlignment="1">
      <alignment horizontal="left" vertical="center"/>
    </xf>
    <xf numFmtId="199" fontId="164" fillId="15" borderId="13" xfId="7" applyNumberFormat="1" applyFont="1" applyFill="1" applyBorder="1" applyAlignment="1">
      <alignment horizontal="right" vertical="center"/>
    </xf>
    <xf numFmtId="199" fontId="164" fillId="15" borderId="0" xfId="7" applyNumberFormat="1" applyFont="1" applyFill="1" applyBorder="1" applyAlignment="1">
      <alignment horizontal="right" vertical="center"/>
    </xf>
    <xf numFmtId="0" fontId="164" fillId="9" borderId="0" xfId="0" applyFont="1" applyFill="1"/>
    <xf numFmtId="0" fontId="162" fillId="9" borderId="0" xfId="0" applyFont="1" applyFill="1" applyBorder="1" applyAlignment="1">
      <alignment horizontal="left" vertical="center"/>
    </xf>
    <xf numFmtId="199" fontId="162" fillId="15" borderId="13" xfId="7" applyNumberFormat="1" applyFont="1" applyFill="1" applyBorder="1" applyAlignment="1">
      <alignment horizontal="right" vertical="center"/>
    </xf>
    <xf numFmtId="199" fontId="162" fillId="15" borderId="0" xfId="7" applyNumberFormat="1" applyFont="1" applyFill="1" applyBorder="1" applyAlignment="1">
      <alignment horizontal="right" vertical="center"/>
    </xf>
    <xf numFmtId="0" fontId="162" fillId="9" borderId="11" xfId="0" applyFont="1" applyFill="1" applyBorder="1" applyAlignment="1">
      <alignment horizontal="left" vertical="center"/>
    </xf>
    <xf numFmtId="199" fontId="162" fillId="15" borderId="15" xfId="7" applyNumberFormat="1" applyFont="1" applyFill="1" applyBorder="1" applyAlignment="1">
      <alignment horizontal="right" vertical="center"/>
    </xf>
    <xf numFmtId="199" fontId="162" fillId="15" borderId="11" xfId="7" applyNumberFormat="1" applyFont="1" applyFill="1" applyBorder="1" applyAlignment="1">
      <alignment horizontal="right" vertical="center"/>
    </xf>
    <xf numFmtId="0" fontId="164" fillId="9" borderId="12" xfId="0" applyFont="1" applyFill="1" applyBorder="1" applyAlignment="1">
      <alignment horizontal="left" vertical="center"/>
    </xf>
    <xf numFmtId="199" fontId="164" fillId="15" borderId="14" xfId="7" applyNumberFormat="1" applyFont="1" applyFill="1" applyBorder="1" applyAlignment="1">
      <alignment horizontal="right" vertical="center"/>
    </xf>
    <xf numFmtId="199" fontId="164" fillId="15" borderId="12" xfId="7" applyNumberFormat="1" applyFont="1" applyFill="1" applyBorder="1" applyAlignment="1">
      <alignment horizontal="right" vertical="center"/>
    </xf>
    <xf numFmtId="199" fontId="164" fillId="9" borderId="0" xfId="7" applyNumberFormat="1" applyFont="1" applyFill="1" applyBorder="1" applyAlignment="1">
      <alignment horizontal="right" vertical="center"/>
    </xf>
    <xf numFmtId="199" fontId="162" fillId="9" borderId="0" xfId="7" applyNumberFormat="1" applyFont="1" applyFill="1" applyBorder="1" applyAlignment="1">
      <alignment horizontal="right" vertical="center"/>
    </xf>
    <xf numFmtId="199" fontId="162" fillId="9" borderId="11" xfId="7" applyNumberFormat="1" applyFont="1" applyFill="1" applyBorder="1" applyAlignment="1">
      <alignment horizontal="right" vertical="center"/>
    </xf>
    <xf numFmtId="199" fontId="164" fillId="9" borderId="12" xfId="7" applyNumberFormat="1" applyFont="1" applyFill="1" applyBorder="1" applyAlignment="1">
      <alignment horizontal="right" vertical="center"/>
    </xf>
    <xf numFmtId="0" fontId="164" fillId="9" borderId="21" xfId="0" applyFont="1" applyFill="1" applyBorder="1" applyAlignment="1">
      <alignment horizontal="left" vertical="center"/>
    </xf>
    <xf numFmtId="199" fontId="164" fillId="15" borderId="22" xfId="7" applyNumberFormat="1" applyFont="1" applyFill="1" applyBorder="1" applyAlignment="1">
      <alignment horizontal="right" vertical="center"/>
    </xf>
    <xf numFmtId="199" fontId="164" fillId="15" borderId="21" xfId="7" applyNumberFormat="1" applyFont="1" applyFill="1" applyBorder="1" applyAlignment="1">
      <alignment horizontal="right" vertical="center"/>
    </xf>
    <xf numFmtId="0" fontId="0" fillId="9" borderId="0" xfId="0" applyFill="1"/>
    <xf numFmtId="199" fontId="164" fillId="9" borderId="21" xfId="7" applyNumberFormat="1" applyFont="1" applyFill="1" applyBorder="1" applyAlignment="1">
      <alignment horizontal="right" vertical="center"/>
    </xf>
    <xf numFmtId="199" fontId="164" fillId="0" borderId="0" xfId="7" applyNumberFormat="1" applyFont="1" applyFill="1" applyBorder="1" applyAlignment="1">
      <alignment horizontal="right" vertical="center"/>
    </xf>
    <xf numFmtId="199" fontId="162" fillId="0" borderId="0" xfId="7" applyNumberFormat="1" applyFont="1" applyFill="1" applyBorder="1" applyAlignment="1">
      <alignment horizontal="right" vertical="center"/>
    </xf>
    <xf numFmtId="199" fontId="162" fillId="0" borderId="11" xfId="7" applyNumberFormat="1" applyFont="1" applyFill="1" applyBorder="1" applyAlignment="1">
      <alignment horizontal="right" vertical="center"/>
    </xf>
    <xf numFmtId="199" fontId="164" fillId="0" borderId="12" xfId="7" applyNumberFormat="1" applyFont="1" applyFill="1" applyBorder="1" applyAlignment="1">
      <alignment horizontal="right" vertical="center"/>
    </xf>
    <xf numFmtId="0" fontId="37" fillId="11" borderId="0" xfId="0" applyFont="1" applyFill="1" applyBorder="1" applyAlignment="1">
      <alignment vertical="center"/>
    </xf>
    <xf numFmtId="0" fontId="37" fillId="9" borderId="30" xfId="0" applyFont="1" applyFill="1" applyBorder="1" applyAlignment="1">
      <alignment vertical="center"/>
    </xf>
    <xf numFmtId="0" fontId="36" fillId="0" borderId="19" xfId="0" applyFont="1" applyBorder="1" applyAlignment="1">
      <alignment vertical="center"/>
    </xf>
    <xf numFmtId="167" fontId="36" fillId="15" borderId="20" xfId="583" applyNumberFormat="1" applyFont="1" applyFill="1" applyBorder="1" applyAlignment="1">
      <alignment horizontal="right" vertical="center"/>
    </xf>
    <xf numFmtId="167" fontId="36" fillId="15" borderId="19" xfId="583" applyNumberFormat="1" applyFont="1" applyFill="1" applyBorder="1" applyAlignment="1">
      <alignment horizontal="right" vertical="center"/>
    </xf>
    <xf numFmtId="167" fontId="36" fillId="0" borderId="19" xfId="583" applyNumberFormat="1" applyFont="1" applyFill="1" applyBorder="1" applyAlignment="1">
      <alignment horizontal="right" vertical="center"/>
    </xf>
    <xf numFmtId="167" fontId="36" fillId="0" borderId="20" xfId="583" applyNumberFormat="1" applyFont="1" applyFill="1" applyBorder="1" applyAlignment="1">
      <alignment horizontal="right" vertical="center"/>
    </xf>
    <xf numFmtId="0" fontId="37" fillId="0" borderId="117" xfId="0" applyFont="1" applyBorder="1" applyAlignment="1">
      <alignment vertical="center"/>
    </xf>
    <xf numFmtId="167" fontId="36" fillId="9" borderId="19" xfId="583" applyNumberFormat="1" applyFont="1" applyFill="1" applyBorder="1" applyAlignment="1">
      <alignment horizontal="right" vertical="center"/>
    </xf>
    <xf numFmtId="0" fontId="61" fillId="15" borderId="0" xfId="0" applyFont="1" applyFill="1" applyBorder="1" applyAlignment="1">
      <alignment vertical="center"/>
    </xf>
    <xf numFmtId="0" fontId="162" fillId="9" borderId="24" xfId="0" applyFont="1" applyFill="1" applyBorder="1" applyAlignment="1">
      <alignment vertical="center"/>
    </xf>
    <xf numFmtId="0" fontId="0" fillId="15" borderId="0" xfId="0" applyFill="1"/>
    <xf numFmtId="0" fontId="63" fillId="0" borderId="0" xfId="0" applyFont="1"/>
    <xf numFmtId="0" fontId="162" fillId="0" borderId="0" xfId="0" applyFont="1" applyFill="1" applyBorder="1" applyAlignment="1">
      <alignment horizontal="left" vertical="center" indent="1"/>
    </xf>
    <xf numFmtId="3" fontId="37" fillId="15" borderId="13" xfId="0" applyNumberFormat="1" applyFont="1" applyFill="1" applyBorder="1" applyAlignment="1">
      <alignment horizontal="right" vertical="center"/>
    </xf>
    <xf numFmtId="3" fontId="37" fillId="15" borderId="0" xfId="0" applyNumberFormat="1" applyFont="1" applyFill="1" applyBorder="1" applyAlignment="1">
      <alignment horizontal="right" vertical="center"/>
    </xf>
    <xf numFmtId="3" fontId="37" fillId="9" borderId="0" xfId="0" applyNumberFormat="1" applyFont="1" applyFill="1" applyBorder="1" applyAlignment="1">
      <alignment horizontal="right" vertical="center"/>
    </xf>
    <xf numFmtId="0" fontId="162" fillId="9" borderId="0" xfId="0" applyFont="1" applyFill="1" applyBorder="1" applyAlignment="1">
      <alignment horizontal="left" vertical="center" indent="1"/>
    </xf>
    <xf numFmtId="167" fontId="162" fillId="15" borderId="13" xfId="582" applyNumberFormat="1" applyFont="1" applyFill="1" applyBorder="1" applyAlignment="1">
      <alignment horizontal="right" vertical="center"/>
    </xf>
    <xf numFmtId="167" fontId="162" fillId="15" borderId="0" xfId="582" applyNumberFormat="1" applyFont="1" applyFill="1" applyBorder="1" applyAlignment="1">
      <alignment horizontal="right" vertical="center"/>
    </xf>
    <xf numFmtId="0" fontId="162" fillId="9" borderId="11" xfId="0" applyFont="1" applyFill="1" applyBorder="1" applyAlignment="1">
      <alignment horizontal="left" vertical="center" indent="1"/>
    </xf>
    <xf numFmtId="167" fontId="162" fillId="15" borderId="15" xfId="582" applyNumberFormat="1" applyFont="1" applyFill="1" applyBorder="1" applyAlignment="1">
      <alignment horizontal="right" vertical="center"/>
    </xf>
    <xf numFmtId="167" fontId="162" fillId="15" borderId="11" xfId="582" applyNumberFormat="1" applyFont="1" applyFill="1" applyBorder="1" applyAlignment="1">
      <alignment horizontal="right" vertical="center"/>
    </xf>
    <xf numFmtId="167" fontId="164" fillId="15" borderId="14" xfId="582" applyNumberFormat="1" applyFont="1" applyFill="1" applyBorder="1" applyAlignment="1">
      <alignment horizontal="right" vertical="center"/>
    </xf>
    <xf numFmtId="167" fontId="164" fillId="15" borderId="12" xfId="582" applyNumberFormat="1" applyFont="1" applyFill="1" applyBorder="1" applyAlignment="1">
      <alignment horizontal="right" vertical="center"/>
    </xf>
    <xf numFmtId="1" fontId="63" fillId="0" borderId="0" xfId="0" applyNumberFormat="1" applyFont="1"/>
    <xf numFmtId="167" fontId="164" fillId="0" borderId="0" xfId="582" applyNumberFormat="1" applyFont="1" applyFill="1" applyBorder="1" applyAlignment="1">
      <alignment horizontal="right" vertical="center"/>
    </xf>
    <xf numFmtId="167" fontId="164" fillId="0" borderId="0" xfId="582" applyNumberFormat="1" applyFont="1" applyBorder="1" applyAlignment="1">
      <alignment horizontal="right" vertical="center"/>
    </xf>
    <xf numFmtId="0" fontId="56" fillId="11" borderId="0" xfId="0" applyFont="1" applyFill="1" applyBorder="1" applyAlignment="1">
      <alignment horizontal="left" vertical="center"/>
    </xf>
    <xf numFmtId="0" fontId="0" fillId="15" borderId="0" xfId="0" applyFill="1" applyAlignment="1">
      <alignment vertical="center"/>
    </xf>
    <xf numFmtId="0" fontId="0" fillId="11" borderId="0" xfId="0" applyFill="1" applyAlignment="1">
      <alignment vertical="center"/>
    </xf>
    <xf numFmtId="0" fontId="150" fillId="0" borderId="0" xfId="0" applyFont="1"/>
    <xf numFmtId="0" fontId="150" fillId="0" borderId="0" xfId="0" applyFont="1" applyBorder="1"/>
    <xf numFmtId="1" fontId="165" fillId="0" borderId="0" xfId="0" applyNumberFormat="1" applyFont="1"/>
    <xf numFmtId="0" fontId="165" fillId="0" borderId="0" xfId="0" applyFont="1"/>
    <xf numFmtId="0" fontId="0" fillId="11" borderId="0" xfId="0" applyFill="1" applyBorder="1"/>
    <xf numFmtId="0" fontId="0" fillId="11" borderId="0" xfId="0" applyFill="1"/>
    <xf numFmtId="0" fontId="8" fillId="0" borderId="0" xfId="60" applyAlignment="1">
      <alignment horizontal="right"/>
    </xf>
    <xf numFmtId="0" fontId="8" fillId="9" borderId="0" xfId="60" applyFill="1" applyBorder="1"/>
    <xf numFmtId="0" fontId="166" fillId="10" borderId="0" xfId="60" applyFont="1" applyFill="1" applyAlignment="1">
      <alignment horizontal="left" vertical="center" indent="3"/>
    </xf>
    <xf numFmtId="0" fontId="37" fillId="10" borderId="0" xfId="60" applyFont="1" applyFill="1" applyAlignment="1">
      <alignment horizontal="right"/>
    </xf>
    <xf numFmtId="0" fontId="37" fillId="10" borderId="0" xfId="60" applyFont="1" applyFill="1" applyBorder="1" applyAlignment="1">
      <alignment horizontal="right"/>
    </xf>
    <xf numFmtId="0" fontId="37" fillId="12" borderId="0" xfId="60" applyFont="1" applyFill="1" applyAlignment="1">
      <alignment horizontal="right"/>
    </xf>
    <xf numFmtId="0" fontId="37" fillId="12" borderId="0" xfId="60" applyFont="1" applyFill="1"/>
    <xf numFmtId="0" fontId="36" fillId="9" borderId="0" xfId="60" applyFont="1" applyFill="1" applyBorder="1" applyAlignment="1">
      <alignment horizontal="right" vertical="center"/>
    </xf>
    <xf numFmtId="0" fontId="36" fillId="9" borderId="0" xfId="60" applyFont="1" applyFill="1" applyAlignment="1">
      <alignment horizontal="right" vertical="center"/>
    </xf>
    <xf numFmtId="0" fontId="39" fillId="11" borderId="0" xfId="60" applyNumberFormat="1" applyFont="1" applyFill="1" applyBorder="1" applyAlignment="1">
      <alignment horizontal="left" vertical="center"/>
    </xf>
    <xf numFmtId="0" fontId="37" fillId="11" borderId="0" xfId="60" applyFont="1" applyFill="1" applyAlignment="1">
      <alignment vertical="center"/>
    </xf>
    <xf numFmtId="0" fontId="37" fillId="9" borderId="11" xfId="60" applyNumberFormat="1" applyFont="1" applyFill="1" applyBorder="1" applyAlignment="1">
      <alignment vertical="center"/>
    </xf>
    <xf numFmtId="0" fontId="37" fillId="15" borderId="15" xfId="60" applyFont="1" applyFill="1" applyBorder="1" applyAlignment="1">
      <alignment horizontal="right" vertical="center"/>
    </xf>
    <xf numFmtId="0" fontId="37" fillId="9" borderId="0" xfId="60" applyNumberFormat="1" applyFont="1" applyFill="1" applyBorder="1" applyAlignment="1">
      <alignment horizontal="left" indent="1"/>
    </xf>
    <xf numFmtId="3" fontId="37" fillId="15" borderId="13" xfId="60" applyNumberFormat="1" applyFont="1" applyFill="1" applyBorder="1" applyAlignment="1">
      <alignment horizontal="right" vertical="center"/>
    </xf>
    <xf numFmtId="3" fontId="37" fillId="15" borderId="0" xfId="61" applyNumberFormat="1" applyFont="1" applyFill="1" applyBorder="1" applyAlignment="1">
      <alignment horizontal="right" vertical="center"/>
    </xf>
    <xf numFmtId="3" fontId="37" fillId="9" borderId="0" xfId="61" applyNumberFormat="1" applyFont="1" applyFill="1" applyBorder="1" applyAlignment="1">
      <alignment horizontal="right" vertical="center"/>
    </xf>
    <xf numFmtId="0" fontId="36" fillId="9" borderId="17" xfId="583" applyNumberFormat="1" applyFont="1" applyFill="1" applyBorder="1" applyAlignment="1">
      <alignment horizontal="left" vertical="center"/>
    </xf>
    <xf numFmtId="3" fontId="36" fillId="15" borderId="16" xfId="583" applyNumberFormat="1" applyFont="1" applyFill="1" applyBorder="1" applyAlignment="1">
      <alignment horizontal="right" vertical="center"/>
    </xf>
    <xf numFmtId="3" fontId="36" fillId="15" borderId="17" xfId="583" applyNumberFormat="1" applyFont="1" applyFill="1" applyBorder="1" applyAlignment="1">
      <alignment horizontal="right" vertical="center"/>
    </xf>
    <xf numFmtId="3" fontId="36" fillId="9" borderId="17" xfId="583" applyNumberFormat="1" applyFont="1" applyFill="1" applyBorder="1" applyAlignment="1">
      <alignment horizontal="right" vertical="center"/>
    </xf>
    <xf numFmtId="0" fontId="37" fillId="9" borderId="118" xfId="60" applyNumberFormat="1" applyFont="1" applyFill="1" applyBorder="1" applyAlignment="1">
      <alignment horizontal="left"/>
    </xf>
    <xf numFmtId="3" fontId="37" fillId="15" borderId="119" xfId="60" applyNumberFormat="1" applyFont="1" applyFill="1" applyBorder="1" applyAlignment="1">
      <alignment horizontal="right" vertical="center"/>
    </xf>
    <xf numFmtId="3" fontId="37" fillId="15" borderId="118" xfId="61" applyNumberFormat="1" applyFont="1" applyFill="1" applyBorder="1" applyAlignment="1">
      <alignment horizontal="right" vertical="center"/>
    </xf>
    <xf numFmtId="3" fontId="37" fillId="9" borderId="118" xfId="61" applyNumberFormat="1" applyFont="1" applyFill="1" applyBorder="1" applyAlignment="1">
      <alignment horizontal="right" vertical="center"/>
    </xf>
    <xf numFmtId="3" fontId="37" fillId="9" borderId="118" xfId="60" applyNumberFormat="1" applyFont="1" applyFill="1" applyBorder="1" applyAlignment="1">
      <alignment horizontal="right" vertical="center"/>
    </xf>
    <xf numFmtId="0" fontId="37" fillId="9" borderId="0" xfId="60" applyNumberFormat="1" applyFont="1" applyFill="1" applyBorder="1" applyAlignment="1">
      <alignment horizontal="left"/>
    </xf>
    <xf numFmtId="3" fontId="36" fillId="11" borderId="0" xfId="27" applyNumberFormat="1" applyFont="1" applyFill="1" applyBorder="1" applyAlignment="1">
      <alignment horizontal="right" vertical="center"/>
    </xf>
    <xf numFmtId="0" fontId="37" fillId="15" borderId="0" xfId="27" applyFont="1" applyFill="1"/>
    <xf numFmtId="0" fontId="37" fillId="9" borderId="11" xfId="27" applyNumberFormat="1" applyFont="1" applyFill="1" applyBorder="1" applyAlignment="1">
      <alignment horizontal="left" vertical="center"/>
    </xf>
    <xf numFmtId="3" fontId="37" fillId="9" borderId="15" xfId="27" applyNumberFormat="1" applyFont="1" applyFill="1" applyBorder="1" applyAlignment="1">
      <alignment horizontal="right"/>
    </xf>
    <xf numFmtId="3" fontId="37" fillId="9" borderId="11" xfId="27" applyNumberFormat="1" applyFont="1" applyFill="1" applyBorder="1" applyAlignment="1">
      <alignment horizontal="right"/>
    </xf>
    <xf numFmtId="0" fontId="37" fillId="9" borderId="0" xfId="27" applyNumberFormat="1" applyFont="1" applyFill="1" applyBorder="1" applyAlignment="1">
      <alignment horizontal="left" vertical="center" readingOrder="1"/>
    </xf>
    <xf numFmtId="3" fontId="37" fillId="9" borderId="13" xfId="27" applyNumberFormat="1" applyFont="1" applyFill="1" applyBorder="1" applyAlignment="1">
      <alignment horizontal="right"/>
    </xf>
    <xf numFmtId="3" fontId="37" fillId="9" borderId="0" xfId="27" applyNumberFormat="1" applyFont="1" applyFill="1" applyBorder="1" applyAlignment="1">
      <alignment horizontal="right"/>
    </xf>
    <xf numFmtId="0" fontId="36" fillId="9" borderId="21" xfId="585" applyNumberFormat="1" applyFont="1" applyFill="1" applyBorder="1" applyAlignment="1">
      <alignment horizontal="left" vertical="center" readingOrder="1"/>
    </xf>
    <xf numFmtId="3" fontId="36" fillId="15" borderId="22" xfId="27" applyNumberFormat="1" applyFont="1" applyFill="1" applyBorder="1" applyAlignment="1">
      <alignment horizontal="right" vertical="center"/>
    </xf>
    <xf numFmtId="3" fontId="36" fillId="15" borderId="21" xfId="27" applyNumberFormat="1" applyFont="1" applyFill="1" applyBorder="1" applyAlignment="1">
      <alignment horizontal="right" vertical="center"/>
    </xf>
    <xf numFmtId="3" fontId="37" fillId="15" borderId="0" xfId="27" applyNumberFormat="1" applyFont="1" applyFill="1" applyAlignment="1">
      <alignment horizontal="right" vertical="center"/>
    </xf>
    <xf numFmtId="3" fontId="37" fillId="15" borderId="0" xfId="27" applyNumberFormat="1" applyFont="1" applyFill="1" applyBorder="1" applyAlignment="1">
      <alignment horizontal="right" vertical="center"/>
    </xf>
    <xf numFmtId="3" fontId="37" fillId="0" borderId="0" xfId="27" applyNumberFormat="1" applyFont="1" applyAlignment="1">
      <alignment horizontal="right"/>
    </xf>
    <xf numFmtId="0" fontId="37" fillId="11" borderId="0" xfId="60" applyFont="1" applyFill="1" applyBorder="1" applyAlignment="1">
      <alignment vertical="center"/>
    </xf>
    <xf numFmtId="0" fontId="37" fillId="9" borderId="0" xfId="60" applyNumberFormat="1" applyFont="1" applyFill="1" applyBorder="1"/>
    <xf numFmtId="0" fontId="36" fillId="9" borderId="21" xfId="583" applyNumberFormat="1" applyFont="1" applyFill="1" applyBorder="1" applyAlignment="1">
      <alignment horizontal="left" vertical="center"/>
    </xf>
    <xf numFmtId="3" fontId="36" fillId="15" borderId="22" xfId="583" applyNumberFormat="1" applyFont="1" applyFill="1" applyBorder="1" applyAlignment="1">
      <alignment horizontal="right" vertical="center"/>
    </xf>
    <xf numFmtId="3" fontId="36" fillId="15" borderId="21" xfId="583" applyNumberFormat="1" applyFont="1" applyFill="1" applyBorder="1" applyAlignment="1">
      <alignment horizontal="right" vertical="center"/>
    </xf>
    <xf numFmtId="3" fontId="36" fillId="9" borderId="21" xfId="583" applyNumberFormat="1" applyFont="1" applyFill="1" applyBorder="1" applyAlignment="1">
      <alignment horizontal="right" vertical="center"/>
    </xf>
    <xf numFmtId="3" fontId="36" fillId="9" borderId="21" xfId="60" applyNumberFormat="1" applyFont="1" applyFill="1" applyBorder="1" applyAlignment="1">
      <alignment horizontal="right" vertical="center"/>
    </xf>
    <xf numFmtId="3" fontId="37" fillId="9" borderId="0" xfId="27" applyNumberFormat="1" applyFont="1" applyFill="1" applyAlignment="1">
      <alignment horizontal="right" vertical="center"/>
    </xf>
    <xf numFmtId="3" fontId="37" fillId="9" borderId="0" xfId="27" applyNumberFormat="1" applyFont="1" applyFill="1" applyBorder="1" applyAlignment="1">
      <alignment horizontal="right" vertical="center"/>
    </xf>
    <xf numFmtId="0" fontId="36" fillId="9" borderId="12" xfId="27" applyNumberFormat="1" applyFont="1" applyFill="1" applyBorder="1" applyAlignment="1">
      <alignment horizontal="left" vertical="center" readingOrder="1"/>
    </xf>
    <xf numFmtId="0" fontId="37" fillId="9" borderId="11" xfId="27" applyNumberFormat="1" applyFont="1" applyFill="1" applyBorder="1" applyAlignment="1">
      <alignment horizontal="left" vertical="center" readingOrder="1"/>
    </xf>
    <xf numFmtId="0" fontId="36" fillId="9" borderId="18" xfId="585" applyNumberFormat="1" applyFont="1" applyFill="1" applyBorder="1" applyAlignment="1">
      <alignment horizontal="left" vertical="center" readingOrder="1"/>
    </xf>
    <xf numFmtId="3" fontId="36" fillId="9" borderId="20" xfId="27" applyNumberFormat="1" applyFont="1" applyFill="1" applyBorder="1" applyAlignment="1">
      <alignment horizontal="right"/>
    </xf>
    <xf numFmtId="3" fontId="36" fillId="9" borderId="19" xfId="27" applyNumberFormat="1" applyFont="1" applyFill="1" applyBorder="1" applyAlignment="1">
      <alignment horizontal="right"/>
    </xf>
    <xf numFmtId="0" fontId="37" fillId="9" borderId="0" xfId="60" applyNumberFormat="1" applyFont="1" applyFill="1" applyAlignment="1">
      <alignment vertical="center"/>
    </xf>
    <xf numFmtId="0" fontId="37" fillId="9" borderId="0" xfId="60" applyFont="1" applyFill="1" applyAlignment="1">
      <alignment horizontal="right" vertical="center"/>
    </xf>
    <xf numFmtId="0" fontId="37" fillId="9" borderId="0" xfId="60" applyFont="1" applyFill="1" applyBorder="1" applyAlignment="1">
      <alignment horizontal="right" vertical="center"/>
    </xf>
    <xf numFmtId="0" fontId="37" fillId="0" borderId="0" xfId="60" applyFont="1" applyFill="1" applyBorder="1" applyAlignment="1">
      <alignment horizontal="right"/>
    </xf>
    <xf numFmtId="0" fontId="37" fillId="15" borderId="0" xfId="60" applyFont="1" applyFill="1" applyBorder="1"/>
    <xf numFmtId="0" fontId="37" fillId="15" borderId="0" xfId="60" applyFont="1" applyFill="1"/>
    <xf numFmtId="0" fontId="36" fillId="9" borderId="0" xfId="60" applyNumberFormat="1" applyFont="1" applyFill="1" applyBorder="1"/>
    <xf numFmtId="3" fontId="36" fillId="15" borderId="13" xfId="60" applyNumberFormat="1" applyFont="1" applyFill="1" applyBorder="1" applyAlignment="1">
      <alignment horizontal="right" vertical="center"/>
    </xf>
    <xf numFmtId="3" fontId="36" fillId="15" borderId="0" xfId="61" applyNumberFormat="1" applyFont="1" applyFill="1" applyBorder="1" applyAlignment="1">
      <alignment horizontal="right" vertical="center"/>
    </xf>
    <xf numFmtId="3" fontId="36" fillId="9" borderId="0" xfId="0" applyNumberFormat="1" applyFont="1" applyFill="1" applyBorder="1" applyAlignment="1">
      <alignment horizontal="right"/>
    </xf>
    <xf numFmtId="0" fontId="37" fillId="9" borderId="11" xfId="60" applyNumberFormat="1" applyFont="1" applyFill="1" applyBorder="1"/>
    <xf numFmtId="3" fontId="37" fillId="9" borderId="11" xfId="0" applyNumberFormat="1" applyFont="1" applyFill="1" applyBorder="1" applyAlignment="1">
      <alignment horizontal="right"/>
    </xf>
    <xf numFmtId="0" fontId="36" fillId="9" borderId="18" xfId="583" applyNumberFormat="1" applyFont="1" applyFill="1" applyBorder="1" applyAlignment="1">
      <alignment horizontal="left" vertical="center"/>
    </xf>
    <xf numFmtId="3" fontId="36" fillId="9" borderId="21" xfId="0" applyNumberFormat="1" applyFont="1" applyFill="1" applyBorder="1" applyAlignment="1">
      <alignment horizontal="right"/>
    </xf>
    <xf numFmtId="0" fontId="162" fillId="9" borderId="0" xfId="60" applyFont="1" applyFill="1"/>
    <xf numFmtId="0" fontId="162" fillId="9" borderId="0" xfId="60" applyFont="1" applyFill="1" applyAlignment="1">
      <alignment horizontal="right"/>
    </xf>
    <xf numFmtId="0" fontId="162" fillId="9" borderId="0" xfId="60" applyFont="1" applyFill="1" applyBorder="1"/>
    <xf numFmtId="0" fontId="8" fillId="9" borderId="0" xfId="60" applyFill="1"/>
    <xf numFmtId="170" fontId="8" fillId="0" borderId="0" xfId="60" applyNumberFormat="1" applyAlignment="1">
      <alignment horizontal="right"/>
    </xf>
    <xf numFmtId="0" fontId="0" fillId="0" borderId="33" xfId="0" applyBorder="1" applyAlignment="1">
      <alignment wrapText="1"/>
    </xf>
    <xf numFmtId="3" fontId="37" fillId="0" borderId="0" xfId="0" applyNumberFormat="1" applyFont="1" applyFill="1"/>
    <xf numFmtId="3" fontId="37" fillId="9" borderId="0" xfId="0" applyNumberFormat="1" applyFont="1" applyFill="1"/>
    <xf numFmtId="0" fontId="37" fillId="0" borderId="0" xfId="0" quotePrefix="1" applyFont="1" applyFill="1" applyBorder="1" applyAlignment="1">
      <alignment vertical="center"/>
    </xf>
    <xf numFmtId="0" fontId="51" fillId="0" borderId="0" xfId="0" applyFont="1" applyFill="1" applyBorder="1" applyAlignment="1">
      <alignment vertical="center"/>
    </xf>
    <xf numFmtId="167" fontId="36" fillId="0" borderId="13" xfId="0" applyNumberFormat="1" applyFont="1" applyFill="1" applyBorder="1" applyAlignment="1">
      <alignment horizontal="right" vertical="center"/>
    </xf>
    <xf numFmtId="0" fontId="37" fillId="0" borderId="18" xfId="0" applyFont="1" applyFill="1" applyBorder="1" applyAlignment="1">
      <alignment vertical="center"/>
    </xf>
    <xf numFmtId="4" fontId="37" fillId="0" borderId="23" xfId="0" applyNumberFormat="1" applyFont="1" applyFill="1" applyBorder="1" applyAlignment="1">
      <alignment horizontal="right" vertical="center"/>
    </xf>
    <xf numFmtId="4" fontId="52" fillId="0" borderId="18" xfId="0" applyNumberFormat="1" applyFont="1" applyFill="1" applyBorder="1" applyAlignment="1">
      <alignment horizontal="right" vertical="center"/>
    </xf>
    <xf numFmtId="4" fontId="37" fillId="0" borderId="123" xfId="0" applyNumberFormat="1" applyFont="1" applyFill="1" applyBorder="1"/>
    <xf numFmtId="4" fontId="37" fillId="9" borderId="123" xfId="0" applyNumberFormat="1" applyFont="1" applyFill="1" applyBorder="1"/>
    <xf numFmtId="0" fontId="49" fillId="10" borderId="0" xfId="27" applyFont="1" applyFill="1" applyAlignment="1">
      <alignment horizontal="left" vertical="center"/>
    </xf>
    <xf numFmtId="0" fontId="36" fillId="11" borderId="0" xfId="27" applyFont="1" applyFill="1" applyAlignment="1">
      <alignment vertical="center"/>
    </xf>
    <xf numFmtId="0" fontId="53" fillId="9" borderId="0" xfId="27" applyFont="1" applyFill="1" applyBorder="1" applyAlignment="1">
      <alignment vertical="center"/>
    </xf>
    <xf numFmtId="0" fontId="53" fillId="9" borderId="0" xfId="27" applyFont="1" applyFill="1" applyBorder="1"/>
    <xf numFmtId="0" fontId="156" fillId="9" borderId="0" xfId="27" applyFont="1" applyFill="1" applyBorder="1"/>
    <xf numFmtId="3" fontId="37" fillId="9" borderId="25" xfId="27" applyNumberFormat="1" applyFont="1" applyFill="1" applyBorder="1" applyAlignment="1">
      <alignment horizontal="right" vertical="center"/>
    </xf>
    <xf numFmtId="0" fontId="53" fillId="9" borderId="0" xfId="27" applyFont="1" applyFill="1"/>
    <xf numFmtId="0" fontId="156" fillId="9" borderId="0" xfId="27" applyFont="1" applyFill="1"/>
    <xf numFmtId="3" fontId="53" fillId="9" borderId="0" xfId="27" applyNumberFormat="1" applyFont="1" applyFill="1"/>
    <xf numFmtId="3" fontId="37" fillId="9" borderId="0" xfId="27" applyNumberFormat="1" applyFont="1" applyFill="1"/>
    <xf numFmtId="3" fontId="37" fillId="9" borderId="24" xfId="27" applyNumberFormat="1" applyFont="1" applyFill="1" applyBorder="1" applyAlignment="1">
      <alignment horizontal="right" vertical="center"/>
    </xf>
    <xf numFmtId="3" fontId="37" fillId="9" borderId="11" xfId="27" applyNumberFormat="1" applyFont="1" applyFill="1" applyBorder="1" applyAlignment="1">
      <alignment horizontal="right" vertical="center"/>
    </xf>
    <xf numFmtId="0" fontId="53" fillId="0" borderId="0" xfId="27" applyFont="1" applyFill="1" applyAlignment="1">
      <alignment vertical="center"/>
    </xf>
    <xf numFmtId="0" fontId="37" fillId="9" borderId="0" xfId="27" quotePrefix="1" applyFont="1" applyFill="1" applyBorder="1" applyAlignment="1">
      <alignment vertical="center"/>
    </xf>
    <xf numFmtId="0" fontId="37" fillId="9" borderId="11" xfId="27" quotePrefix="1" applyFont="1" applyFill="1" applyBorder="1" applyAlignment="1">
      <alignment vertical="center"/>
    </xf>
    <xf numFmtId="0" fontId="37" fillId="9" borderId="0" xfId="27" applyFont="1" applyFill="1" applyBorder="1" applyAlignment="1">
      <alignment horizontal="left" vertical="center" indent="1"/>
    </xf>
    <xf numFmtId="0" fontId="50" fillId="9" borderId="0" xfId="27" applyFont="1" applyFill="1"/>
    <xf numFmtId="0" fontId="178" fillId="9" borderId="0" xfId="27" applyFont="1" applyFill="1"/>
    <xf numFmtId="0" fontId="36" fillId="9" borderId="21" xfId="27" applyFont="1" applyFill="1" applyBorder="1" applyAlignment="1">
      <alignment vertical="center"/>
    </xf>
    <xf numFmtId="3" fontId="36" fillId="9" borderId="32" xfId="27" applyNumberFormat="1" applyFont="1" applyFill="1" applyBorder="1" applyAlignment="1">
      <alignment horizontal="right" vertical="center"/>
    </xf>
    <xf numFmtId="3" fontId="36" fillId="9" borderId="21" xfId="27" applyNumberFormat="1" applyFont="1" applyFill="1" applyBorder="1" applyAlignment="1">
      <alignment horizontal="right" vertical="center"/>
    </xf>
    <xf numFmtId="0" fontId="53" fillId="0" borderId="0" xfId="27" applyFont="1" applyFill="1"/>
    <xf numFmtId="0" fontId="37" fillId="0" borderId="0" xfId="27" applyFont="1" applyFill="1" applyBorder="1" applyAlignment="1">
      <alignment vertical="center" wrapText="1"/>
    </xf>
    <xf numFmtId="3" fontId="37" fillId="0" borderId="0" xfId="27" applyNumberFormat="1" applyFont="1" applyFill="1" applyBorder="1" applyAlignment="1">
      <alignment horizontal="right" vertical="center"/>
    </xf>
    <xf numFmtId="3" fontId="37" fillId="0" borderId="0" xfId="27" applyNumberFormat="1" applyFont="1" applyAlignment="1">
      <alignment vertical="center"/>
    </xf>
    <xf numFmtId="167" fontId="37" fillId="0" borderId="0" xfId="27" applyNumberFormat="1" applyFont="1" applyAlignment="1">
      <alignment vertical="center"/>
    </xf>
    <xf numFmtId="0" fontId="53" fillId="0" borderId="0" xfId="27" applyFont="1" applyFill="1" applyBorder="1" applyAlignment="1">
      <alignment vertical="center"/>
    </xf>
    <xf numFmtId="3" fontId="50" fillId="0" borderId="0" xfId="27" applyNumberFormat="1" applyFont="1" applyFill="1" applyBorder="1" applyAlignment="1">
      <alignment horizontal="right" vertical="center"/>
    </xf>
    <xf numFmtId="3" fontId="53" fillId="0" borderId="0" xfId="27" applyNumberFormat="1" applyFont="1" applyFill="1" applyBorder="1" applyAlignment="1">
      <alignment horizontal="right" vertical="center"/>
    </xf>
    <xf numFmtId="0" fontId="50" fillId="0" borderId="0" xfId="27" applyFont="1" applyFill="1" applyBorder="1" applyAlignment="1">
      <alignment vertical="center"/>
    </xf>
    <xf numFmtId="0" fontId="50" fillId="0" borderId="0" xfId="27" applyFont="1" applyFill="1" applyBorder="1" applyAlignment="1">
      <alignment horizontal="left" vertical="center"/>
    </xf>
    <xf numFmtId="0" fontId="179" fillId="0" borderId="0" xfId="27" applyFont="1" applyFill="1" applyBorder="1" applyAlignment="1">
      <alignment horizontal="left" vertical="center"/>
    </xf>
    <xf numFmtId="3" fontId="53" fillId="9" borderId="0" xfId="27" applyNumberFormat="1" applyFont="1" applyFill="1" applyBorder="1" applyAlignment="1">
      <alignment horizontal="right" vertical="center"/>
    </xf>
    <xf numFmtId="0" fontId="53" fillId="9" borderId="0" xfId="27" applyFont="1" applyFill="1" applyBorder="1" applyAlignment="1">
      <alignment horizontal="right"/>
    </xf>
    <xf numFmtId="0" fontId="180" fillId="9" borderId="0" xfId="27" applyFont="1" applyFill="1" applyBorder="1"/>
    <xf numFmtId="0" fontId="181" fillId="9" borderId="0" xfId="27" applyFont="1" applyFill="1" applyBorder="1" applyAlignment="1">
      <alignment vertical="center"/>
    </xf>
    <xf numFmtId="0" fontId="181" fillId="9" borderId="0" xfId="27" applyFont="1" applyFill="1" applyBorder="1" applyAlignment="1">
      <alignment horizontal="right" vertical="center"/>
    </xf>
    <xf numFmtId="3" fontId="53" fillId="9" borderId="0" xfId="27" quotePrefix="1" applyNumberFormat="1" applyFont="1" applyFill="1" applyBorder="1" applyAlignment="1">
      <alignment horizontal="right" vertical="center"/>
    </xf>
    <xf numFmtId="49" fontId="53" fillId="9" borderId="0" xfId="27" applyNumberFormat="1" applyFont="1" applyFill="1" applyBorder="1" applyAlignment="1">
      <alignment horizontal="right" vertical="center"/>
    </xf>
    <xf numFmtId="0" fontId="53" fillId="9" borderId="0" xfId="27" applyFont="1" applyFill="1" applyAlignment="1">
      <alignment horizontal="right"/>
    </xf>
    <xf numFmtId="3" fontId="182" fillId="9" borderId="0" xfId="27" applyNumberFormat="1" applyFont="1" applyFill="1"/>
    <xf numFmtId="0" fontId="36" fillId="9" borderId="12" xfId="27" applyFont="1" applyFill="1" applyBorder="1" applyAlignment="1">
      <alignment horizontal="left" vertical="center"/>
    </xf>
    <xf numFmtId="3" fontId="36" fillId="9" borderId="26" xfId="27" applyNumberFormat="1" applyFont="1" applyFill="1" applyBorder="1" applyAlignment="1">
      <alignment horizontal="right" vertical="center"/>
    </xf>
    <xf numFmtId="0" fontId="36" fillId="9" borderId="0" xfId="27" applyFont="1" applyFill="1"/>
    <xf numFmtId="0" fontId="37" fillId="9" borderId="11" xfId="27" applyFont="1" applyFill="1" applyBorder="1" applyAlignment="1">
      <alignment horizontal="left" vertical="center" indent="1"/>
    </xf>
    <xf numFmtId="0" fontId="37" fillId="9" borderId="12" xfId="27" applyFont="1" applyFill="1" applyBorder="1" applyAlignment="1">
      <alignment horizontal="left" vertical="center"/>
    </xf>
    <xf numFmtId="3" fontId="37" fillId="9" borderId="26" xfId="27" applyNumberFormat="1" applyFont="1" applyFill="1" applyBorder="1" applyAlignment="1">
      <alignment horizontal="right" vertical="center"/>
    </xf>
    <xf numFmtId="0" fontId="36" fillId="9" borderId="19" xfId="27" applyFont="1" applyFill="1" applyBorder="1" applyAlignment="1">
      <alignment vertical="center"/>
    </xf>
    <xf numFmtId="3" fontId="36" fillId="9" borderId="28" xfId="27" applyNumberFormat="1" applyFont="1" applyFill="1" applyBorder="1" applyAlignment="1">
      <alignment horizontal="right" vertical="center"/>
    </xf>
    <xf numFmtId="169" fontId="37" fillId="15" borderId="0" xfId="624" applyNumberFormat="1" applyFont="1" applyFill="1" applyBorder="1"/>
    <xf numFmtId="169" fontId="37" fillId="15" borderId="0" xfId="624" applyNumberFormat="1" applyFont="1" applyFill="1" applyBorder="1" applyAlignment="1">
      <alignment horizontal="right"/>
    </xf>
    <xf numFmtId="0" fontId="158" fillId="11" borderId="0" xfId="0" applyFont="1" applyFill="1" applyBorder="1" applyAlignment="1">
      <alignment horizontal="right" vertical="center"/>
    </xf>
    <xf numFmtId="3" fontId="37" fillId="9" borderId="0" xfId="624" applyNumberFormat="1" applyFont="1" applyFill="1" applyBorder="1" applyAlignment="1">
      <alignment horizontal="right" vertical="center"/>
    </xf>
    <xf numFmtId="0" fontId="37" fillId="9" borderId="0" xfId="60" applyFont="1" applyFill="1" applyBorder="1" applyAlignment="1">
      <alignment vertical="center"/>
    </xf>
    <xf numFmtId="0" fontId="56" fillId="9" borderId="0" xfId="60" applyFont="1" applyFill="1" applyBorder="1" applyAlignment="1">
      <alignment vertical="center"/>
    </xf>
    <xf numFmtId="0" fontId="61" fillId="9" borderId="0" xfId="60" applyFont="1" applyFill="1" applyBorder="1" applyAlignment="1">
      <alignment vertical="center"/>
    </xf>
    <xf numFmtId="0" fontId="183" fillId="9" borderId="0" xfId="60" applyFont="1" applyFill="1" applyAlignment="1">
      <alignment horizontal="left" vertical="center"/>
    </xf>
    <xf numFmtId="0" fontId="187" fillId="9" borderId="0" xfId="60" applyFont="1" applyFill="1" applyAlignment="1">
      <alignment horizontal="left" vertical="center"/>
    </xf>
    <xf numFmtId="0" fontId="166" fillId="50" borderId="0" xfId="60" applyFont="1" applyFill="1" applyAlignment="1">
      <alignment horizontal="left" vertical="center" indent="3"/>
    </xf>
    <xf numFmtId="0" fontId="37" fillId="50" borderId="0" xfId="60" applyFont="1" applyFill="1"/>
    <xf numFmtId="0" fontId="37" fillId="50" borderId="0" xfId="60" applyFont="1" applyFill="1" applyBorder="1"/>
    <xf numFmtId="0" fontId="56" fillId="16" borderId="63" xfId="60" applyFont="1" applyFill="1" applyBorder="1" applyAlignment="1">
      <alignment horizontal="left" vertical="center"/>
    </xf>
    <xf numFmtId="0" fontId="56" fillId="16" borderId="64" xfId="60" applyFont="1" applyFill="1" applyBorder="1" applyAlignment="1">
      <alignment horizontal="left" vertical="center"/>
    </xf>
    <xf numFmtId="0" fontId="56" fillId="16" borderId="65" xfId="60" applyFont="1" applyFill="1" applyBorder="1" applyAlignment="1">
      <alignment horizontal="left" vertical="center"/>
    </xf>
    <xf numFmtId="0" fontId="37" fillId="9" borderId="0" xfId="60" applyFont="1" applyFill="1" applyBorder="1" applyAlignment="1"/>
    <xf numFmtId="0" fontId="37" fillId="9" borderId="0" xfId="60" applyFont="1" applyFill="1" applyAlignment="1"/>
    <xf numFmtId="202" fontId="162" fillId="9" borderId="133" xfId="657" applyNumberFormat="1" applyFont="1" applyFill="1" applyBorder="1" applyAlignment="1">
      <alignment horizontal="right" vertical="center"/>
    </xf>
    <xf numFmtId="0" fontId="36" fillId="0" borderId="0" xfId="60" applyFont="1" applyFill="1" applyBorder="1"/>
    <xf numFmtId="0" fontId="37" fillId="9" borderId="0" xfId="76" applyFont="1" applyFill="1"/>
    <xf numFmtId="0" fontId="38" fillId="0" borderId="0" xfId="60" applyFont="1" applyFill="1" applyBorder="1"/>
    <xf numFmtId="0" fontId="190" fillId="16" borderId="64" xfId="60" applyFont="1" applyFill="1" applyBorder="1" applyAlignment="1">
      <alignment horizontal="left" vertical="center"/>
    </xf>
    <xf numFmtId="0" fontId="190" fillId="16" borderId="65" xfId="60" applyFont="1" applyFill="1" applyBorder="1" applyAlignment="1">
      <alignment horizontal="left" vertical="center"/>
    </xf>
    <xf numFmtId="0" fontId="36" fillId="9" borderId="0" xfId="60" applyFont="1" applyFill="1" applyAlignment="1"/>
    <xf numFmtId="0" fontId="38" fillId="0" borderId="0" xfId="60" applyFont="1" applyFill="1"/>
    <xf numFmtId="0" fontId="56" fillId="9" borderId="0" xfId="76" applyFont="1" applyFill="1" applyBorder="1" applyAlignment="1">
      <alignment vertical="center"/>
    </xf>
    <xf numFmtId="0" fontId="61" fillId="9" borderId="0" xfId="76" applyFont="1" applyFill="1" applyBorder="1" applyAlignment="1">
      <alignment vertical="center"/>
    </xf>
    <xf numFmtId="0" fontId="191" fillId="9" borderId="0" xfId="76" applyFont="1" applyFill="1" applyBorder="1" applyAlignment="1">
      <alignment vertical="center"/>
    </xf>
    <xf numFmtId="0" fontId="183" fillId="9" borderId="0" xfId="76" applyFont="1" applyFill="1" applyAlignment="1">
      <alignment horizontal="left" vertical="center"/>
    </xf>
    <xf numFmtId="0" fontId="37" fillId="9" borderId="0" xfId="76" applyFont="1" applyFill="1" applyBorder="1"/>
    <xf numFmtId="0" fontId="187" fillId="9" borderId="0" xfId="76" applyFont="1" applyFill="1" applyAlignment="1">
      <alignment horizontal="left" vertical="center"/>
    </xf>
    <xf numFmtId="0" fontId="154" fillId="9" borderId="0" xfId="76" applyFont="1" applyFill="1"/>
    <xf numFmtId="0" fontId="166" fillId="50" borderId="0" xfId="76" applyFont="1" applyFill="1" applyAlignment="1">
      <alignment horizontal="left" vertical="center" indent="3"/>
    </xf>
    <xf numFmtId="0" fontId="37" fillId="50" borderId="0" xfId="76" applyFont="1" applyFill="1"/>
    <xf numFmtId="0" fontId="37" fillId="50" borderId="0" xfId="76" applyFont="1" applyFill="1" applyBorder="1"/>
    <xf numFmtId="0" fontId="36" fillId="9" borderId="0" xfId="76" applyFont="1" applyFill="1" applyBorder="1" applyAlignment="1">
      <alignment vertical="center"/>
    </xf>
    <xf numFmtId="0" fontId="154" fillId="9" borderId="0" xfId="76" applyFont="1" applyFill="1" applyAlignment="1">
      <alignment vertical="center"/>
    </xf>
    <xf numFmtId="0" fontId="37" fillId="9" borderId="0" xfId="76" applyFont="1" applyFill="1" applyAlignment="1">
      <alignment vertical="center"/>
    </xf>
    <xf numFmtId="0" fontId="56" fillId="16" borderId="0" xfId="60" applyFont="1" applyFill="1" applyBorder="1" applyAlignment="1">
      <alignment horizontal="left" vertical="center"/>
    </xf>
    <xf numFmtId="0" fontId="56" fillId="16" borderId="0" xfId="76" applyFont="1" applyFill="1" applyBorder="1" applyAlignment="1">
      <alignment horizontal="left" vertical="center"/>
    </xf>
    <xf numFmtId="0" fontId="37" fillId="9" borderId="0" xfId="76" applyFont="1" applyFill="1" applyBorder="1" applyAlignment="1">
      <alignment vertical="center"/>
    </xf>
    <xf numFmtId="0" fontId="188" fillId="9" borderId="145" xfId="76" applyFont="1" applyFill="1" applyBorder="1" applyAlignment="1">
      <alignment vertical="center"/>
    </xf>
    <xf numFmtId="0" fontId="189" fillId="9" borderId="146" xfId="76" applyFont="1" applyFill="1" applyBorder="1" applyAlignment="1">
      <alignment horizontal="right" vertical="center" wrapText="1"/>
    </xf>
    <xf numFmtId="0" fontId="162" fillId="9" borderId="147" xfId="76" applyFont="1" applyFill="1" applyBorder="1" applyAlignment="1"/>
    <xf numFmtId="0" fontId="189" fillId="9" borderId="148" xfId="76" applyFont="1" applyFill="1" applyBorder="1" applyAlignment="1">
      <alignment horizontal="right" wrapText="1"/>
    </xf>
    <xf numFmtId="0" fontId="37" fillId="9" borderId="0" xfId="76" applyFont="1" applyFill="1" applyBorder="1" applyAlignment="1">
      <alignment vertical="top"/>
    </xf>
    <xf numFmtId="0" fontId="37" fillId="9" borderId="0" xfId="76" applyFont="1" applyFill="1" applyAlignment="1">
      <alignment vertical="top"/>
    </xf>
    <xf numFmtId="202" fontId="162" fillId="9" borderId="150" xfId="657" applyNumberFormat="1" applyFont="1" applyFill="1" applyBorder="1" applyAlignment="1">
      <alignment horizontal="right" vertical="center"/>
    </xf>
    <xf numFmtId="202" fontId="37" fillId="9" borderId="0" xfId="76" applyNumberFormat="1" applyFont="1" applyFill="1"/>
    <xf numFmtId="0" fontId="162" fillId="9" borderId="0" xfId="76" applyFont="1" applyFill="1" applyBorder="1" applyAlignment="1">
      <alignment horizontal="left" vertical="center" indent="1"/>
    </xf>
    <xf numFmtId="202" fontId="162" fillId="9" borderId="151" xfId="657" applyNumberFormat="1" applyFont="1" applyFill="1" applyBorder="1" applyAlignment="1">
      <alignment horizontal="right" vertical="center"/>
    </xf>
    <xf numFmtId="202" fontId="162" fillId="9" borderId="151" xfId="657" applyNumberFormat="1" applyFont="1" applyFill="1" applyBorder="1" applyAlignment="1">
      <alignment vertical="center"/>
    </xf>
    <xf numFmtId="202" fontId="192" fillId="9" borderId="151" xfId="657" applyNumberFormat="1" applyFont="1" applyFill="1" applyBorder="1" applyAlignment="1">
      <alignment vertical="center"/>
    </xf>
    <xf numFmtId="202" fontId="51" fillId="9" borderId="151" xfId="76" applyNumberFormat="1" applyFont="1" applyFill="1" applyBorder="1"/>
    <xf numFmtId="202" fontId="37" fillId="9" borderId="151" xfId="76" applyNumberFormat="1" applyFont="1" applyFill="1" applyBorder="1"/>
    <xf numFmtId="0" fontId="36" fillId="9" borderId="0" xfId="76" applyFont="1" applyFill="1" applyBorder="1"/>
    <xf numFmtId="0" fontId="36" fillId="9" borderId="0" xfId="76" applyFont="1" applyFill="1"/>
    <xf numFmtId="0" fontId="36" fillId="9" borderId="42" xfId="76" applyFont="1" applyFill="1" applyBorder="1"/>
    <xf numFmtId="202" fontId="36" fillId="9" borderId="152" xfId="76" applyNumberFormat="1" applyFont="1" applyFill="1" applyBorder="1"/>
    <xf numFmtId="202" fontId="36" fillId="15" borderId="152" xfId="76" applyNumberFormat="1" applyFont="1" applyFill="1" applyBorder="1"/>
    <xf numFmtId="0" fontId="154" fillId="0" borderId="0" xfId="76" applyFont="1" applyFill="1" applyBorder="1"/>
    <xf numFmtId="0" fontId="37" fillId="0" borderId="0" xfId="76" applyFont="1" applyFill="1"/>
    <xf numFmtId="0" fontId="154" fillId="9" borderId="0" xfId="76" applyFont="1" applyFill="1" applyBorder="1"/>
    <xf numFmtId="0" fontId="37" fillId="9" borderId="145" xfId="76" applyFont="1" applyFill="1" applyBorder="1"/>
    <xf numFmtId="0" fontId="154" fillId="9" borderId="0" xfId="76" applyFont="1" applyFill="1" applyBorder="1" applyAlignment="1">
      <alignment vertical="top"/>
    </xf>
    <xf numFmtId="0" fontId="36" fillId="9" borderId="0" xfId="76" applyFont="1" applyFill="1" applyAlignment="1">
      <alignment vertical="top"/>
    </xf>
    <xf numFmtId="0" fontId="162" fillId="9" borderId="0" xfId="76" applyFont="1" applyFill="1" applyBorder="1" applyAlignment="1">
      <alignment vertical="center"/>
    </xf>
    <xf numFmtId="170" fontId="162" fillId="9" borderId="151" xfId="76" applyNumberFormat="1" applyFont="1" applyFill="1" applyBorder="1" applyAlignment="1">
      <alignment horizontal="right" vertical="center" wrapText="1"/>
    </xf>
    <xf numFmtId="170" fontId="162" fillId="9" borderId="150" xfId="76" applyNumberFormat="1" applyFont="1" applyFill="1" applyBorder="1" applyAlignment="1">
      <alignment horizontal="right" vertical="center" wrapText="1"/>
    </xf>
    <xf numFmtId="0" fontId="162" fillId="9" borderId="151" xfId="76" applyFont="1" applyFill="1" applyBorder="1" applyAlignment="1">
      <alignment horizontal="right" vertical="center" wrapText="1"/>
    </xf>
    <xf numFmtId="170" fontId="36" fillId="9" borderId="152" xfId="76" applyNumberFormat="1" applyFont="1" applyFill="1" applyBorder="1"/>
    <xf numFmtId="0" fontId="153" fillId="9" borderId="0" xfId="76" applyFont="1" applyFill="1" applyBorder="1"/>
    <xf numFmtId="170" fontId="162" fillId="0" borderId="150" xfId="76" applyNumberFormat="1" applyFont="1" applyFill="1" applyBorder="1" applyAlignment="1">
      <alignment horizontal="right" vertical="center" wrapText="1"/>
    </xf>
    <xf numFmtId="202" fontId="36" fillId="0" borderId="152" xfId="76" applyNumberFormat="1" applyFont="1" applyFill="1" applyBorder="1"/>
    <xf numFmtId="170" fontId="36" fillId="0" borderId="152" xfId="76" applyNumberFormat="1" applyFont="1" applyFill="1" applyBorder="1"/>
    <xf numFmtId="0" fontId="36" fillId="0" borderId="0" xfId="76" applyFont="1" applyFill="1" applyBorder="1"/>
    <xf numFmtId="170" fontId="37" fillId="9" borderId="151" xfId="76" applyNumberFormat="1" applyFont="1" applyFill="1" applyBorder="1"/>
    <xf numFmtId="4" fontId="37" fillId="51" borderId="13" xfId="61" applyNumberFormat="1" applyFont="1" applyFill="1" applyBorder="1" applyAlignment="1">
      <alignment horizontal="right" vertical="center"/>
    </xf>
    <xf numFmtId="4" fontId="37" fillId="51" borderId="57" xfId="61" applyNumberFormat="1" applyFont="1" applyFill="1" applyBorder="1" applyAlignment="1">
      <alignment horizontal="right" vertical="center"/>
    </xf>
    <xf numFmtId="10" fontId="37" fillId="51" borderId="13" xfId="61" applyNumberFormat="1" applyFont="1" applyFill="1" applyBorder="1" applyAlignment="1">
      <alignment horizontal="right" vertical="center"/>
    </xf>
    <xf numFmtId="9" fontId="37" fillId="51" borderId="13" xfId="61" applyNumberFormat="1" applyFont="1" applyFill="1" applyBorder="1" applyAlignment="1">
      <alignment horizontal="right" vertical="center"/>
    </xf>
    <xf numFmtId="9" fontId="36" fillId="51" borderId="20" xfId="61" applyNumberFormat="1" applyFont="1" applyFill="1" applyBorder="1" applyAlignment="1">
      <alignment horizontal="right" vertical="center"/>
    </xf>
    <xf numFmtId="14" fontId="37" fillId="51" borderId="14" xfId="60" quotePrefix="1" applyNumberFormat="1" applyFont="1" applyFill="1" applyBorder="1" applyAlignment="1">
      <alignment horizontal="right" vertical="center"/>
    </xf>
    <xf numFmtId="3" fontId="37" fillId="51" borderId="13" xfId="7" applyNumberFormat="1" applyFont="1" applyFill="1" applyBorder="1" applyAlignment="1">
      <alignment horizontal="right" vertical="center"/>
    </xf>
    <xf numFmtId="3" fontId="36" fillId="51" borderId="14" xfId="7" applyNumberFormat="1" applyFont="1" applyFill="1" applyBorder="1" applyAlignment="1">
      <alignment horizontal="right" vertical="center"/>
    </xf>
    <xf numFmtId="0" fontId="37" fillId="51" borderId="13" xfId="60" applyFont="1" applyFill="1" applyBorder="1" applyAlignment="1">
      <alignment horizontal="right" vertical="center"/>
    </xf>
    <xf numFmtId="4" fontId="52" fillId="51" borderId="13" xfId="60" applyNumberFormat="1" applyFont="1" applyFill="1" applyBorder="1" applyAlignment="1">
      <alignment horizontal="right" vertical="center"/>
    </xf>
    <xf numFmtId="3" fontId="37" fillId="51" borderId="23" xfId="60" applyNumberFormat="1" applyFont="1" applyFill="1" applyBorder="1" applyAlignment="1">
      <alignment vertical="center"/>
    </xf>
    <xf numFmtId="3" fontId="37" fillId="0" borderId="25" xfId="27" applyNumberFormat="1" applyFont="1" applyFill="1" applyBorder="1" applyAlignment="1">
      <alignment horizontal="right" vertical="center"/>
    </xf>
    <xf numFmtId="3" fontId="37" fillId="51" borderId="0" xfId="511" applyNumberFormat="1" applyFont="1" applyFill="1" applyBorder="1" applyAlignment="1">
      <alignment horizontal="right" vertical="center"/>
    </xf>
    <xf numFmtId="0" fontId="37" fillId="51" borderId="11" xfId="511" applyFont="1" applyFill="1" applyBorder="1" applyAlignment="1">
      <alignment horizontal="right" vertical="center"/>
    </xf>
    <xf numFmtId="0" fontId="52" fillId="51" borderId="14" xfId="60" applyFont="1" applyFill="1" applyBorder="1" applyAlignment="1">
      <alignment horizontal="right" vertical="center"/>
    </xf>
    <xf numFmtId="0" fontId="52" fillId="51" borderId="13" xfId="60" applyFont="1" applyFill="1" applyBorder="1" applyAlignment="1">
      <alignment horizontal="center" vertical="center"/>
    </xf>
    <xf numFmtId="167" fontId="37" fillId="51" borderId="13" xfId="7" applyNumberFormat="1" applyFont="1" applyFill="1" applyBorder="1" applyAlignment="1">
      <alignment vertical="center"/>
    </xf>
    <xf numFmtId="167" fontId="36" fillId="51" borderId="14" xfId="7" applyNumberFormat="1" applyFont="1" applyFill="1" applyBorder="1" applyAlignment="1">
      <alignment vertical="center"/>
    </xf>
    <xf numFmtId="167" fontId="142" fillId="51" borderId="14" xfId="7" applyNumberFormat="1" applyFont="1" applyFill="1" applyBorder="1" applyAlignment="1">
      <alignment vertical="center"/>
    </xf>
    <xf numFmtId="167" fontId="52" fillId="51" borderId="13" xfId="7" applyNumberFormat="1" applyFont="1" applyFill="1" applyBorder="1" applyAlignment="1">
      <alignment vertical="center"/>
    </xf>
    <xf numFmtId="167" fontId="142" fillId="51" borderId="13" xfId="7" applyNumberFormat="1" applyFont="1" applyFill="1" applyBorder="1" applyAlignment="1">
      <alignment vertical="center"/>
    </xf>
    <xf numFmtId="199" fontId="37" fillId="51" borderId="13" xfId="7" applyNumberFormat="1" applyFont="1" applyFill="1" applyBorder="1" applyAlignment="1">
      <alignment vertical="center"/>
    </xf>
    <xf numFmtId="199" fontId="37" fillId="51" borderId="15" xfId="7" applyNumberFormat="1" applyFont="1" applyFill="1" applyBorder="1" applyAlignment="1">
      <alignment vertical="center"/>
    </xf>
    <xf numFmtId="169" fontId="37" fillId="51" borderId="13" xfId="7" applyNumberFormat="1" applyFont="1" applyFill="1" applyBorder="1" applyAlignment="1">
      <alignment horizontal="right" vertical="center"/>
    </xf>
    <xf numFmtId="169" fontId="37" fillId="51" borderId="15" xfId="31" applyNumberFormat="1" applyFont="1" applyFill="1" applyBorder="1" applyAlignment="1">
      <alignment vertical="center"/>
    </xf>
    <xf numFmtId="169" fontId="37" fillId="51" borderId="13" xfId="31" applyNumberFormat="1" applyFont="1" applyFill="1" applyBorder="1" applyAlignment="1">
      <alignment vertical="center"/>
    </xf>
    <xf numFmtId="167" fontId="52" fillId="51" borderId="23" xfId="7" applyNumberFormat="1" applyFont="1" applyFill="1" applyBorder="1" applyAlignment="1">
      <alignment vertical="center"/>
    </xf>
    <xf numFmtId="167" fontId="36" fillId="51" borderId="0" xfId="7" applyNumberFormat="1" applyFont="1" applyFill="1" applyBorder="1" applyAlignment="1">
      <alignment vertical="center"/>
    </xf>
    <xf numFmtId="0" fontId="52" fillId="51" borderId="72" xfId="27" applyFont="1" applyFill="1" applyBorder="1" applyAlignment="1">
      <alignment horizontal="right" vertical="center"/>
    </xf>
    <xf numFmtId="0" fontId="52" fillId="51" borderId="75" xfId="27" applyFont="1" applyFill="1" applyBorder="1" applyAlignment="1">
      <alignment horizontal="right" vertical="center"/>
    </xf>
    <xf numFmtId="167" fontId="37" fillId="51" borderId="79" xfId="582" applyNumberFormat="1" applyFont="1" applyFill="1" applyBorder="1" applyAlignment="1">
      <alignment vertical="center"/>
    </xf>
    <xf numFmtId="167" fontId="37" fillId="51" borderId="72" xfId="582" applyNumberFormat="1" applyFont="1" applyFill="1" applyBorder="1" applyAlignment="1">
      <alignment vertical="center"/>
    </xf>
    <xf numFmtId="167" fontId="37" fillId="51" borderId="75" xfId="582" applyNumberFormat="1" applyFont="1" applyFill="1" applyBorder="1" applyAlignment="1">
      <alignment vertical="center"/>
    </xf>
    <xf numFmtId="167" fontId="37" fillId="51" borderId="83" xfId="582" applyNumberFormat="1" applyFont="1" applyFill="1" applyBorder="1" applyAlignment="1">
      <alignment vertical="center"/>
    </xf>
    <xf numFmtId="167" fontId="36" fillId="51" borderId="83" xfId="582" applyNumberFormat="1" applyFont="1" applyFill="1" applyBorder="1" applyAlignment="1">
      <alignment vertical="center"/>
    </xf>
    <xf numFmtId="167" fontId="142" fillId="51" borderId="83" xfId="582" applyNumberFormat="1" applyFont="1" applyFill="1" applyBorder="1" applyAlignment="1">
      <alignment vertical="center"/>
    </xf>
    <xf numFmtId="167" fontId="52" fillId="51" borderId="79" xfId="582" applyNumberFormat="1" applyFont="1" applyFill="1" applyBorder="1" applyAlignment="1">
      <alignment vertical="center"/>
    </xf>
    <xf numFmtId="167" fontId="52" fillId="51" borderId="72" xfId="582" applyNumberFormat="1" applyFont="1" applyFill="1" applyBorder="1" applyAlignment="1">
      <alignment vertical="center"/>
    </xf>
    <xf numFmtId="167" fontId="52" fillId="51" borderId="75" xfId="582" applyNumberFormat="1" applyFont="1" applyFill="1" applyBorder="1" applyAlignment="1">
      <alignment vertical="center"/>
    </xf>
    <xf numFmtId="167" fontId="36" fillId="51" borderId="79" xfId="582" applyNumberFormat="1" applyFont="1" applyFill="1" applyBorder="1" applyAlignment="1">
      <alignment vertical="center"/>
    </xf>
    <xf numFmtId="10" fontId="37" fillId="51" borderId="72" xfId="582" applyNumberFormat="1" applyFont="1" applyFill="1" applyBorder="1" applyAlignment="1">
      <alignment horizontal="right" vertical="center"/>
    </xf>
    <xf numFmtId="169" fontId="37" fillId="51" borderId="72" xfId="582" applyNumberFormat="1" applyFont="1" applyFill="1" applyBorder="1" applyAlignment="1">
      <alignment horizontal="right" vertical="center"/>
    </xf>
    <xf numFmtId="169" fontId="37" fillId="51" borderId="72" xfId="582" applyNumberFormat="1" applyFont="1" applyFill="1" applyBorder="1" applyAlignment="1">
      <alignment vertical="center"/>
    </xf>
    <xf numFmtId="167" fontId="37" fillId="51" borderId="87" xfId="582" applyNumberFormat="1" applyFont="1" applyFill="1" applyBorder="1" applyAlignment="1">
      <alignment vertical="center"/>
    </xf>
    <xf numFmtId="14" fontId="37" fillId="0" borderId="12" xfId="60" quotePrefix="1" applyNumberFormat="1" applyFont="1" applyFill="1" applyBorder="1" applyAlignment="1">
      <alignment horizontal="right" vertical="center"/>
    </xf>
    <xf numFmtId="3" fontId="37" fillId="0" borderId="0" xfId="60" applyNumberFormat="1" applyFont="1" applyFill="1" applyBorder="1"/>
    <xf numFmtId="3" fontId="36" fillId="0" borderId="0" xfId="60" applyNumberFormat="1" applyFont="1" applyFill="1" applyBorder="1"/>
    <xf numFmtId="0" fontId="194" fillId="9" borderId="0" xfId="15" applyFont="1" applyFill="1" applyAlignment="1" applyProtection="1">
      <alignment horizontal="left" vertical="center"/>
    </xf>
    <xf numFmtId="0" fontId="194" fillId="9" borderId="0" xfId="15" applyFont="1" applyFill="1" applyAlignment="1" applyProtection="1">
      <alignment vertical="center"/>
    </xf>
    <xf numFmtId="0" fontId="194" fillId="0" borderId="0" xfId="15" applyFont="1" applyFill="1" applyAlignment="1" applyProtection="1">
      <alignment horizontal="left" vertical="center"/>
    </xf>
    <xf numFmtId="0" fontId="194" fillId="9" borderId="0" xfId="60" applyFont="1" applyFill="1" applyAlignment="1">
      <alignment vertical="center"/>
    </xf>
    <xf numFmtId="0" fontId="195" fillId="0" borderId="0" xfId="15" applyFont="1" applyFill="1" applyAlignment="1" applyProtection="1">
      <alignment horizontal="left" vertical="center"/>
    </xf>
    <xf numFmtId="0" fontId="194" fillId="9" borderId="0" xfId="15" applyFont="1" applyFill="1" applyAlignment="1" applyProtection="1">
      <alignment horizontal="left" vertical="top"/>
    </xf>
    <xf numFmtId="0" fontId="194" fillId="9" borderId="0" xfId="15" quotePrefix="1" applyFont="1" applyFill="1" applyAlignment="1" applyProtection="1">
      <alignment vertical="center"/>
    </xf>
    <xf numFmtId="0" fontId="194" fillId="9" borderId="0" xfId="60" applyFont="1" applyFill="1" applyBorder="1"/>
    <xf numFmtId="3" fontId="36" fillId="9" borderId="12" xfId="60" applyNumberFormat="1" applyFont="1" applyFill="1" applyBorder="1" applyAlignment="1">
      <alignment horizontal="right" vertical="center"/>
    </xf>
    <xf numFmtId="3" fontId="36" fillId="0" borderId="154" xfId="0" applyNumberFormat="1" applyFont="1" applyFill="1" applyBorder="1"/>
    <xf numFmtId="3" fontId="36" fillId="9" borderId="154" xfId="0" applyNumberFormat="1" applyFont="1" applyFill="1" applyBorder="1"/>
    <xf numFmtId="3" fontId="36" fillId="0" borderId="154" xfId="7" applyNumberFormat="1" applyFont="1" applyFill="1" applyBorder="1" applyAlignment="1">
      <alignment horizontal="right" vertical="center"/>
    </xf>
    <xf numFmtId="3" fontId="37" fillId="0" borderId="153" xfId="60" applyNumberFormat="1" applyFont="1" applyFill="1" applyBorder="1" applyAlignment="1">
      <alignment vertical="center"/>
    </xf>
    <xf numFmtId="49" fontId="37" fillId="15" borderId="11" xfId="0" applyNumberFormat="1" applyFont="1" applyFill="1" applyBorder="1" applyAlignment="1">
      <alignment horizontal="right" vertical="center"/>
    </xf>
    <xf numFmtId="0" fontId="37" fillId="0" borderId="24" xfId="60" applyFont="1" applyFill="1" applyBorder="1" applyAlignment="1">
      <alignment horizontal="right" vertical="center"/>
    </xf>
    <xf numFmtId="0" fontId="37" fillId="0" borderId="24" xfId="511" applyFont="1" applyFill="1" applyBorder="1" applyAlignment="1">
      <alignment horizontal="right" vertical="center"/>
    </xf>
    <xf numFmtId="3" fontId="36" fillId="13" borderId="21" xfId="27" applyNumberFormat="1" applyFont="1" applyFill="1" applyBorder="1" applyAlignment="1">
      <alignment horizontal="right" vertical="center"/>
    </xf>
    <xf numFmtId="49" fontId="37" fillId="0" borderId="155" xfId="511" applyNumberFormat="1" applyFont="1" applyFill="1" applyBorder="1" applyAlignment="1">
      <alignment horizontal="right" vertical="center"/>
    </xf>
    <xf numFmtId="0" fontId="37" fillId="0" borderId="156" xfId="511" applyFont="1" applyFill="1" applyBorder="1" applyAlignment="1">
      <alignment horizontal="right" vertical="center"/>
    </xf>
    <xf numFmtId="3" fontId="37" fillId="0" borderId="157" xfId="0" applyNumberFormat="1" applyFont="1" applyFill="1" applyBorder="1"/>
    <xf numFmtId="0" fontId="37" fillId="0" borderId="157" xfId="0" applyFont="1" applyFill="1" applyBorder="1"/>
    <xf numFmtId="4" fontId="37" fillId="0" borderId="158" xfId="0" applyNumberFormat="1" applyFont="1" applyFill="1" applyBorder="1"/>
    <xf numFmtId="3" fontId="36" fillId="0" borderId="147" xfId="0" applyNumberFormat="1" applyFont="1" applyFill="1" applyBorder="1"/>
    <xf numFmtId="49" fontId="37" fillId="51" borderId="66" xfId="511" applyNumberFormat="1" applyFont="1" applyFill="1" applyBorder="1" applyAlignment="1">
      <alignment horizontal="right" vertical="center"/>
    </xf>
    <xf numFmtId="3" fontId="36" fillId="51" borderId="154" xfId="0" applyNumberFormat="1" applyFont="1" applyFill="1" applyBorder="1"/>
    <xf numFmtId="49" fontId="37" fillId="15" borderId="159" xfId="511" applyNumberFormat="1" applyFont="1" applyFill="1" applyBorder="1" applyAlignment="1">
      <alignment horizontal="right" vertical="center"/>
    </xf>
    <xf numFmtId="167" fontId="37" fillId="0" borderId="25" xfId="582" applyNumberFormat="1" applyFont="1" applyFill="1" applyBorder="1" applyAlignment="1">
      <alignment vertical="center"/>
    </xf>
    <xf numFmtId="167" fontId="37" fillId="0" borderId="26" xfId="582" applyNumberFormat="1" applyFont="1" applyFill="1" applyBorder="1" applyAlignment="1">
      <alignment vertical="center"/>
    </xf>
    <xf numFmtId="167" fontId="36" fillId="0" borderId="26" xfId="582" applyNumberFormat="1" applyFont="1" applyFill="1" applyBorder="1" applyAlignment="1">
      <alignment vertical="center"/>
    </xf>
    <xf numFmtId="167" fontId="37" fillId="0" borderId="24" xfId="582" applyNumberFormat="1" applyFont="1" applyFill="1" applyBorder="1" applyAlignment="1">
      <alignment vertical="center"/>
    </xf>
    <xf numFmtId="10" fontId="37" fillId="0" borderId="25" xfId="31" applyNumberFormat="1" applyFont="1" applyFill="1" applyBorder="1"/>
    <xf numFmtId="169" fontId="37" fillId="0" borderId="25" xfId="31" applyNumberFormat="1" applyFont="1" applyFill="1" applyBorder="1" applyAlignment="1">
      <alignment horizontal="right"/>
    </xf>
    <xf numFmtId="169" fontId="37" fillId="0" borderId="25" xfId="31" applyNumberFormat="1" applyFont="1" applyFill="1" applyBorder="1"/>
    <xf numFmtId="167" fontId="52" fillId="0" borderId="25" xfId="7" applyNumberFormat="1" applyFont="1" applyFill="1" applyBorder="1"/>
    <xf numFmtId="167" fontId="37" fillId="0" borderId="29" xfId="7" applyNumberFormat="1" applyFont="1" applyFill="1" applyBorder="1"/>
    <xf numFmtId="0" fontId="37" fillId="51" borderId="68" xfId="511" applyFont="1" applyFill="1" applyBorder="1" applyAlignment="1">
      <alignment horizontal="right" vertical="center"/>
    </xf>
    <xf numFmtId="167" fontId="37" fillId="51" borderId="0" xfId="582" applyNumberFormat="1" applyFont="1" applyFill="1" applyBorder="1" applyAlignment="1">
      <alignment vertical="center"/>
    </xf>
    <xf numFmtId="167" fontId="37" fillId="51" borderId="12" xfId="582" applyNumberFormat="1" applyFont="1" applyFill="1" applyBorder="1" applyAlignment="1">
      <alignment vertical="center"/>
    </xf>
    <xf numFmtId="167" fontId="36" fillId="51" borderId="12" xfId="582" applyNumberFormat="1" applyFont="1" applyFill="1" applyBorder="1" applyAlignment="1">
      <alignment vertical="center"/>
    </xf>
    <xf numFmtId="167" fontId="37" fillId="51" borderId="11" xfId="582" applyNumberFormat="1" applyFont="1" applyFill="1" applyBorder="1" applyAlignment="1">
      <alignment vertical="center"/>
    </xf>
    <xf numFmtId="10" fontId="37" fillId="51" borderId="0" xfId="31" applyNumberFormat="1" applyFont="1" applyFill="1" applyBorder="1"/>
    <xf numFmtId="169" fontId="37" fillId="51" borderId="0" xfId="31" applyNumberFormat="1" applyFont="1" applyFill="1" applyBorder="1" applyAlignment="1">
      <alignment horizontal="right"/>
    </xf>
    <xf numFmtId="169" fontId="37" fillId="51" borderId="0" xfId="31" applyNumberFormat="1" applyFont="1" applyFill="1" applyBorder="1"/>
    <xf numFmtId="167" fontId="52" fillId="51" borderId="0" xfId="7" applyNumberFormat="1" applyFont="1" applyFill="1" applyBorder="1"/>
    <xf numFmtId="167" fontId="37" fillId="51" borderId="18" xfId="7" applyNumberFormat="1" applyFont="1" applyFill="1" applyBorder="1"/>
    <xf numFmtId="167" fontId="36" fillId="0" borderId="25" xfId="582" applyNumberFormat="1" applyFont="1" applyFill="1" applyBorder="1" applyAlignment="1">
      <alignment vertical="center"/>
    </xf>
    <xf numFmtId="169" fontId="37" fillId="0" borderId="25" xfId="582" applyNumberFormat="1" applyFont="1" applyFill="1" applyBorder="1" applyAlignment="1">
      <alignment horizontal="right" vertical="center"/>
    </xf>
    <xf numFmtId="169" fontId="37" fillId="0" borderId="25" xfId="582" applyNumberFormat="1" applyFont="1" applyFill="1" applyBorder="1" applyAlignment="1">
      <alignment vertical="center"/>
    </xf>
    <xf numFmtId="167" fontId="37" fillId="0" borderId="29" xfId="582" applyNumberFormat="1" applyFont="1" applyFill="1" applyBorder="1" applyAlignment="1">
      <alignment vertical="center"/>
    </xf>
    <xf numFmtId="167" fontId="36" fillId="51" borderId="0" xfId="582" applyNumberFormat="1" applyFont="1" applyFill="1" applyBorder="1" applyAlignment="1">
      <alignment vertical="center"/>
    </xf>
    <xf numFmtId="169" fontId="37" fillId="51" borderId="0" xfId="582" applyNumberFormat="1" applyFont="1" applyFill="1" applyBorder="1" applyAlignment="1">
      <alignment horizontal="right" vertical="center"/>
    </xf>
    <xf numFmtId="169" fontId="37" fillId="51" borderId="0" xfId="582" applyNumberFormat="1" applyFont="1" applyFill="1" applyBorder="1" applyAlignment="1">
      <alignment vertical="center"/>
    </xf>
    <xf numFmtId="167" fontId="37" fillId="51" borderId="18" xfId="582" applyNumberFormat="1" applyFont="1" applyFill="1" applyBorder="1" applyAlignment="1">
      <alignment vertical="center"/>
    </xf>
    <xf numFmtId="167" fontId="37" fillId="0" borderId="27" xfId="582" applyNumberFormat="1" applyFont="1" applyFill="1" applyBorder="1" applyAlignment="1">
      <alignment vertical="center"/>
    </xf>
    <xf numFmtId="167" fontId="37" fillId="51" borderId="17" xfId="582" applyNumberFormat="1" applyFont="1" applyFill="1" applyBorder="1" applyAlignment="1">
      <alignment vertical="center"/>
    </xf>
    <xf numFmtId="167" fontId="37" fillId="0" borderId="94" xfId="582" applyNumberFormat="1" applyFont="1" applyFill="1" applyBorder="1" applyAlignment="1">
      <alignment vertical="center"/>
    </xf>
    <xf numFmtId="167" fontId="37" fillId="0" borderId="95" xfId="582" applyNumberFormat="1" applyFont="1" applyFill="1" applyBorder="1" applyAlignment="1">
      <alignment vertical="center"/>
    </xf>
    <xf numFmtId="167" fontId="37" fillId="0" borderId="96" xfId="582" applyNumberFormat="1" applyFont="1" applyFill="1" applyBorder="1" applyAlignment="1">
      <alignment vertical="center"/>
    </xf>
    <xf numFmtId="167" fontId="36" fillId="0" borderId="96" xfId="582" applyNumberFormat="1" applyFont="1" applyFill="1" applyBorder="1" applyAlignment="1">
      <alignment vertical="center"/>
    </xf>
    <xf numFmtId="169" fontId="37" fillId="0" borderId="94" xfId="582" applyNumberFormat="1" applyFont="1" applyFill="1" applyBorder="1" applyAlignment="1">
      <alignment horizontal="right" vertical="center"/>
    </xf>
    <xf numFmtId="169" fontId="37" fillId="0" borderId="94" xfId="582" applyNumberFormat="1" applyFont="1" applyFill="1" applyBorder="1" applyAlignment="1">
      <alignment vertical="center"/>
    </xf>
    <xf numFmtId="167" fontId="37" fillId="0" borderId="97" xfId="582" applyNumberFormat="1" applyFont="1" applyFill="1" applyBorder="1" applyAlignment="1">
      <alignment vertical="center"/>
    </xf>
    <xf numFmtId="0" fontId="37" fillId="14" borderId="68" xfId="511" applyFont="1" applyFill="1" applyBorder="1" applyAlignment="1">
      <alignment horizontal="right" vertical="center"/>
    </xf>
    <xf numFmtId="167" fontId="37" fillId="14" borderId="0" xfId="582" applyNumberFormat="1" applyFont="1" applyFill="1" applyBorder="1" applyAlignment="1">
      <alignment vertical="center"/>
    </xf>
    <xf numFmtId="167" fontId="37" fillId="14" borderId="12" xfId="582" applyNumberFormat="1" applyFont="1" applyFill="1" applyBorder="1" applyAlignment="1">
      <alignment vertical="center"/>
    </xf>
    <xf numFmtId="167" fontId="37" fillId="14" borderId="11" xfId="582" applyNumberFormat="1" applyFont="1" applyFill="1" applyBorder="1" applyAlignment="1">
      <alignment vertical="center"/>
    </xf>
    <xf numFmtId="167" fontId="36" fillId="14" borderId="12" xfId="582" applyNumberFormat="1" applyFont="1" applyFill="1" applyBorder="1" applyAlignment="1">
      <alignment vertical="center"/>
    </xf>
    <xf numFmtId="169" fontId="37" fillId="14" borderId="0" xfId="582" applyNumberFormat="1" applyFont="1" applyFill="1" applyBorder="1" applyAlignment="1">
      <alignment horizontal="right" vertical="center"/>
    </xf>
    <xf numFmtId="169" fontId="37" fillId="14" borderId="0" xfId="582" applyNumberFormat="1" applyFont="1" applyFill="1" applyBorder="1" applyAlignment="1">
      <alignment vertical="center"/>
    </xf>
    <xf numFmtId="167" fontId="37" fillId="14" borderId="18" xfId="582" applyNumberFormat="1" applyFont="1" applyFill="1" applyBorder="1" applyAlignment="1">
      <alignment vertical="center"/>
    </xf>
    <xf numFmtId="167" fontId="37" fillId="0" borderId="98" xfId="582" applyNumberFormat="1" applyFont="1" applyFill="1" applyBorder="1" applyAlignment="1">
      <alignment vertical="center"/>
    </xf>
    <xf numFmtId="167" fontId="37" fillId="0" borderId="101" xfId="582" applyNumberFormat="1" applyFont="1" applyFill="1" applyBorder="1" applyAlignment="1">
      <alignment vertical="center"/>
    </xf>
    <xf numFmtId="167" fontId="37" fillId="51" borderId="100" xfId="582" applyNumberFormat="1" applyFont="1" applyFill="1" applyBorder="1" applyAlignment="1">
      <alignment vertical="center"/>
    </xf>
    <xf numFmtId="199" fontId="36" fillId="0" borderId="25" xfId="60" applyNumberFormat="1" applyFont="1" applyFill="1" applyBorder="1" applyAlignment="1">
      <alignment vertical="center"/>
    </xf>
    <xf numFmtId="199" fontId="37" fillId="0" borderId="25" xfId="60" applyNumberFormat="1" applyFont="1" applyFill="1" applyBorder="1" applyAlignment="1">
      <alignment vertical="center"/>
    </xf>
    <xf numFmtId="199" fontId="36" fillId="0" borderId="26" xfId="60" applyNumberFormat="1" applyFont="1" applyFill="1" applyBorder="1" applyAlignment="1">
      <alignment vertical="center"/>
    </xf>
    <xf numFmtId="199" fontId="36" fillId="0" borderId="28" xfId="60" applyNumberFormat="1" applyFont="1" applyFill="1" applyBorder="1" applyAlignment="1">
      <alignment vertical="center"/>
    </xf>
    <xf numFmtId="199" fontId="36" fillId="51" borderId="0" xfId="60" applyNumberFormat="1" applyFont="1" applyFill="1" applyBorder="1" applyAlignment="1">
      <alignment vertical="center"/>
    </xf>
    <xf numFmtId="199" fontId="37" fillId="51" borderId="0" xfId="60" applyNumberFormat="1" applyFont="1" applyFill="1" applyBorder="1" applyAlignment="1">
      <alignment vertical="center"/>
    </xf>
    <xf numFmtId="199" fontId="36" fillId="51" borderId="12" xfId="60" applyNumberFormat="1" applyFont="1" applyFill="1" applyBorder="1" applyAlignment="1">
      <alignment vertical="center"/>
    </xf>
    <xf numFmtId="199" fontId="36" fillId="51" borderId="19" xfId="60" applyNumberFormat="1" applyFont="1" applyFill="1" applyBorder="1" applyAlignment="1">
      <alignment vertical="center"/>
    </xf>
    <xf numFmtId="167" fontId="37" fillId="0" borderId="27" xfId="7" applyNumberFormat="1" applyFont="1" applyFill="1" applyBorder="1" applyAlignment="1">
      <alignment vertical="center"/>
    </xf>
    <xf numFmtId="167" fontId="37" fillId="0" borderId="24" xfId="7" applyNumberFormat="1" applyFont="1" applyFill="1" applyBorder="1" applyAlignment="1">
      <alignment vertical="center"/>
    </xf>
    <xf numFmtId="167" fontId="36" fillId="0" borderId="25" xfId="7" applyNumberFormat="1" applyFont="1" applyFill="1" applyBorder="1" applyAlignment="1">
      <alignment vertical="center"/>
    </xf>
    <xf numFmtId="167" fontId="37" fillId="0" borderId="102" xfId="7" applyNumberFormat="1" applyFont="1" applyFill="1" applyBorder="1" applyAlignment="1">
      <alignment vertical="center"/>
    </xf>
    <xf numFmtId="167" fontId="36" fillId="0" borderId="32" xfId="7" applyNumberFormat="1" applyFont="1" applyFill="1" applyBorder="1" applyAlignment="1">
      <alignment vertical="center"/>
    </xf>
    <xf numFmtId="0" fontId="37" fillId="51" borderId="68" xfId="60" applyFont="1" applyFill="1" applyBorder="1" applyAlignment="1">
      <alignment horizontal="right" vertical="center"/>
    </xf>
    <xf numFmtId="167" fontId="37" fillId="51" borderId="17" xfId="7" applyNumberFormat="1" applyFont="1" applyFill="1" applyBorder="1" applyAlignment="1">
      <alignment vertical="center"/>
    </xf>
    <xf numFmtId="167" fontId="37" fillId="51" borderId="0" xfId="7" applyNumberFormat="1" applyFont="1" applyFill="1" applyBorder="1" applyAlignment="1">
      <alignment vertical="center"/>
    </xf>
    <xf numFmtId="167" fontId="37" fillId="51" borderId="11" xfId="7" applyNumberFormat="1" applyFont="1" applyFill="1" applyBorder="1" applyAlignment="1">
      <alignment vertical="center"/>
    </xf>
    <xf numFmtId="167" fontId="37" fillId="51" borderId="77" xfId="7" applyNumberFormat="1" applyFont="1" applyFill="1" applyBorder="1" applyAlignment="1">
      <alignment vertical="center"/>
    </xf>
    <xf numFmtId="167" fontId="36" fillId="51" borderId="21" xfId="7" applyNumberFormat="1" applyFont="1" applyFill="1" applyBorder="1" applyAlignment="1">
      <alignment vertical="center"/>
    </xf>
    <xf numFmtId="200" fontId="37" fillId="0" borderId="25" xfId="60" quotePrefix="1" applyNumberFormat="1" applyFont="1" applyFill="1" applyBorder="1" applyAlignment="1">
      <alignment horizontal="right" vertical="center"/>
    </xf>
    <xf numFmtId="0" fontId="52" fillId="0" borderId="24" xfId="60" applyFont="1" applyFill="1" applyBorder="1" applyAlignment="1">
      <alignment horizontal="right" vertical="center"/>
    </xf>
    <xf numFmtId="200" fontId="37" fillId="51" borderId="66" xfId="60" quotePrefix="1" applyNumberFormat="1" applyFont="1" applyFill="1" applyBorder="1" applyAlignment="1">
      <alignment horizontal="right" vertical="center"/>
    </xf>
    <xf numFmtId="0" fontId="52" fillId="51" borderId="11" xfId="60" applyFont="1" applyFill="1" applyBorder="1" applyAlignment="1">
      <alignment horizontal="right" vertical="center"/>
    </xf>
    <xf numFmtId="167" fontId="52" fillId="51" borderId="0" xfId="7" applyNumberFormat="1" applyFont="1" applyFill="1" applyBorder="1" applyAlignment="1">
      <alignment vertical="center"/>
    </xf>
    <xf numFmtId="200" fontId="37" fillId="51" borderId="0" xfId="60" quotePrefix="1" applyNumberFormat="1" applyFont="1" applyFill="1" applyBorder="1" applyAlignment="1">
      <alignment horizontal="right" vertical="center"/>
    </xf>
    <xf numFmtId="167" fontId="37" fillId="0" borderId="26" xfId="7" applyNumberFormat="1" applyFont="1" applyFill="1" applyBorder="1" applyAlignment="1">
      <alignment vertical="center"/>
    </xf>
    <xf numFmtId="0" fontId="52" fillId="51" borderId="0" xfId="60" applyFont="1" applyFill="1" applyBorder="1" applyAlignment="1">
      <alignment horizontal="center" vertical="center"/>
    </xf>
    <xf numFmtId="167" fontId="36" fillId="51" borderId="12" xfId="7" applyNumberFormat="1" applyFont="1" applyFill="1" applyBorder="1" applyAlignment="1">
      <alignment vertical="center"/>
    </xf>
    <xf numFmtId="167" fontId="37" fillId="51" borderId="12" xfId="7" applyNumberFormat="1" applyFont="1" applyFill="1" applyBorder="1" applyAlignment="1">
      <alignment vertical="center"/>
    </xf>
    <xf numFmtId="167" fontId="142" fillId="51" borderId="12" xfId="7" applyNumberFormat="1" applyFont="1" applyFill="1" applyBorder="1" applyAlignment="1">
      <alignment vertical="center"/>
    </xf>
    <xf numFmtId="167" fontId="142" fillId="51" borderId="0" xfId="7" applyNumberFormat="1" applyFont="1" applyFill="1" applyBorder="1" applyAlignment="1">
      <alignment vertical="center"/>
    </xf>
    <xf numFmtId="199" fontId="37" fillId="51" borderId="0" xfId="7" applyNumberFormat="1" applyFont="1" applyFill="1" applyBorder="1" applyAlignment="1">
      <alignment vertical="center"/>
    </xf>
    <xf numFmtId="199" fontId="37" fillId="51" borderId="11" xfId="7" applyNumberFormat="1" applyFont="1" applyFill="1" applyBorder="1" applyAlignment="1">
      <alignment vertical="center"/>
    </xf>
    <xf numFmtId="169" fontId="37" fillId="51" borderId="0" xfId="7" applyNumberFormat="1" applyFont="1" applyFill="1" applyBorder="1" applyAlignment="1">
      <alignment horizontal="right" vertical="center"/>
    </xf>
    <xf numFmtId="169" fontId="37" fillId="51" borderId="11" xfId="31" applyNumberFormat="1" applyFont="1" applyFill="1" applyBorder="1" applyAlignment="1">
      <alignment vertical="center"/>
    </xf>
    <xf numFmtId="169" fontId="37" fillId="51" borderId="0" xfId="31" applyNumberFormat="1" applyFont="1" applyFill="1" applyBorder="1" applyAlignment="1">
      <alignment vertical="center"/>
    </xf>
    <xf numFmtId="167" fontId="52" fillId="51" borderId="18" xfId="7" applyNumberFormat="1" applyFont="1" applyFill="1" applyBorder="1" applyAlignment="1">
      <alignment vertical="center"/>
    </xf>
    <xf numFmtId="167" fontId="150" fillId="15" borderId="25" xfId="583" applyNumberFormat="1" applyFont="1" applyFill="1" applyBorder="1" applyAlignment="1">
      <alignment horizontal="right" vertical="center"/>
    </xf>
    <xf numFmtId="0" fontId="37" fillId="0" borderId="164" xfId="511" applyFont="1" applyFill="1" applyBorder="1" applyAlignment="1">
      <alignment horizontal="right" vertical="center"/>
    </xf>
    <xf numFmtId="167" fontId="37" fillId="0" borderId="161" xfId="582" applyNumberFormat="1" applyFont="1" applyFill="1" applyBorder="1" applyAlignment="1">
      <alignment vertical="center"/>
    </xf>
    <xf numFmtId="167" fontId="36" fillId="0" borderId="161" xfId="582" applyNumberFormat="1" applyFont="1" applyFill="1" applyBorder="1" applyAlignment="1">
      <alignment vertical="center"/>
    </xf>
    <xf numFmtId="167" fontId="37" fillId="0" borderId="160" xfId="582" applyNumberFormat="1" applyFont="1" applyFill="1" applyBorder="1" applyAlignment="1">
      <alignment vertical="center"/>
    </xf>
    <xf numFmtId="10" fontId="37" fillId="0" borderId="56" xfId="31" applyNumberFormat="1" applyFont="1" applyFill="1" applyBorder="1"/>
    <xf numFmtId="169" fontId="37" fillId="0" borderId="56" xfId="31" applyNumberFormat="1" applyFont="1" applyFill="1" applyBorder="1" applyAlignment="1">
      <alignment horizontal="right"/>
    </xf>
    <xf numFmtId="169" fontId="37" fillId="0" borderId="56" xfId="31" applyNumberFormat="1" applyFont="1" applyFill="1" applyBorder="1"/>
    <xf numFmtId="167" fontId="52" fillId="0" borderId="56" xfId="7" applyNumberFormat="1" applyFont="1" applyFill="1" applyBorder="1"/>
    <xf numFmtId="167" fontId="37" fillId="0" borderId="86" xfId="7" applyNumberFormat="1" applyFont="1" applyFill="1" applyBorder="1"/>
    <xf numFmtId="0" fontId="37" fillId="0" borderId="164" xfId="60" applyFont="1" applyFill="1" applyBorder="1" applyAlignment="1">
      <alignment horizontal="right" vertical="center"/>
    </xf>
    <xf numFmtId="167" fontId="36" fillId="0" borderId="56" xfId="582" applyNumberFormat="1" applyFont="1" applyFill="1" applyBorder="1" applyAlignment="1">
      <alignment vertical="center"/>
    </xf>
    <xf numFmtId="167" fontId="37" fillId="0" borderId="86" xfId="582" applyNumberFormat="1" applyFont="1" applyFill="1" applyBorder="1" applyAlignment="1">
      <alignment vertical="center"/>
    </xf>
    <xf numFmtId="167" fontId="37" fillId="0" borderId="165" xfId="582" applyNumberFormat="1" applyFont="1" applyFill="1" applyBorder="1" applyAlignment="1">
      <alignment vertical="center"/>
    </xf>
    <xf numFmtId="167" fontId="37" fillId="0" borderId="166" xfId="582" applyNumberFormat="1" applyFont="1" applyFill="1" applyBorder="1" applyAlignment="1">
      <alignment vertical="center"/>
    </xf>
    <xf numFmtId="199" fontId="37" fillId="0" borderId="86" xfId="582" applyNumberFormat="1" applyFont="1" applyFill="1" applyBorder="1" applyAlignment="1">
      <alignment vertical="center"/>
    </xf>
    <xf numFmtId="167" fontId="37" fillId="0" borderId="163" xfId="582" applyNumberFormat="1" applyFont="1" applyFill="1" applyBorder="1" applyAlignment="1">
      <alignment vertical="center"/>
    </xf>
    <xf numFmtId="167" fontId="36" fillId="9" borderId="0" xfId="7" applyNumberFormat="1" applyFont="1" applyFill="1" applyBorder="1" applyAlignment="1">
      <alignment vertical="center"/>
    </xf>
    <xf numFmtId="167" fontId="37" fillId="0" borderId="98" xfId="7" applyNumberFormat="1" applyFont="1" applyFill="1" applyBorder="1" applyAlignment="1">
      <alignment vertical="center"/>
    </xf>
    <xf numFmtId="167" fontId="37" fillId="0" borderId="56" xfId="7" applyNumberFormat="1" applyFont="1" applyFill="1" applyBorder="1" applyAlignment="1">
      <alignment vertical="center"/>
    </xf>
    <xf numFmtId="167" fontId="37" fillId="0" borderId="160" xfId="7" applyNumberFormat="1" applyFont="1" applyFill="1" applyBorder="1" applyAlignment="1">
      <alignment vertical="center"/>
    </xf>
    <xf numFmtId="167" fontId="36" fillId="0" borderId="56" xfId="7" applyNumberFormat="1" applyFont="1" applyFill="1" applyBorder="1" applyAlignment="1">
      <alignment vertical="center"/>
    </xf>
    <xf numFmtId="167" fontId="37" fillId="0" borderId="74" xfId="7" applyNumberFormat="1" applyFont="1" applyFill="1" applyBorder="1" applyAlignment="1">
      <alignment vertical="center"/>
    </xf>
    <xf numFmtId="167" fontId="36" fillId="0" borderId="162" xfId="7" applyNumberFormat="1" applyFont="1" applyFill="1" applyBorder="1" applyAlignment="1">
      <alignment vertical="center"/>
    </xf>
    <xf numFmtId="0" fontId="52" fillId="0" borderId="56" xfId="60" applyFont="1" applyFill="1" applyBorder="1" applyAlignment="1">
      <alignment horizontal="center" vertical="center"/>
    </xf>
    <xf numFmtId="167" fontId="36" fillId="0" borderId="161" xfId="7" applyNumberFormat="1" applyFont="1" applyFill="1" applyBorder="1" applyAlignment="1">
      <alignment vertical="center"/>
    </xf>
    <xf numFmtId="167" fontId="37" fillId="0" borderId="161" xfId="7" applyNumberFormat="1" applyFont="1" applyFill="1" applyBorder="1" applyAlignment="1">
      <alignment vertical="center"/>
    </xf>
    <xf numFmtId="167" fontId="142" fillId="0" borderId="161" xfId="7" applyNumberFormat="1" applyFont="1" applyFill="1" applyBorder="1" applyAlignment="1">
      <alignment vertical="center"/>
    </xf>
    <xf numFmtId="167" fontId="52" fillId="0" borderId="56" xfId="7" applyNumberFormat="1" applyFont="1" applyFill="1" applyBorder="1" applyAlignment="1">
      <alignment vertical="center"/>
    </xf>
    <xf numFmtId="167" fontId="142" fillId="0" borderId="56" xfId="7" applyNumberFormat="1" applyFont="1" applyFill="1" applyBorder="1" applyAlignment="1">
      <alignment vertical="center"/>
    </xf>
    <xf numFmtId="199" fontId="37" fillId="0" borderId="56" xfId="7" applyNumberFormat="1" applyFont="1" applyFill="1" applyBorder="1" applyAlignment="1">
      <alignment vertical="center"/>
    </xf>
    <xf numFmtId="199" fontId="37" fillId="0" borderId="160" xfId="7" applyNumberFormat="1" applyFont="1" applyFill="1" applyBorder="1" applyAlignment="1">
      <alignment vertical="center"/>
    </xf>
    <xf numFmtId="169" fontId="37" fillId="0" borderId="56" xfId="7" applyNumberFormat="1" applyFont="1" applyFill="1" applyBorder="1" applyAlignment="1">
      <alignment horizontal="right" vertical="center"/>
    </xf>
    <xf numFmtId="169" fontId="37" fillId="0" borderId="160" xfId="31" applyNumberFormat="1" applyFont="1" applyFill="1" applyBorder="1" applyAlignment="1">
      <alignment vertical="center"/>
    </xf>
    <xf numFmtId="169" fontId="37" fillId="0" borderId="56" xfId="31" applyNumberFormat="1" applyFont="1" applyFill="1" applyBorder="1" applyAlignment="1">
      <alignment vertical="center"/>
    </xf>
    <xf numFmtId="167" fontId="52" fillId="0" borderId="86" xfId="7" applyNumberFormat="1" applyFont="1" applyFill="1" applyBorder="1" applyAlignment="1">
      <alignment vertical="center"/>
    </xf>
    <xf numFmtId="0" fontId="37" fillId="9" borderId="0" xfId="60" applyFont="1" applyFill="1" applyBorder="1" applyAlignment="1">
      <alignment vertical="center"/>
    </xf>
    <xf numFmtId="0" fontId="37" fillId="0" borderId="0" xfId="60" applyFont="1" applyAlignment="1"/>
    <xf numFmtId="0" fontId="53" fillId="9" borderId="0" xfId="27" applyFont="1" applyFill="1" applyBorder="1" applyAlignment="1">
      <alignment horizontal="center" vertical="center"/>
    </xf>
    <xf numFmtId="0" fontId="38" fillId="9" borderId="0" xfId="60" applyFont="1" applyFill="1" applyBorder="1" applyAlignment="1">
      <alignment vertical="center"/>
    </xf>
    <xf numFmtId="0" fontId="37" fillId="9" borderId="0" xfId="60" applyFont="1" applyFill="1" applyBorder="1" applyAlignment="1">
      <alignment vertical="center"/>
    </xf>
    <xf numFmtId="0" fontId="37" fillId="52" borderId="15" xfId="60" applyFont="1" applyFill="1" applyBorder="1" applyAlignment="1">
      <alignment horizontal="right" vertical="center"/>
    </xf>
    <xf numFmtId="3" fontId="37" fillId="52" borderId="16" xfId="60" applyNumberFormat="1" applyFont="1" applyFill="1" applyBorder="1" applyAlignment="1">
      <alignment vertical="center"/>
    </xf>
    <xf numFmtId="0" fontId="37" fillId="0" borderId="17" xfId="60" applyFont="1" applyFill="1" applyBorder="1" applyAlignment="1">
      <alignment horizontal="right" vertical="center"/>
    </xf>
    <xf numFmtId="3" fontId="37" fillId="52" borderId="13" xfId="60" applyNumberFormat="1" applyFont="1" applyFill="1" applyBorder="1" applyAlignment="1">
      <alignment vertical="center"/>
    </xf>
    <xf numFmtId="3" fontId="36" fillId="52" borderId="14" xfId="60" applyNumberFormat="1" applyFont="1" applyFill="1" applyBorder="1" applyAlignment="1">
      <alignment vertical="center"/>
    </xf>
    <xf numFmtId="3" fontId="37" fillId="52" borderId="13" xfId="60" applyNumberFormat="1" applyFont="1" applyFill="1" applyBorder="1" applyAlignment="1">
      <alignment horizontal="right" vertical="center"/>
    </xf>
    <xf numFmtId="3" fontId="37" fillId="52" borderId="15" xfId="60" applyNumberFormat="1" applyFont="1" applyFill="1" applyBorder="1" applyAlignment="1">
      <alignment horizontal="right" vertical="center"/>
    </xf>
    <xf numFmtId="3" fontId="36" fillId="52" borderId="14" xfId="60" quotePrefix="1" applyNumberFormat="1" applyFont="1" applyFill="1" applyBorder="1" applyAlignment="1">
      <alignment horizontal="right" vertical="center"/>
    </xf>
    <xf numFmtId="3" fontId="36" fillId="52" borderId="22" xfId="60" applyNumberFormat="1" applyFont="1" applyFill="1" applyBorder="1" applyAlignment="1">
      <alignment vertical="center"/>
    </xf>
    <xf numFmtId="0" fontId="37" fillId="14" borderId="11" xfId="60" applyFont="1" applyFill="1" applyBorder="1" applyAlignment="1">
      <alignment horizontal="right" vertical="center"/>
    </xf>
    <xf numFmtId="3" fontId="37" fillId="14" borderId="25" xfId="11" applyNumberFormat="1" applyFont="1" applyFill="1" applyBorder="1" applyAlignment="1">
      <alignment horizontal="right" vertical="center"/>
    </xf>
    <xf numFmtId="3" fontId="36" fillId="14" borderId="26" xfId="11" applyNumberFormat="1" applyFont="1" applyFill="1" applyBorder="1" applyAlignment="1">
      <alignment horizontal="right" vertical="center"/>
    </xf>
    <xf numFmtId="3" fontId="37" fillId="14" borderId="24" xfId="11" applyNumberFormat="1" applyFont="1" applyFill="1" applyBorder="1" applyAlignment="1">
      <alignment horizontal="right" vertical="center"/>
    </xf>
    <xf numFmtId="3" fontId="37" fillId="14" borderId="27" xfId="11" applyNumberFormat="1" applyFont="1" applyFill="1" applyBorder="1" applyAlignment="1">
      <alignment horizontal="right" vertical="center"/>
    </xf>
    <xf numFmtId="3" fontId="36" fillId="14" borderId="28" xfId="11" applyNumberFormat="1" applyFont="1" applyFill="1" applyBorder="1" applyAlignment="1">
      <alignment horizontal="right" vertical="center"/>
    </xf>
    <xf numFmtId="3" fontId="53" fillId="9" borderId="0" xfId="27" applyNumberFormat="1" applyFont="1" applyFill="1" applyBorder="1" applyAlignment="1">
      <alignment vertical="center"/>
    </xf>
    <xf numFmtId="3" fontId="37" fillId="13" borderId="13" xfId="27" applyNumberFormat="1" applyFont="1" applyFill="1" applyBorder="1" applyAlignment="1">
      <alignment horizontal="right" vertical="center"/>
    </xf>
    <xf numFmtId="3" fontId="37" fillId="13" borderId="15" xfId="27" applyNumberFormat="1" applyFont="1" applyFill="1" applyBorder="1" applyAlignment="1">
      <alignment horizontal="right" vertical="center"/>
    </xf>
    <xf numFmtId="14" fontId="37" fillId="9" borderId="24" xfId="27" quotePrefix="1" applyNumberFormat="1" applyFont="1" applyFill="1" applyBorder="1" applyAlignment="1">
      <alignment horizontal="right" vertical="center"/>
    </xf>
    <xf numFmtId="14" fontId="37" fillId="13" borderId="15" xfId="27" quotePrefix="1" applyNumberFormat="1" applyFont="1" applyFill="1" applyBorder="1" applyAlignment="1">
      <alignment horizontal="right" vertical="center"/>
    </xf>
    <xf numFmtId="3" fontId="181" fillId="9" borderId="0" xfId="27" applyNumberFormat="1" applyFont="1" applyFill="1" applyBorder="1" applyAlignment="1">
      <alignment horizontal="right" vertical="center"/>
    </xf>
    <xf numFmtId="3" fontId="36" fillId="13" borderId="20" xfId="27" applyNumberFormat="1" applyFont="1" applyFill="1" applyBorder="1" applyAlignment="1">
      <alignment horizontal="right" vertical="center"/>
    </xf>
    <xf numFmtId="3" fontId="36" fillId="13" borderId="14" xfId="27" applyNumberFormat="1" applyFont="1" applyFill="1" applyBorder="1" applyAlignment="1">
      <alignment horizontal="right" vertical="center"/>
    </xf>
    <xf numFmtId="3" fontId="37" fillId="13" borderId="14" xfId="27" applyNumberFormat="1" applyFont="1" applyFill="1" applyBorder="1" applyAlignment="1">
      <alignment horizontal="right" vertical="center"/>
    </xf>
    <xf numFmtId="3" fontId="36" fillId="13" borderId="13" xfId="27" applyNumberFormat="1" applyFont="1" applyFill="1" applyBorder="1" applyAlignment="1">
      <alignment horizontal="right" vertical="center"/>
    </xf>
    <xf numFmtId="3" fontId="36" fillId="9" borderId="25" xfId="27" applyNumberFormat="1" applyFont="1" applyFill="1" applyBorder="1" applyAlignment="1">
      <alignment horizontal="right" vertical="center"/>
    </xf>
    <xf numFmtId="3" fontId="36" fillId="0" borderId="22" xfId="27" applyNumberFormat="1" applyFont="1" applyFill="1" applyBorder="1" applyAlignment="1">
      <alignment horizontal="right" vertical="center"/>
    </xf>
    <xf numFmtId="0" fontId="50" fillId="9" borderId="0" xfId="27" applyFont="1" applyFill="1" applyBorder="1" applyAlignment="1">
      <alignment vertical="center"/>
    </xf>
    <xf numFmtId="3" fontId="37" fillId="0" borderId="13" xfId="27" applyNumberFormat="1" applyFont="1" applyFill="1" applyBorder="1" applyAlignment="1">
      <alignment horizontal="right" vertical="center"/>
    </xf>
    <xf numFmtId="3" fontId="37" fillId="0" borderId="13" xfId="27" applyNumberFormat="1" applyFont="1" applyFill="1" applyBorder="1"/>
    <xf numFmtId="3" fontId="36" fillId="9" borderId="0" xfId="27" applyNumberFormat="1" applyFont="1" applyFill="1" applyBorder="1" applyAlignment="1">
      <alignment horizontal="right" vertical="center"/>
    </xf>
    <xf numFmtId="3" fontId="36" fillId="0" borderId="0" xfId="27" applyNumberFormat="1" applyFont="1" applyFill="1" applyBorder="1" applyAlignment="1">
      <alignment horizontal="right" vertical="center"/>
    </xf>
    <xf numFmtId="3" fontId="36" fillId="0" borderId="13" xfId="27" applyNumberFormat="1" applyFont="1" applyFill="1" applyBorder="1" applyAlignment="1">
      <alignment horizontal="right" vertical="center"/>
    </xf>
    <xf numFmtId="3" fontId="37" fillId="0" borderId="11" xfId="27" applyNumberFormat="1" applyFont="1" applyFill="1" applyBorder="1" applyAlignment="1">
      <alignment horizontal="right" vertical="center"/>
    </xf>
    <xf numFmtId="3" fontId="37" fillId="0" borderId="15" xfId="27" applyNumberFormat="1" applyFont="1" applyFill="1" applyBorder="1" applyAlignment="1">
      <alignment horizontal="right" vertical="center"/>
    </xf>
    <xf numFmtId="3" fontId="37" fillId="0" borderId="15" xfId="27" applyNumberFormat="1" applyFont="1" applyFill="1" applyBorder="1" applyAlignment="1">
      <alignment horizontal="right"/>
    </xf>
    <xf numFmtId="3" fontId="37" fillId="0" borderId="0" xfId="27" quotePrefix="1" applyNumberFormat="1" applyFont="1" applyFill="1" applyBorder="1" applyAlignment="1">
      <alignment horizontal="right" vertical="center"/>
    </xf>
    <xf numFmtId="3" fontId="37" fillId="0" borderId="13" xfId="27" applyNumberFormat="1" applyFont="1" applyFill="1" applyBorder="1" applyAlignment="1">
      <alignment horizontal="right"/>
    </xf>
    <xf numFmtId="3" fontId="36" fillId="9" borderId="17" xfId="27" applyNumberFormat="1" applyFont="1" applyFill="1" applyBorder="1" applyAlignment="1">
      <alignment horizontal="right" vertical="center"/>
    </xf>
    <xf numFmtId="3" fontId="37" fillId="0" borderId="11" xfId="27" quotePrefix="1" applyNumberFormat="1" applyFont="1" applyFill="1" applyBorder="1" applyAlignment="1">
      <alignment horizontal="right" vertical="center"/>
    </xf>
    <xf numFmtId="3" fontId="37" fillId="0" borderId="15" xfId="27" quotePrefix="1" applyNumberFormat="1" applyFont="1" applyFill="1" applyBorder="1" applyAlignment="1">
      <alignment horizontal="right" vertical="center"/>
    </xf>
    <xf numFmtId="3" fontId="37" fillId="0" borderId="13" xfId="27" quotePrefix="1" applyNumberFormat="1" applyFont="1" applyFill="1" applyBorder="1" applyAlignment="1">
      <alignment horizontal="right" vertical="center"/>
    </xf>
    <xf numFmtId="3" fontId="37" fillId="0" borderId="16" xfId="27" applyNumberFormat="1" applyFont="1" applyFill="1" applyBorder="1" applyAlignment="1">
      <alignment horizontal="right" vertical="center"/>
    </xf>
    <xf numFmtId="0" fontId="37" fillId="9" borderId="11" xfId="27" applyFont="1" applyFill="1" applyBorder="1" applyAlignment="1">
      <alignment horizontal="right" vertical="center"/>
    </xf>
    <xf numFmtId="0" fontId="37" fillId="0" borderId="15" xfId="27" applyFont="1" applyFill="1" applyBorder="1" applyAlignment="1">
      <alignment horizontal="right" vertical="center"/>
    </xf>
    <xf numFmtId="49" fontId="37" fillId="9" borderId="0" xfId="27" applyNumberFormat="1" applyFont="1" applyFill="1" applyBorder="1" applyAlignment="1">
      <alignment horizontal="right" vertical="center"/>
    </xf>
    <xf numFmtId="49" fontId="37" fillId="0" borderId="13" xfId="27" applyNumberFormat="1" applyFont="1" applyFill="1" applyBorder="1" applyAlignment="1">
      <alignment horizontal="right" vertical="center"/>
    </xf>
    <xf numFmtId="0" fontId="53" fillId="0" borderId="0" xfId="27" applyFont="1" applyFill="1" applyBorder="1"/>
    <xf numFmtId="3" fontId="53" fillId="9" borderId="0" xfId="27" applyNumberFormat="1" applyFont="1" applyFill="1" applyAlignment="1">
      <alignment horizontal="right"/>
    </xf>
    <xf numFmtId="0" fontId="36" fillId="0" borderId="0" xfId="27" applyFont="1" applyFill="1" applyBorder="1" applyAlignment="1">
      <alignment vertical="center"/>
    </xf>
    <xf numFmtId="3" fontId="36" fillId="0" borderId="19" xfId="27" applyNumberFormat="1" applyFont="1" applyFill="1" applyBorder="1" applyAlignment="1">
      <alignment horizontal="right" vertical="center"/>
    </xf>
    <xf numFmtId="3" fontId="36" fillId="0" borderId="20" xfId="27" applyNumberFormat="1" applyFont="1" applyFill="1" applyBorder="1" applyAlignment="1">
      <alignment horizontal="right" vertical="center"/>
    </xf>
    <xf numFmtId="3" fontId="36" fillId="0" borderId="12" xfId="27" applyNumberFormat="1" applyFont="1" applyFill="1" applyBorder="1" applyAlignment="1">
      <alignment horizontal="right" vertical="center"/>
    </xf>
    <xf numFmtId="3" fontId="36" fillId="0" borderId="14" xfId="27" applyNumberFormat="1" applyFont="1" applyFill="1" applyBorder="1" applyAlignment="1">
      <alignment horizontal="right" vertical="center"/>
    </xf>
    <xf numFmtId="3" fontId="37" fillId="0" borderId="12" xfId="27" quotePrefix="1" applyNumberFormat="1" applyFont="1" applyFill="1" applyBorder="1" applyAlignment="1">
      <alignment horizontal="right" vertical="center"/>
    </xf>
    <xf numFmtId="3" fontId="37" fillId="0" borderId="14" xfId="27" quotePrefix="1" applyNumberFormat="1" applyFont="1" applyFill="1" applyBorder="1" applyAlignment="1">
      <alignment horizontal="right" vertical="center"/>
    </xf>
    <xf numFmtId="0" fontId="37" fillId="9" borderId="12" xfId="27" applyFont="1" applyFill="1" applyBorder="1" applyAlignment="1">
      <alignment vertical="center"/>
    </xf>
    <xf numFmtId="0" fontId="53" fillId="0" borderId="13" xfId="27" applyFont="1" applyFill="1" applyBorder="1"/>
    <xf numFmtId="0" fontId="51" fillId="9" borderId="0" xfId="27" applyFont="1" applyFill="1" applyBorder="1" applyAlignment="1">
      <alignment horizontal="left" vertical="center"/>
    </xf>
    <xf numFmtId="0" fontId="37" fillId="0" borderId="11" xfId="27" quotePrefix="1" applyFont="1" applyFill="1" applyBorder="1" applyAlignment="1">
      <alignment horizontal="right" vertical="center"/>
    </xf>
    <xf numFmtId="0" fontId="37" fillId="0" borderId="0" xfId="27" applyFont="1" applyFill="1" applyBorder="1"/>
    <xf numFmtId="4" fontId="37" fillId="51" borderId="18" xfId="511" applyNumberFormat="1" applyFont="1" applyFill="1" applyBorder="1" applyAlignment="1">
      <alignment horizontal="right" vertical="center"/>
    </xf>
    <xf numFmtId="0" fontId="37" fillId="9" borderId="0" xfId="60" applyFont="1" applyFill="1" applyBorder="1" applyAlignment="1">
      <alignment vertical="center"/>
    </xf>
    <xf numFmtId="0" fontId="37" fillId="0" borderId="0" xfId="60" applyFont="1" applyAlignment="1"/>
    <xf numFmtId="0" fontId="38" fillId="9" borderId="0" xfId="60" applyFont="1" applyFill="1" applyBorder="1" applyAlignment="1">
      <alignment vertical="center"/>
    </xf>
    <xf numFmtId="189" fontId="36" fillId="0" borderId="66" xfId="60" applyNumberFormat="1" applyFont="1" applyBorder="1" applyAlignment="1">
      <alignment horizontal="center" vertical="justify"/>
    </xf>
    <xf numFmtId="189" fontId="37" fillId="0" borderId="168" xfId="60" applyNumberFormat="1" applyFont="1" applyBorder="1" applyAlignment="1">
      <alignment horizontal="left"/>
    </xf>
    <xf numFmtId="14" fontId="37" fillId="51" borderId="149" xfId="60" quotePrefix="1" applyNumberFormat="1" applyFont="1" applyFill="1" applyBorder="1" applyAlignment="1">
      <alignment horizontal="right" vertical="center"/>
    </xf>
    <xf numFmtId="14" fontId="37" fillId="0" borderId="147" xfId="60" quotePrefix="1" applyNumberFormat="1" applyFont="1" applyFill="1" applyBorder="1" applyAlignment="1">
      <alignment horizontal="right" vertical="center"/>
    </xf>
    <xf numFmtId="14" fontId="37" fillId="51" borderId="154" xfId="60" quotePrefix="1" applyNumberFormat="1" applyFont="1" applyFill="1" applyBorder="1" applyAlignment="1">
      <alignment horizontal="right" vertical="center"/>
    </xf>
    <xf numFmtId="14" fontId="37" fillId="0" borderId="154" xfId="60" quotePrefix="1" applyNumberFormat="1" applyFont="1" applyFill="1" applyBorder="1" applyAlignment="1">
      <alignment horizontal="right" vertical="center"/>
    </xf>
    <xf numFmtId="3" fontId="37" fillId="51" borderId="58" xfId="60" applyNumberFormat="1" applyFont="1" applyFill="1" applyBorder="1"/>
    <xf numFmtId="3" fontId="37" fillId="0" borderId="157" xfId="60" applyNumberFormat="1" applyFont="1" applyFill="1" applyBorder="1"/>
    <xf numFmtId="3" fontId="37" fillId="51" borderId="0" xfId="60" applyNumberFormat="1" applyFont="1" applyFill="1" applyBorder="1"/>
    <xf numFmtId="0" fontId="36" fillId="0" borderId="154" xfId="60" applyFont="1" applyBorder="1"/>
    <xf numFmtId="3" fontId="36" fillId="51" borderId="149" xfId="60" applyNumberFormat="1" applyFont="1" applyFill="1" applyBorder="1"/>
    <xf numFmtId="3" fontId="36" fillId="0" borderId="147" xfId="60" applyNumberFormat="1" applyFont="1" applyFill="1" applyBorder="1"/>
    <xf numFmtId="3" fontId="36" fillId="51" borderId="154" xfId="60" applyNumberFormat="1" applyFont="1" applyFill="1" applyBorder="1"/>
    <xf numFmtId="3" fontId="36" fillId="0" borderId="154" xfId="60" applyNumberFormat="1" applyFont="1" applyFill="1" applyBorder="1"/>
    <xf numFmtId="3" fontId="36" fillId="51" borderId="58" xfId="60" applyNumberFormat="1" applyFont="1" applyFill="1" applyBorder="1"/>
    <xf numFmtId="3" fontId="36" fillId="0" borderId="157" xfId="60" applyNumberFormat="1" applyFont="1" applyFill="1" applyBorder="1"/>
    <xf numFmtId="3" fontId="36" fillId="51" borderId="0" xfId="60" applyNumberFormat="1" applyFont="1" applyFill="1" applyBorder="1"/>
    <xf numFmtId="0" fontId="36" fillId="0" borderId="169" xfId="60" applyFont="1" applyBorder="1"/>
    <xf numFmtId="3" fontId="36" fillId="51" borderId="170" xfId="60" applyNumberFormat="1" applyFont="1" applyFill="1" applyBorder="1"/>
    <xf numFmtId="3" fontId="36" fillId="0" borderId="171" xfId="60" applyNumberFormat="1" applyFont="1" applyFill="1" applyBorder="1"/>
    <xf numFmtId="3" fontId="36" fillId="51" borderId="169" xfId="60" applyNumberFormat="1" applyFont="1" applyFill="1" applyBorder="1"/>
    <xf numFmtId="3" fontId="36" fillId="0" borderId="169" xfId="60" applyNumberFormat="1" applyFont="1" applyFill="1" applyBorder="1"/>
    <xf numFmtId="0" fontId="8" fillId="0" borderId="0" xfId="60" applyBorder="1" applyAlignment="1">
      <alignment wrapText="1"/>
    </xf>
    <xf numFmtId="190" fontId="37" fillId="0" borderId="0" xfId="60" applyNumberFormat="1" applyFont="1" applyFill="1" applyBorder="1"/>
    <xf numFmtId="190" fontId="122" fillId="0" borderId="0" xfId="60" applyNumberFormat="1" applyFont="1" applyFill="1" applyBorder="1"/>
    <xf numFmtId="3" fontId="37" fillId="0" borderId="18" xfId="60" applyNumberFormat="1" applyFont="1" applyFill="1" applyBorder="1"/>
    <xf numFmtId="0" fontId="188" fillId="9" borderId="124" xfId="0" applyFont="1" applyFill="1" applyBorder="1" applyAlignment="1">
      <alignment vertical="center"/>
    </xf>
    <xf numFmtId="0" fontId="189" fillId="9" borderId="125" xfId="0" applyFont="1" applyFill="1" applyBorder="1" applyAlignment="1">
      <alignment horizontal="right" vertical="center" wrapText="1"/>
    </xf>
    <xf numFmtId="0" fontId="189" fillId="9" borderId="126" xfId="0" applyFont="1" applyFill="1" applyBorder="1" applyAlignment="1">
      <alignment horizontal="right" vertical="center" wrapText="1"/>
    </xf>
    <xf numFmtId="0" fontId="162" fillId="9" borderId="127" xfId="0" applyFont="1" applyFill="1" applyBorder="1" applyAlignment="1"/>
    <xf numFmtId="0" fontId="189" fillId="9" borderId="128" xfId="0" applyFont="1" applyFill="1" applyBorder="1" applyAlignment="1">
      <alignment horizontal="right" wrapText="1"/>
    </xf>
    <xf numFmtId="0" fontId="189" fillId="9" borderId="129" xfId="0" applyFont="1" applyFill="1" applyBorder="1" applyAlignment="1">
      <alignment horizontal="right" wrapText="1"/>
    </xf>
    <xf numFmtId="0" fontId="37" fillId="9" borderId="130" xfId="0" applyFont="1" applyFill="1" applyBorder="1"/>
    <xf numFmtId="202" fontId="37" fillId="0" borderId="131" xfId="0" applyNumberFormat="1" applyFont="1" applyFill="1" applyBorder="1"/>
    <xf numFmtId="0" fontId="162" fillId="9" borderId="132" xfId="0" applyFont="1" applyFill="1" applyBorder="1" applyAlignment="1">
      <alignment horizontal="left" vertical="center" indent="1"/>
    </xf>
    <xf numFmtId="0" fontId="37" fillId="9" borderId="132" xfId="0" applyFont="1" applyFill="1" applyBorder="1"/>
    <xf numFmtId="0" fontId="37" fillId="9" borderId="134" xfId="0" applyFont="1" applyFill="1" applyBorder="1"/>
    <xf numFmtId="0" fontId="36" fillId="9" borderId="135" xfId="0" applyFont="1" applyFill="1" applyBorder="1"/>
    <xf numFmtId="202" fontId="36" fillId="9" borderId="136" xfId="0" applyNumberFormat="1" applyFont="1" applyFill="1" applyBorder="1"/>
    <xf numFmtId="202" fontId="36" fillId="9" borderId="137" xfId="0" applyNumberFormat="1" applyFont="1" applyFill="1" applyBorder="1"/>
    <xf numFmtId="0" fontId="37" fillId="9" borderId="124" xfId="0" applyFont="1" applyFill="1" applyBorder="1"/>
    <xf numFmtId="0" fontId="189" fillId="9" borderId="138" xfId="0" applyFont="1" applyFill="1" applyBorder="1" applyAlignment="1">
      <alignment horizontal="center" vertical="center" wrapText="1"/>
    </xf>
    <xf numFmtId="0" fontId="162" fillId="9" borderId="139" xfId="0" applyFont="1" applyFill="1" applyBorder="1" applyAlignment="1"/>
    <xf numFmtId="0" fontId="189" fillId="9" borderId="140" xfId="0" applyFont="1" applyFill="1" applyBorder="1" applyAlignment="1">
      <alignment horizontal="right" wrapText="1"/>
    </xf>
    <xf numFmtId="202" fontId="37" fillId="9" borderId="141" xfId="0" applyNumberFormat="1" applyFont="1" applyFill="1" applyBorder="1"/>
    <xf numFmtId="202" fontId="37" fillId="0" borderId="142" xfId="0" applyNumberFormat="1" applyFont="1" applyFill="1" applyBorder="1"/>
    <xf numFmtId="202" fontId="37" fillId="15" borderId="143" xfId="0" applyNumberFormat="1" applyFont="1" applyFill="1" applyBorder="1"/>
    <xf numFmtId="202" fontId="37" fillId="9" borderId="142" xfId="0" applyNumberFormat="1" applyFont="1" applyFill="1" applyBorder="1"/>
    <xf numFmtId="0" fontId="36" fillId="9" borderId="42" xfId="0" applyFont="1" applyFill="1" applyBorder="1"/>
    <xf numFmtId="202" fontId="36" fillId="9" borderId="144" xfId="0" applyNumberFormat="1" applyFont="1" applyFill="1" applyBorder="1"/>
    <xf numFmtId="0" fontId="36" fillId="0" borderId="0" xfId="0" applyFont="1" applyFill="1"/>
    <xf numFmtId="0" fontId="36" fillId="9" borderId="0" xfId="0" applyFont="1" applyFill="1"/>
    <xf numFmtId="0" fontId="162" fillId="9" borderId="150" xfId="76" applyFont="1" applyFill="1" applyBorder="1" applyAlignment="1">
      <alignment horizontal="right" vertical="center" wrapText="1"/>
    </xf>
    <xf numFmtId="199" fontId="37" fillId="0" borderId="88" xfId="582" applyNumberFormat="1" applyFont="1" applyFill="1" applyBorder="1" applyAlignment="1">
      <alignment vertical="center"/>
    </xf>
    <xf numFmtId="49" fontId="37" fillId="9" borderId="89" xfId="60" applyNumberFormat="1" applyFont="1" applyFill="1" applyBorder="1" applyAlignment="1">
      <alignment horizontal="right" vertical="center"/>
    </xf>
    <xf numFmtId="167" fontId="37" fillId="0" borderId="172" xfId="582" applyNumberFormat="1" applyFont="1" applyFill="1" applyBorder="1" applyAlignment="1">
      <alignment vertical="center"/>
    </xf>
    <xf numFmtId="167" fontId="36" fillId="0" borderId="90" xfId="582" applyNumberFormat="1" applyFont="1" applyFill="1" applyBorder="1" applyAlignment="1">
      <alignment vertical="center"/>
    </xf>
    <xf numFmtId="167" fontId="37" fillId="0" borderId="88" xfId="582" applyNumberFormat="1" applyFont="1" applyFill="1" applyBorder="1" applyAlignment="1">
      <alignment vertical="center"/>
    </xf>
    <xf numFmtId="0" fontId="52" fillId="51" borderId="173" xfId="27" applyFont="1" applyFill="1" applyBorder="1" applyAlignment="1">
      <alignment horizontal="right" vertical="center"/>
    </xf>
    <xf numFmtId="0" fontId="52" fillId="51" borderId="73" xfId="27" applyFont="1" applyFill="1" applyBorder="1" applyAlignment="1">
      <alignment horizontal="right" vertical="center"/>
    </xf>
    <xf numFmtId="0" fontId="52" fillId="51" borderId="105" xfId="27" applyFont="1" applyFill="1" applyBorder="1" applyAlignment="1">
      <alignment horizontal="right" vertical="center"/>
    </xf>
    <xf numFmtId="167" fontId="36" fillId="51" borderId="103" xfId="582" applyNumberFormat="1" applyFont="1" applyFill="1" applyBorder="1" applyAlignment="1">
      <alignment vertical="center"/>
    </xf>
    <xf numFmtId="167" fontId="36" fillId="9" borderId="81" xfId="582" applyNumberFormat="1" applyFont="1" applyFill="1" applyBorder="1" applyAlignment="1">
      <alignment vertical="center"/>
    </xf>
    <xf numFmtId="199" fontId="36" fillId="51" borderId="13" xfId="27" applyNumberFormat="1" applyFont="1" applyFill="1" applyBorder="1" applyAlignment="1">
      <alignment vertical="center"/>
    </xf>
    <xf numFmtId="199" fontId="36" fillId="9" borderId="0" xfId="27" applyNumberFormat="1" applyFont="1" applyFill="1" applyBorder="1" applyAlignment="1">
      <alignment vertical="center"/>
    </xf>
    <xf numFmtId="199" fontId="37" fillId="51" borderId="13" xfId="27" applyNumberFormat="1" applyFont="1" applyFill="1" applyBorder="1" applyAlignment="1">
      <alignment vertical="center"/>
    </xf>
    <xf numFmtId="199" fontId="37" fillId="9" borderId="0" xfId="27" applyNumberFormat="1" applyFont="1" applyFill="1" applyBorder="1" applyAlignment="1">
      <alignment vertical="center"/>
    </xf>
    <xf numFmtId="199" fontId="37" fillId="51" borderId="105" xfId="27" applyNumberFormat="1" applyFont="1" applyFill="1" applyBorder="1" applyAlignment="1">
      <alignment vertical="center"/>
    </xf>
    <xf numFmtId="199" fontId="37" fillId="9" borderId="77" xfId="27" applyNumberFormat="1" applyFont="1" applyFill="1" applyBorder="1" applyAlignment="1">
      <alignment vertical="center"/>
    </xf>
    <xf numFmtId="199" fontId="36" fillId="51" borderId="106" xfId="27" applyNumberFormat="1" applyFont="1" applyFill="1" applyBorder="1" applyAlignment="1">
      <alignment vertical="center"/>
    </xf>
    <xf numFmtId="199" fontId="36" fillId="9" borderId="85" xfId="27" applyNumberFormat="1" applyFont="1" applyFill="1" applyBorder="1" applyAlignment="1">
      <alignment vertical="center"/>
    </xf>
    <xf numFmtId="199" fontId="36" fillId="51" borderId="103" xfId="27" applyNumberFormat="1" applyFont="1" applyFill="1" applyBorder="1" applyAlignment="1">
      <alignment vertical="center"/>
    </xf>
    <xf numFmtId="199" fontId="36" fillId="9" borderId="81" xfId="27" applyNumberFormat="1" applyFont="1" applyFill="1" applyBorder="1" applyAlignment="1">
      <alignment vertical="center"/>
    </xf>
    <xf numFmtId="199" fontId="36" fillId="51" borderId="109" xfId="27" applyNumberFormat="1" applyFont="1" applyFill="1" applyBorder="1" applyAlignment="1">
      <alignment vertical="center"/>
    </xf>
    <xf numFmtId="199" fontId="36" fillId="9" borderId="108" xfId="27" applyNumberFormat="1" applyFont="1" applyFill="1" applyBorder="1" applyAlignment="1">
      <alignment vertical="center"/>
    </xf>
    <xf numFmtId="167" fontId="36" fillId="0" borderId="0" xfId="60" applyNumberFormat="1" applyFont="1"/>
    <xf numFmtId="167" fontId="36" fillId="0" borderId="0" xfId="60" applyNumberFormat="1" applyFont="1" applyBorder="1"/>
    <xf numFmtId="49" fontId="37" fillId="9" borderId="0" xfId="60" applyNumberFormat="1" applyFont="1" applyFill="1" applyBorder="1" applyAlignment="1">
      <alignment horizontal="right" vertical="center"/>
    </xf>
    <xf numFmtId="0" fontId="37" fillId="11" borderId="0" xfId="60" applyFont="1" applyFill="1" applyBorder="1" applyAlignment="1">
      <alignment horizontal="right" vertical="center"/>
    </xf>
    <xf numFmtId="167" fontId="150" fillId="15" borderId="29" xfId="583" applyNumberFormat="1" applyFont="1" applyFill="1" applyBorder="1" applyAlignment="1">
      <alignment horizontal="right" vertical="center"/>
    </xf>
    <xf numFmtId="202" fontId="37" fillId="9" borderId="0" xfId="60" applyNumberFormat="1" applyFont="1" applyFill="1" applyBorder="1" applyAlignment="1">
      <alignment horizontal="right"/>
    </xf>
    <xf numFmtId="169" fontId="37" fillId="15" borderId="0" xfId="60" applyNumberFormat="1" applyFont="1" applyFill="1" applyBorder="1" applyAlignment="1">
      <alignment horizontal="right"/>
    </xf>
    <xf numFmtId="1" fontId="37" fillId="9" borderId="0" xfId="60" applyNumberFormat="1" applyFont="1" applyFill="1" applyBorder="1" applyAlignment="1">
      <alignment horizontal="right"/>
    </xf>
    <xf numFmtId="1" fontId="37" fillId="15" borderId="0" xfId="60" applyNumberFormat="1" applyFont="1" applyFill="1" applyBorder="1" applyAlignment="1">
      <alignment horizontal="right"/>
    </xf>
    <xf numFmtId="3" fontId="37" fillId="15" borderId="25" xfId="60" applyNumberFormat="1" applyFont="1" applyFill="1" applyBorder="1" applyAlignment="1">
      <alignment horizontal="right"/>
    </xf>
    <xf numFmtId="169" fontId="37" fillId="15" borderId="0" xfId="77" applyNumberFormat="1" applyFont="1" applyFill="1" applyBorder="1" applyAlignment="1">
      <alignment horizontal="right" vertical="center"/>
    </xf>
    <xf numFmtId="0" fontId="37" fillId="9" borderId="0" xfId="60" applyFont="1" applyFill="1" applyBorder="1" applyAlignment="1">
      <alignment horizontal="right"/>
    </xf>
    <xf numFmtId="1" fontId="37" fillId="9" borderId="0" xfId="60" applyNumberFormat="1" applyFont="1" applyFill="1" applyBorder="1" applyAlignment="1">
      <alignment vertical="center"/>
    </xf>
    <xf numFmtId="167" fontId="158" fillId="9" borderId="0" xfId="583" applyNumberFormat="1" applyFont="1" applyFill="1" applyBorder="1" applyAlignment="1">
      <alignment horizontal="right" vertical="center"/>
    </xf>
    <xf numFmtId="167" fontId="62" fillId="9" borderId="0" xfId="583" applyNumberFormat="1" applyFont="1" applyFill="1" applyBorder="1" applyAlignment="1">
      <alignment horizontal="right" vertical="center"/>
    </xf>
    <xf numFmtId="0" fontId="37" fillId="15" borderId="0" xfId="0" applyFont="1" applyFill="1" applyBorder="1" applyAlignment="1">
      <alignment horizontal="right" vertical="center"/>
    </xf>
    <xf numFmtId="49" fontId="37" fillId="15" borderId="15" xfId="0" applyNumberFormat="1" applyFont="1" applyFill="1" applyBorder="1" applyAlignment="1">
      <alignment horizontal="right" vertical="center"/>
    </xf>
    <xf numFmtId="202" fontId="62" fillId="9" borderId="0" xfId="60" applyNumberFormat="1" applyFont="1" applyFill="1" applyBorder="1" applyAlignment="1">
      <alignment horizontal="right"/>
    </xf>
    <xf numFmtId="169" fontId="62" fillId="15" borderId="0" xfId="60" applyNumberFormat="1" applyFont="1" applyFill="1" applyBorder="1" applyAlignment="1">
      <alignment horizontal="right"/>
    </xf>
    <xf numFmtId="1" fontId="62" fillId="9" borderId="0" xfId="60" applyNumberFormat="1" applyFont="1" applyFill="1" applyBorder="1" applyAlignment="1">
      <alignment horizontal="right"/>
    </xf>
    <xf numFmtId="1" fontId="62" fillId="15" borderId="0" xfId="60" applyNumberFormat="1" applyFont="1" applyFill="1" applyBorder="1" applyAlignment="1">
      <alignment horizontal="right"/>
    </xf>
    <xf numFmtId="3" fontId="62" fillId="9" borderId="0" xfId="60" applyNumberFormat="1" applyFont="1" applyFill="1" applyBorder="1" applyAlignment="1">
      <alignment horizontal="right"/>
    </xf>
    <xf numFmtId="169" fontId="62" fillId="15" borderId="0" xfId="77" applyNumberFormat="1" applyFont="1" applyFill="1" applyBorder="1" applyAlignment="1">
      <alignment horizontal="right" vertical="center"/>
    </xf>
    <xf numFmtId="0" fontId="62" fillId="9" borderId="0" xfId="60" applyFont="1" applyFill="1" applyBorder="1" applyAlignment="1">
      <alignment horizontal="right"/>
    </xf>
    <xf numFmtId="0" fontId="62" fillId="9" borderId="0" xfId="60" applyFont="1" applyFill="1" applyBorder="1"/>
    <xf numFmtId="1" fontId="62" fillId="9" borderId="0" xfId="60" applyNumberFormat="1" applyFont="1" applyFill="1" applyBorder="1" applyAlignment="1">
      <alignment vertical="center"/>
    </xf>
    <xf numFmtId="0" fontId="197" fillId="0" borderId="0" xfId="0" applyFont="1" applyFill="1" applyAlignment="1">
      <alignment horizontal="left" vertical="center"/>
    </xf>
    <xf numFmtId="169" fontId="0" fillId="0" borderId="0" xfId="624" applyNumberFormat="1" applyFont="1"/>
    <xf numFmtId="169" fontId="0" fillId="0" borderId="0" xfId="0" applyNumberFormat="1"/>
    <xf numFmtId="167" fontId="198" fillId="0" borderId="0" xfId="0" applyNumberFormat="1" applyFont="1" applyFill="1"/>
    <xf numFmtId="167" fontId="36" fillId="15" borderId="22" xfId="583" applyNumberFormat="1" applyFont="1" applyFill="1" applyBorder="1" applyAlignment="1">
      <alignment horizontal="right" vertical="center"/>
    </xf>
    <xf numFmtId="167" fontId="36" fillId="48" borderId="21" xfId="583" applyNumberFormat="1" applyFont="1" applyFill="1" applyBorder="1" applyAlignment="1">
      <alignment horizontal="right" vertical="center"/>
    </xf>
    <xf numFmtId="167" fontId="37" fillId="48" borderId="0" xfId="583" applyNumberFormat="1" applyFont="1" applyFill="1" applyBorder="1" applyAlignment="1">
      <alignment horizontal="right" vertical="center"/>
    </xf>
    <xf numFmtId="167" fontId="36" fillId="48" borderId="12" xfId="583" applyNumberFormat="1" applyFont="1" applyFill="1" applyBorder="1" applyAlignment="1">
      <alignment horizontal="right" vertical="center"/>
    </xf>
    <xf numFmtId="167" fontId="37" fillId="9" borderId="18" xfId="583" applyNumberFormat="1" applyFont="1" applyFill="1" applyBorder="1" applyAlignment="1">
      <alignment horizontal="right" vertical="center"/>
    </xf>
    <xf numFmtId="167" fontId="150" fillId="9" borderId="174" xfId="583" applyNumberFormat="1" applyFont="1" applyFill="1" applyBorder="1" applyAlignment="1">
      <alignment horizontal="right" vertical="center"/>
    </xf>
    <xf numFmtId="167" fontId="150" fillId="48" borderId="18" xfId="583" applyNumberFormat="1" applyFont="1" applyFill="1" applyBorder="1" applyAlignment="1">
      <alignment horizontal="right" vertical="center"/>
    </xf>
    <xf numFmtId="9" fontId="37" fillId="9" borderId="0" xfId="624" applyFont="1" applyFill="1" applyBorder="1" applyAlignment="1">
      <alignment horizontal="right" vertical="center"/>
    </xf>
    <xf numFmtId="9" fontId="37" fillId="15" borderId="13" xfId="624" applyFont="1" applyFill="1" applyBorder="1" applyAlignment="1">
      <alignment horizontal="right" vertical="center"/>
    </xf>
    <xf numFmtId="9" fontId="37" fillId="15" borderId="175" xfId="31" applyNumberFormat="1" applyFont="1" applyFill="1" applyBorder="1" applyAlignment="1">
      <alignment horizontal="right" vertical="center"/>
    </xf>
    <xf numFmtId="9" fontId="37" fillId="15" borderId="13" xfId="31" applyNumberFormat="1" applyFont="1" applyFill="1" applyBorder="1" applyAlignment="1">
      <alignment horizontal="right" vertical="center"/>
    </xf>
    <xf numFmtId="9" fontId="37" fillId="15" borderId="25" xfId="31" applyNumberFormat="1" applyFont="1" applyFill="1" applyBorder="1" applyAlignment="1">
      <alignment horizontal="right" vertical="center"/>
    </xf>
    <xf numFmtId="9" fontId="37" fillId="48" borderId="0" xfId="0" applyNumberFormat="1" applyFont="1" applyFill="1" applyBorder="1" applyAlignment="1">
      <alignment horizontal="right"/>
    </xf>
    <xf numFmtId="3" fontId="37" fillId="9" borderId="0" xfId="583" applyNumberFormat="1" applyFont="1" applyFill="1" applyBorder="1" applyAlignment="1">
      <alignment horizontal="right"/>
    </xf>
    <xf numFmtId="3" fontId="37" fillId="15" borderId="13" xfId="583" applyNumberFormat="1" applyFont="1" applyFill="1" applyBorder="1" applyAlignment="1">
      <alignment horizontal="right"/>
    </xf>
    <xf numFmtId="3" fontId="37" fillId="9" borderId="175" xfId="0" applyNumberFormat="1" applyFont="1" applyFill="1" applyBorder="1" applyAlignment="1">
      <alignment horizontal="right"/>
    </xf>
    <xf numFmtId="3" fontId="37" fillId="15" borderId="25" xfId="0" applyNumberFormat="1" applyFont="1" applyFill="1" applyBorder="1" applyAlignment="1">
      <alignment horizontal="right"/>
    </xf>
    <xf numFmtId="3" fontId="37" fillId="48" borderId="0" xfId="0" applyNumberFormat="1" applyFont="1" applyFill="1" applyBorder="1" applyAlignment="1">
      <alignment horizontal="right"/>
    </xf>
    <xf numFmtId="169" fontId="37" fillId="15" borderId="175" xfId="0" applyNumberFormat="1" applyFont="1" applyFill="1" applyBorder="1" applyAlignment="1">
      <alignment horizontal="right"/>
    </xf>
    <xf numFmtId="169" fontId="37" fillId="15" borderId="25" xfId="0" applyNumberFormat="1" applyFont="1" applyFill="1" applyBorder="1" applyAlignment="1">
      <alignment horizontal="right"/>
    </xf>
    <xf numFmtId="169" fontId="37" fillId="48" borderId="0" xfId="0" applyNumberFormat="1" applyFont="1" applyFill="1" applyBorder="1" applyAlignment="1">
      <alignment horizontal="right"/>
    </xf>
    <xf numFmtId="1" fontId="37" fillId="9" borderId="175" xfId="0" applyNumberFormat="1" applyFont="1" applyFill="1" applyBorder="1" applyAlignment="1">
      <alignment horizontal="right"/>
    </xf>
    <xf numFmtId="1" fontId="37" fillId="15" borderId="25" xfId="0" applyNumberFormat="1" applyFont="1" applyFill="1" applyBorder="1" applyAlignment="1">
      <alignment horizontal="right"/>
    </xf>
    <xf numFmtId="1" fontId="37" fillId="48" borderId="0" xfId="0" applyNumberFormat="1" applyFont="1" applyFill="1" applyBorder="1" applyAlignment="1">
      <alignment horizontal="right"/>
    </xf>
    <xf numFmtId="169" fontId="37" fillId="9" borderId="176" xfId="624" applyNumberFormat="1" applyFont="1" applyFill="1" applyBorder="1" applyAlignment="1">
      <alignment horizontal="right"/>
    </xf>
    <xf numFmtId="169" fontId="37" fillId="15" borderId="177" xfId="624" applyNumberFormat="1" applyFont="1" applyFill="1" applyBorder="1" applyAlignment="1">
      <alignment horizontal="right"/>
    </xf>
    <xf numFmtId="169" fontId="37" fillId="15" borderId="105" xfId="0" applyNumberFormat="1" applyFont="1" applyFill="1" applyBorder="1" applyAlignment="1">
      <alignment horizontal="right"/>
    </xf>
    <xf numFmtId="169" fontId="37" fillId="15" borderId="102" xfId="0" applyNumberFormat="1" applyFont="1" applyFill="1" applyBorder="1" applyAlignment="1">
      <alignment horizontal="right"/>
    </xf>
    <xf numFmtId="169" fontId="37" fillId="48" borderId="77" xfId="0" applyNumberFormat="1" applyFont="1" applyFill="1" applyBorder="1" applyAlignment="1">
      <alignment horizontal="right"/>
    </xf>
    <xf numFmtId="198" fontId="37" fillId="15" borderId="13" xfId="7" applyNumberFormat="1" applyFont="1" applyFill="1" applyBorder="1" applyAlignment="1">
      <alignment horizontal="right"/>
    </xf>
    <xf numFmtId="198" fontId="37" fillId="15" borderId="25" xfId="7" applyNumberFormat="1" applyFont="1" applyFill="1" applyBorder="1" applyAlignment="1">
      <alignment horizontal="right"/>
    </xf>
    <xf numFmtId="198" fontId="37" fillId="48" borderId="0" xfId="7" applyNumberFormat="1" applyFont="1" applyFill="1" applyBorder="1" applyAlignment="1">
      <alignment horizontal="right"/>
    </xf>
    <xf numFmtId="198" fontId="37" fillId="15" borderId="103" xfId="7" applyNumberFormat="1" applyFont="1" applyFill="1" applyBorder="1" applyAlignment="1">
      <alignment horizontal="right"/>
    </xf>
    <xf numFmtId="198" fontId="37" fillId="15" borderId="104" xfId="7" applyNumberFormat="1" applyFont="1" applyFill="1" applyBorder="1" applyAlignment="1">
      <alignment horizontal="right"/>
    </xf>
    <xf numFmtId="198" fontId="37" fillId="48" borderId="81" xfId="7" applyNumberFormat="1" applyFont="1" applyFill="1" applyBorder="1" applyAlignment="1">
      <alignment horizontal="right"/>
    </xf>
    <xf numFmtId="9" fontId="37" fillId="9" borderId="176" xfId="624" applyNumberFormat="1" applyFont="1" applyFill="1" applyBorder="1" applyAlignment="1">
      <alignment horizontal="right" vertical="center"/>
    </xf>
    <xf numFmtId="9" fontId="37" fillId="15" borderId="177" xfId="624" applyNumberFormat="1" applyFont="1" applyFill="1" applyBorder="1" applyAlignment="1">
      <alignment horizontal="right" vertical="center"/>
    </xf>
    <xf numFmtId="9" fontId="37" fillId="48" borderId="0" xfId="624" applyFont="1" applyFill="1" applyBorder="1" applyAlignment="1">
      <alignment horizontal="right" vertical="center"/>
    </xf>
    <xf numFmtId="169" fontId="37" fillId="9" borderId="0" xfId="77" applyNumberFormat="1" applyFont="1" applyFill="1" applyBorder="1" applyAlignment="1">
      <alignment horizontal="right" vertical="center"/>
    </xf>
    <xf numFmtId="169" fontId="37" fillId="15" borderId="25" xfId="31" applyNumberFormat="1" applyFont="1" applyFill="1" applyBorder="1" applyAlignment="1">
      <alignment horizontal="right" vertical="center"/>
    </xf>
    <xf numFmtId="169" fontId="37" fillId="48" borderId="0" xfId="31" applyNumberFormat="1" applyFont="1" applyFill="1" applyBorder="1" applyAlignment="1">
      <alignment horizontal="right" vertical="center"/>
    </xf>
    <xf numFmtId="0" fontId="37" fillId="15" borderId="25" xfId="0" applyFont="1" applyFill="1" applyBorder="1" applyAlignment="1">
      <alignment horizontal="right"/>
    </xf>
    <xf numFmtId="0" fontId="37" fillId="48" borderId="0" xfId="0" applyFont="1" applyFill="1" applyBorder="1" applyAlignment="1">
      <alignment horizontal="right"/>
    </xf>
    <xf numFmtId="167" fontId="150" fillId="48" borderId="0" xfId="583" applyNumberFormat="1" applyFont="1" applyFill="1" applyBorder="1" applyAlignment="1">
      <alignment horizontal="right" vertical="center"/>
    </xf>
    <xf numFmtId="0" fontId="37" fillId="48" borderId="0" xfId="0" applyFont="1" applyFill="1" applyBorder="1"/>
    <xf numFmtId="1" fontId="37" fillId="9" borderId="13" xfId="0" applyNumberFormat="1" applyFont="1" applyFill="1" applyBorder="1" applyAlignment="1">
      <alignment vertical="center"/>
    </xf>
    <xf numFmtId="1" fontId="37" fillId="48" borderId="0" xfId="0" applyNumberFormat="1" applyFont="1" applyFill="1" applyBorder="1" applyAlignment="1">
      <alignment vertical="center"/>
    </xf>
    <xf numFmtId="167" fontId="36" fillId="9" borderId="178" xfId="583" applyNumberFormat="1" applyFont="1" applyFill="1" applyBorder="1" applyAlignment="1">
      <alignment horizontal="right" vertical="center"/>
    </xf>
    <xf numFmtId="0" fontId="37" fillId="15" borderId="179" xfId="0" applyFont="1" applyFill="1" applyBorder="1" applyAlignment="1">
      <alignment horizontal="right" vertical="center"/>
    </xf>
    <xf numFmtId="167" fontId="150" fillId="15" borderId="174" xfId="583" applyNumberFormat="1" applyFont="1" applyFill="1" applyBorder="1" applyAlignment="1">
      <alignment horizontal="right" vertical="center"/>
    </xf>
    <xf numFmtId="169" fontId="37" fillId="15" borderId="180" xfId="0" applyNumberFormat="1" applyFont="1" applyFill="1" applyBorder="1" applyAlignment="1">
      <alignment horizontal="right"/>
    </xf>
    <xf numFmtId="198" fontId="37" fillId="15" borderId="175" xfId="7" applyNumberFormat="1" applyFont="1" applyFill="1" applyBorder="1" applyAlignment="1">
      <alignment horizontal="right"/>
    </xf>
    <xf numFmtId="167" fontId="37" fillId="15" borderId="81" xfId="7" applyNumberFormat="1" applyFont="1" applyFill="1" applyBorder="1" applyAlignment="1">
      <alignment horizontal="right"/>
    </xf>
    <xf numFmtId="198" fontId="37" fillId="15" borderId="181" xfId="7" applyNumberFormat="1" applyFont="1" applyFill="1" applyBorder="1" applyAlignment="1">
      <alignment horizontal="right"/>
    </xf>
    <xf numFmtId="9" fontId="37" fillId="48" borderId="0" xfId="31" applyNumberFormat="1" applyFont="1" applyFill="1" applyBorder="1" applyAlignment="1">
      <alignment horizontal="right" vertical="center"/>
    </xf>
    <xf numFmtId="3" fontId="37" fillId="15" borderId="175" xfId="0" applyNumberFormat="1" applyFont="1" applyFill="1" applyBorder="1" applyAlignment="1">
      <alignment horizontal="right"/>
    </xf>
    <xf numFmtId="169" fontId="37" fillId="9" borderId="175" xfId="0" applyNumberFormat="1" applyFont="1" applyFill="1" applyBorder="1" applyAlignment="1">
      <alignment horizontal="right"/>
    </xf>
    <xf numFmtId="167" fontId="37" fillId="9" borderId="175" xfId="583" applyNumberFormat="1" applyFont="1" applyFill="1" applyBorder="1" applyAlignment="1">
      <alignment horizontal="right" vertical="center"/>
    </xf>
    <xf numFmtId="0" fontId="37" fillId="9" borderId="175" xfId="0" applyFont="1" applyFill="1" applyBorder="1" applyAlignment="1">
      <alignment horizontal="right"/>
    </xf>
    <xf numFmtId="167" fontId="150" fillId="9" borderId="175" xfId="583" applyNumberFormat="1" applyFont="1" applyFill="1" applyBorder="1" applyAlignment="1">
      <alignment horizontal="right" vertical="center"/>
    </xf>
    <xf numFmtId="0" fontId="37" fillId="9" borderId="175" xfId="0" applyFont="1" applyFill="1" applyBorder="1"/>
    <xf numFmtId="167" fontId="37" fillId="48" borderId="17" xfId="583" applyNumberFormat="1" applyFont="1" applyFill="1" applyBorder="1" applyAlignment="1">
      <alignment horizontal="right" vertical="center"/>
    </xf>
    <xf numFmtId="0" fontId="36" fillId="9" borderId="0" xfId="27" applyFont="1" applyFill="1" applyBorder="1" applyAlignment="1">
      <alignment vertical="center"/>
    </xf>
    <xf numFmtId="167" fontId="37" fillId="9" borderId="178" xfId="583" applyNumberFormat="1" applyFont="1" applyFill="1" applyBorder="1" applyAlignment="1">
      <alignment horizontal="right" vertical="center"/>
    </xf>
    <xf numFmtId="167" fontId="37" fillId="48" borderId="12" xfId="583" applyNumberFormat="1" applyFont="1" applyFill="1" applyBorder="1" applyAlignment="1">
      <alignment horizontal="right" vertical="center"/>
    </xf>
    <xf numFmtId="167" fontId="37" fillId="15" borderId="174" xfId="583" applyNumberFormat="1" applyFont="1" applyFill="1" applyBorder="1" applyAlignment="1">
      <alignment horizontal="right" vertical="center"/>
    </xf>
    <xf numFmtId="167" fontId="37" fillId="15" borderId="29" xfId="583" applyNumberFormat="1" applyFont="1" applyFill="1" applyBorder="1" applyAlignment="1">
      <alignment horizontal="right" vertical="center"/>
    </xf>
    <xf numFmtId="167" fontId="37" fillId="48" borderId="18" xfId="583" applyNumberFormat="1" applyFont="1" applyFill="1" applyBorder="1" applyAlignment="1">
      <alignment horizontal="right" vertical="center"/>
    </xf>
    <xf numFmtId="167" fontId="37" fillId="9" borderId="182" xfId="583" applyNumberFormat="1" applyFont="1" applyFill="1" applyBorder="1" applyAlignment="1">
      <alignment horizontal="right"/>
    </xf>
    <xf numFmtId="167" fontId="37" fillId="15" borderId="175" xfId="583" applyNumberFormat="1" applyFont="1" applyFill="1" applyBorder="1" applyAlignment="1">
      <alignment horizontal="right" vertical="center"/>
    </xf>
    <xf numFmtId="167" fontId="37" fillId="15" borderId="25" xfId="583" applyNumberFormat="1" applyFont="1" applyFill="1" applyBorder="1" applyAlignment="1">
      <alignment horizontal="right" vertical="center"/>
    </xf>
    <xf numFmtId="169" fontId="37" fillId="15" borderId="175" xfId="31" applyNumberFormat="1" applyFont="1" applyFill="1" applyBorder="1" applyAlignment="1">
      <alignment horizontal="right" vertical="center"/>
    </xf>
    <xf numFmtId="0" fontId="37" fillId="15" borderId="182" xfId="27" applyFont="1" applyFill="1" applyBorder="1" applyAlignment="1">
      <alignment horizontal="right"/>
    </xf>
    <xf numFmtId="0" fontId="37" fillId="15" borderId="27" xfId="27" applyFont="1" applyFill="1" applyBorder="1" applyAlignment="1">
      <alignment horizontal="right"/>
    </xf>
    <xf numFmtId="0" fontId="37" fillId="48" borderId="17" xfId="27" applyFont="1" applyFill="1" applyBorder="1" applyAlignment="1">
      <alignment horizontal="right"/>
    </xf>
    <xf numFmtId="167" fontId="37" fillId="9" borderId="179" xfId="583" applyNumberFormat="1" applyFont="1" applyFill="1" applyBorder="1" applyAlignment="1">
      <alignment horizontal="right" vertical="center"/>
    </xf>
    <xf numFmtId="167" fontId="37" fillId="0" borderId="15" xfId="583" applyNumberFormat="1" applyFont="1" applyFill="1" applyBorder="1" applyAlignment="1">
      <alignment horizontal="right" vertical="center"/>
    </xf>
    <xf numFmtId="167" fontId="37" fillId="15" borderId="24" xfId="583" applyNumberFormat="1" applyFont="1" applyFill="1" applyBorder="1" applyAlignment="1">
      <alignment horizontal="right" vertical="center"/>
    </xf>
    <xf numFmtId="167" fontId="37" fillId="48" borderId="11" xfId="583" applyNumberFormat="1" applyFont="1" applyFill="1" applyBorder="1" applyAlignment="1">
      <alignment horizontal="right" vertical="center"/>
    </xf>
    <xf numFmtId="167" fontId="37" fillId="9" borderId="182" xfId="583" applyNumberFormat="1" applyFont="1" applyFill="1" applyBorder="1" applyAlignment="1">
      <alignment horizontal="right" vertical="center"/>
    </xf>
    <xf numFmtId="167" fontId="37" fillId="15" borderId="27" xfId="583" applyNumberFormat="1" applyFont="1" applyFill="1" applyBorder="1" applyAlignment="1">
      <alignment horizontal="right" vertical="center"/>
    </xf>
    <xf numFmtId="167" fontId="36" fillId="0" borderId="14" xfId="583" applyNumberFormat="1" applyFont="1" applyFill="1" applyBorder="1" applyAlignment="1">
      <alignment horizontal="right" vertical="center"/>
    </xf>
    <xf numFmtId="167" fontId="36" fillId="15" borderId="26" xfId="583" applyNumberFormat="1" applyFont="1" applyFill="1" applyBorder="1" applyAlignment="1">
      <alignment horizontal="right" vertical="center"/>
    </xf>
    <xf numFmtId="167" fontId="36" fillId="15" borderId="178" xfId="583" applyNumberFormat="1" applyFont="1" applyFill="1" applyBorder="1" applyAlignment="1">
      <alignment horizontal="right" vertical="center"/>
    </xf>
    <xf numFmtId="167" fontId="150" fillId="15" borderId="14" xfId="583" applyNumberFormat="1" applyFont="1" applyFill="1" applyBorder="1" applyAlignment="1">
      <alignment horizontal="right" vertical="center"/>
    </xf>
    <xf numFmtId="0" fontId="37" fillId="11" borderId="175" xfId="0" applyFont="1" applyFill="1" applyBorder="1" applyAlignment="1">
      <alignment horizontal="right" vertical="center"/>
    </xf>
    <xf numFmtId="0" fontId="37" fillId="0" borderId="175" xfId="0" applyFont="1" applyBorder="1" applyAlignment="1">
      <alignment horizontal="right"/>
    </xf>
    <xf numFmtId="0" fontId="9" fillId="0" borderId="175" xfId="0" applyFont="1" applyBorder="1"/>
    <xf numFmtId="0" fontId="0" fillId="0" borderId="175" xfId="0" applyBorder="1"/>
    <xf numFmtId="1" fontId="37" fillId="15" borderId="175" xfId="0" applyNumberFormat="1" applyFont="1" applyFill="1" applyBorder="1" applyAlignment="1">
      <alignment horizontal="right"/>
    </xf>
    <xf numFmtId="167" fontId="37" fillId="9" borderId="183" xfId="583" applyNumberFormat="1" applyFont="1" applyFill="1" applyBorder="1" applyAlignment="1">
      <alignment horizontal="right" vertical="center"/>
    </xf>
    <xf numFmtId="1" fontId="36" fillId="9" borderId="12" xfId="583" applyNumberFormat="1" applyFont="1" applyFill="1" applyBorder="1" applyAlignment="1">
      <alignment horizontal="right" vertical="center"/>
    </xf>
    <xf numFmtId="0" fontId="37" fillId="9" borderId="182" xfId="0" applyFont="1" applyFill="1" applyBorder="1" applyAlignment="1">
      <alignment horizontal="right"/>
    </xf>
    <xf numFmtId="0" fontId="37" fillId="15" borderId="27" xfId="0" applyFont="1" applyFill="1" applyBorder="1" applyAlignment="1">
      <alignment horizontal="right"/>
    </xf>
    <xf numFmtId="0" fontId="37" fillId="48" borderId="17" xfId="0" applyFont="1" applyFill="1" applyBorder="1" applyAlignment="1">
      <alignment horizontal="right"/>
    </xf>
    <xf numFmtId="0" fontId="37" fillId="9" borderId="179" xfId="0" applyFont="1" applyFill="1" applyBorder="1" applyAlignment="1">
      <alignment horizontal="right" vertical="center"/>
    </xf>
    <xf numFmtId="167" fontId="150" fillId="15" borderId="86" xfId="583" applyNumberFormat="1" applyFont="1" applyFill="1" applyBorder="1" applyAlignment="1">
      <alignment horizontal="right" vertical="center"/>
    </xf>
    <xf numFmtId="1" fontId="37" fillId="15" borderId="56" xfId="0" applyNumberFormat="1" applyFont="1" applyFill="1" applyBorder="1" applyAlignment="1">
      <alignment horizontal="right"/>
    </xf>
    <xf numFmtId="169" fontId="37" fillId="15" borderId="56" xfId="0" applyNumberFormat="1" applyFont="1" applyFill="1" applyBorder="1" applyAlignment="1">
      <alignment horizontal="right"/>
    </xf>
    <xf numFmtId="3" fontId="36" fillId="48" borderId="12" xfId="583" applyNumberFormat="1" applyFont="1" applyFill="1" applyBorder="1" applyAlignment="1">
      <alignment horizontal="right" vertical="center"/>
    </xf>
    <xf numFmtId="3" fontId="37" fillId="48" borderId="0" xfId="583" applyNumberFormat="1" applyFont="1" applyFill="1" applyBorder="1" applyAlignment="1">
      <alignment horizontal="right" vertical="center"/>
    </xf>
    <xf numFmtId="167" fontId="36" fillId="9" borderId="184" xfId="583" applyNumberFormat="1" applyFont="1" applyFill="1" applyBorder="1" applyAlignment="1">
      <alignment horizontal="right" vertical="center"/>
    </xf>
    <xf numFmtId="0" fontId="37" fillId="0" borderId="56" xfId="0" applyFont="1" applyBorder="1"/>
    <xf numFmtId="199" fontId="164" fillId="53" borderId="21" xfId="7" applyNumberFormat="1" applyFont="1" applyFill="1" applyBorder="1" applyAlignment="1">
      <alignment horizontal="right" vertical="center"/>
    </xf>
    <xf numFmtId="199" fontId="162" fillId="53" borderId="0" xfId="7" applyNumberFormat="1" applyFont="1" applyFill="1" applyBorder="1" applyAlignment="1">
      <alignment horizontal="right" vertical="center"/>
    </xf>
    <xf numFmtId="199" fontId="162" fillId="53" borderId="11" xfId="7" applyNumberFormat="1" applyFont="1" applyFill="1" applyBorder="1" applyAlignment="1">
      <alignment horizontal="right" vertical="center"/>
    </xf>
    <xf numFmtId="199" fontId="164" fillId="53" borderId="0" xfId="7" applyNumberFormat="1" applyFont="1" applyFill="1" applyBorder="1" applyAlignment="1">
      <alignment horizontal="right" vertical="center"/>
    </xf>
    <xf numFmtId="199" fontId="164" fillId="53" borderId="12" xfId="7" applyNumberFormat="1" applyFont="1" applyFill="1" applyBorder="1" applyAlignment="1">
      <alignment horizontal="right" vertical="center"/>
    </xf>
    <xf numFmtId="167" fontId="162" fillId="53" borderId="0" xfId="7" applyNumberFormat="1" applyFont="1" applyFill="1" applyBorder="1" applyAlignment="1">
      <alignment horizontal="right" vertical="center"/>
    </xf>
    <xf numFmtId="0" fontId="37" fillId="53" borderId="11" xfId="0" applyFont="1" applyFill="1" applyBorder="1" applyAlignment="1">
      <alignment horizontal="right" vertical="center"/>
    </xf>
    <xf numFmtId="199" fontId="164" fillId="0" borderId="14" xfId="7" applyNumberFormat="1" applyFont="1" applyFill="1" applyBorder="1" applyAlignment="1">
      <alignment horizontal="right" vertical="center"/>
    </xf>
    <xf numFmtId="199" fontId="162" fillId="0" borderId="13" xfId="7" applyNumberFormat="1" applyFont="1" applyFill="1" applyBorder="1" applyAlignment="1">
      <alignment horizontal="right" vertical="center"/>
    </xf>
    <xf numFmtId="199" fontId="162" fillId="0" borderId="15" xfId="7" applyNumberFormat="1" applyFont="1" applyFill="1" applyBorder="1" applyAlignment="1">
      <alignment horizontal="right" vertical="center"/>
    </xf>
    <xf numFmtId="199" fontId="164" fillId="0" borderId="13" xfId="7" applyNumberFormat="1" applyFont="1" applyFill="1" applyBorder="1" applyAlignment="1">
      <alignment horizontal="right" vertical="center"/>
    </xf>
    <xf numFmtId="167" fontId="36" fillId="9" borderId="185" xfId="583" applyNumberFormat="1" applyFont="1" applyFill="1" applyBorder="1" applyAlignment="1">
      <alignment horizontal="right" vertical="center"/>
    </xf>
    <xf numFmtId="167" fontId="36" fillId="15" borderId="32" xfId="583" applyNumberFormat="1" applyFont="1" applyFill="1" applyBorder="1" applyAlignment="1">
      <alignment horizontal="right" vertical="center"/>
    </xf>
    <xf numFmtId="167" fontId="36" fillId="0" borderId="185" xfId="583" applyNumberFormat="1" applyFont="1" applyFill="1" applyBorder="1" applyAlignment="1">
      <alignment horizontal="right" vertical="center"/>
    </xf>
    <xf numFmtId="167" fontId="36" fillId="15" borderId="28" xfId="583" applyNumberFormat="1" applyFont="1" applyFill="1" applyBorder="1" applyAlignment="1">
      <alignment horizontal="right" vertical="center"/>
    </xf>
    <xf numFmtId="167" fontId="36" fillId="48" borderId="19" xfId="583" applyNumberFormat="1" applyFont="1" applyFill="1" applyBorder="1" applyAlignment="1">
      <alignment horizontal="right" vertical="center"/>
    </xf>
    <xf numFmtId="167" fontId="164" fillId="9" borderId="12" xfId="582" applyNumberFormat="1" applyFont="1" applyFill="1" applyBorder="1" applyAlignment="1">
      <alignment horizontal="right" vertical="center"/>
    </xf>
    <xf numFmtId="167" fontId="162" fillId="9" borderId="11" xfId="582" applyNumberFormat="1" applyFont="1" applyFill="1" applyBorder="1" applyAlignment="1">
      <alignment horizontal="right" vertical="center"/>
    </xf>
    <xf numFmtId="167" fontId="162" fillId="9" borderId="0" xfId="582" applyNumberFormat="1" applyFont="1" applyFill="1" applyBorder="1" applyAlignment="1">
      <alignment horizontal="right" vertical="center"/>
    </xf>
    <xf numFmtId="3" fontId="164" fillId="9" borderId="12" xfId="582" applyNumberFormat="1" applyFont="1" applyFill="1" applyBorder="1" applyAlignment="1">
      <alignment horizontal="right" vertical="center"/>
    </xf>
    <xf numFmtId="167" fontId="164" fillId="9" borderId="178" xfId="582" applyNumberFormat="1" applyFont="1" applyFill="1" applyBorder="1" applyAlignment="1">
      <alignment horizontal="right" vertical="center"/>
    </xf>
    <xf numFmtId="167" fontId="164" fillId="48" borderId="12" xfId="582" applyNumberFormat="1" applyFont="1" applyFill="1" applyBorder="1" applyAlignment="1">
      <alignment horizontal="right" vertical="center"/>
    </xf>
    <xf numFmtId="3" fontId="162" fillId="9" borderId="11" xfId="582" applyNumberFormat="1" applyFont="1" applyFill="1" applyBorder="1" applyAlignment="1">
      <alignment horizontal="right" vertical="center"/>
    </xf>
    <xf numFmtId="167" fontId="162" fillId="9" borderId="179" xfId="582" applyNumberFormat="1" applyFont="1" applyFill="1" applyBorder="1" applyAlignment="1">
      <alignment horizontal="right" vertical="center"/>
    </xf>
    <xf numFmtId="167" fontId="162" fillId="48" borderId="11" xfId="582" applyNumberFormat="1" applyFont="1" applyFill="1" applyBorder="1" applyAlignment="1">
      <alignment horizontal="right" vertical="center"/>
    </xf>
    <xf numFmtId="3" fontId="162" fillId="9" borderId="0" xfId="582" applyNumberFormat="1" applyFont="1" applyFill="1" applyBorder="1" applyAlignment="1">
      <alignment horizontal="right" vertical="center"/>
    </xf>
    <xf numFmtId="167" fontId="162" fillId="9" borderId="175" xfId="582" applyNumberFormat="1" applyFont="1" applyFill="1" applyBorder="1" applyAlignment="1">
      <alignment horizontal="right" vertical="center"/>
    </xf>
    <xf numFmtId="167" fontId="162" fillId="48" borderId="0" xfId="582" applyNumberFormat="1" applyFont="1" applyFill="1" applyBorder="1" applyAlignment="1">
      <alignment horizontal="right" vertical="center"/>
    </xf>
    <xf numFmtId="3" fontId="37" fillId="9" borderId="175" xfId="0" applyNumberFormat="1" applyFont="1" applyFill="1" applyBorder="1" applyAlignment="1">
      <alignment horizontal="right" vertical="center"/>
    </xf>
    <xf numFmtId="3" fontId="37" fillId="48" borderId="0" xfId="0" applyNumberFormat="1" applyFont="1" applyFill="1" applyBorder="1" applyAlignment="1">
      <alignment horizontal="right" vertical="center"/>
    </xf>
    <xf numFmtId="0" fontId="0" fillId="11" borderId="0" xfId="0" applyFill="1" applyBorder="1" applyAlignment="1">
      <alignment vertical="center"/>
    </xf>
    <xf numFmtId="0" fontId="0" fillId="0" borderId="0" xfId="0" applyBorder="1"/>
    <xf numFmtId="167" fontId="37" fillId="9" borderId="0" xfId="0" applyNumberFormat="1" applyFont="1" applyFill="1" applyBorder="1" applyAlignment="1">
      <alignment horizontal="right" vertical="center"/>
    </xf>
    <xf numFmtId="3" fontId="36" fillId="15" borderId="32" xfId="0" applyNumberFormat="1" applyFont="1" applyFill="1" applyBorder="1" applyAlignment="1">
      <alignment horizontal="right"/>
    </xf>
    <xf numFmtId="3" fontId="36" fillId="53" borderId="21" xfId="583" applyNumberFormat="1" applyFont="1" applyFill="1" applyBorder="1" applyAlignment="1">
      <alignment horizontal="right" vertical="center"/>
    </xf>
    <xf numFmtId="3" fontId="37" fillId="15" borderId="24" xfId="0" applyNumberFormat="1" applyFont="1" applyFill="1" applyBorder="1" applyAlignment="1">
      <alignment horizontal="right"/>
    </xf>
    <xf numFmtId="3" fontId="37" fillId="53" borderId="0" xfId="61" applyNumberFormat="1" applyFont="1" applyFill="1" applyBorder="1" applyAlignment="1">
      <alignment horizontal="right" vertical="center"/>
    </xf>
    <xf numFmtId="3" fontId="36" fillId="9" borderId="0" xfId="624" applyNumberFormat="1" applyFont="1" applyFill="1" applyBorder="1" applyAlignment="1">
      <alignment horizontal="right"/>
    </xf>
    <xf numFmtId="3" fontId="36" fillId="15" borderId="13" xfId="0" applyNumberFormat="1" applyFont="1" applyFill="1" applyBorder="1" applyAlignment="1">
      <alignment horizontal="right"/>
    </xf>
    <xf numFmtId="3" fontId="36" fillId="15" borderId="25" xfId="0" applyNumberFormat="1" applyFont="1" applyFill="1" applyBorder="1" applyAlignment="1">
      <alignment horizontal="right"/>
    </xf>
    <xf numFmtId="3" fontId="36" fillId="53" borderId="0" xfId="61" applyNumberFormat="1" applyFont="1" applyFill="1" applyBorder="1" applyAlignment="1">
      <alignment horizontal="right"/>
    </xf>
    <xf numFmtId="0" fontId="37" fillId="53" borderId="11" xfId="60" applyFont="1" applyFill="1" applyBorder="1" applyAlignment="1">
      <alignment horizontal="right" vertical="center"/>
    </xf>
    <xf numFmtId="3" fontId="36" fillId="13" borderId="19" xfId="27" applyNumberFormat="1" applyFont="1" applyFill="1" applyBorder="1" applyAlignment="1">
      <alignment horizontal="right"/>
    </xf>
    <xf numFmtId="3" fontId="37" fillId="13" borderId="11" xfId="27" applyNumberFormat="1" applyFont="1" applyFill="1" applyBorder="1" applyAlignment="1">
      <alignment horizontal="right"/>
    </xf>
    <xf numFmtId="3" fontId="37" fillId="13" borderId="0" xfId="27" applyNumberFormat="1" applyFont="1" applyFill="1" applyBorder="1" applyAlignment="1">
      <alignment horizontal="right"/>
    </xf>
    <xf numFmtId="3" fontId="36" fillId="15" borderId="32" xfId="60" applyNumberFormat="1" applyFont="1" applyFill="1" applyBorder="1" applyAlignment="1">
      <alignment horizontal="right" vertical="center"/>
    </xf>
    <xf numFmtId="3" fontId="37" fillId="15" borderId="186" xfId="60" applyNumberFormat="1" applyFont="1" applyFill="1" applyBorder="1" applyAlignment="1">
      <alignment horizontal="right" vertical="center"/>
    </xf>
    <xf numFmtId="3" fontId="37" fillId="48" borderId="118" xfId="61" applyNumberFormat="1" applyFont="1" applyFill="1" applyBorder="1" applyAlignment="1">
      <alignment horizontal="right" vertical="center"/>
    </xf>
    <xf numFmtId="3" fontId="36" fillId="15" borderId="27" xfId="583" applyNumberFormat="1" applyFont="1" applyFill="1" applyBorder="1" applyAlignment="1">
      <alignment horizontal="right" vertical="center"/>
    </xf>
    <xf numFmtId="3" fontId="36" fillId="48" borderId="17" xfId="583" applyNumberFormat="1" applyFont="1" applyFill="1" applyBorder="1" applyAlignment="1">
      <alignment horizontal="right" vertical="center"/>
    </xf>
    <xf numFmtId="3" fontId="37" fillId="15" borderId="25" xfId="60" applyNumberFormat="1" applyFont="1" applyFill="1" applyBorder="1" applyAlignment="1">
      <alignment horizontal="right" vertical="center"/>
    </xf>
    <xf numFmtId="3" fontId="37" fillId="48" borderId="0" xfId="61" applyNumberFormat="1" applyFont="1" applyFill="1" applyBorder="1" applyAlignment="1">
      <alignment horizontal="right" vertical="center"/>
    </xf>
    <xf numFmtId="0" fontId="37" fillId="48" borderId="11" xfId="60" applyFont="1" applyFill="1" applyBorder="1" applyAlignment="1">
      <alignment horizontal="right" vertical="center"/>
    </xf>
    <xf numFmtId="0" fontId="37" fillId="0" borderId="17" xfId="0" applyFont="1" applyFill="1" applyBorder="1" applyAlignment="1">
      <alignment vertical="center"/>
    </xf>
    <xf numFmtId="0" fontId="37" fillId="0" borderId="12" xfId="0" applyFont="1" applyFill="1" applyBorder="1" applyAlignment="1">
      <alignment vertical="center"/>
    </xf>
    <xf numFmtId="0" fontId="37" fillId="0" borderId="0" xfId="0" applyFont="1" applyFill="1" applyBorder="1" applyAlignment="1">
      <alignment horizontal="left" vertical="center" indent="1"/>
    </xf>
    <xf numFmtId="0" fontId="37" fillId="0" borderId="24" xfId="0" applyFont="1" applyFill="1" applyBorder="1" applyAlignment="1">
      <alignment vertical="center"/>
    </xf>
    <xf numFmtId="0" fontId="37" fillId="0" borderId="25" xfId="0" applyFont="1" applyFill="1" applyBorder="1" applyAlignment="1">
      <alignment vertical="center"/>
    </xf>
    <xf numFmtId="0" fontId="37" fillId="0" borderId="27" xfId="0" applyFont="1" applyFill="1" applyBorder="1" applyAlignment="1">
      <alignment horizontal="left" vertical="center"/>
    </xf>
    <xf numFmtId="0" fontId="37" fillId="11" borderId="0" xfId="0" applyFont="1" applyFill="1"/>
    <xf numFmtId="0" fontId="37" fillId="11" borderId="0" xfId="0" applyFont="1" applyFill="1" applyBorder="1"/>
    <xf numFmtId="0" fontId="43" fillId="11" borderId="0" xfId="0" applyFont="1" applyFill="1" applyAlignment="1">
      <alignment horizontal="left" vertical="center" indent="3"/>
    </xf>
    <xf numFmtId="0" fontId="37" fillId="11" borderId="0" xfId="0" applyFont="1" applyFill="1" applyAlignment="1">
      <alignment vertical="center"/>
    </xf>
    <xf numFmtId="0" fontId="40" fillId="9" borderId="0" xfId="0" applyFont="1" applyFill="1" applyAlignment="1">
      <alignment horizontal="left" vertical="center"/>
    </xf>
    <xf numFmtId="0" fontId="37" fillId="0" borderId="0" xfId="0" applyFont="1" applyAlignment="1">
      <alignment vertical="center"/>
    </xf>
    <xf numFmtId="0" fontId="37" fillId="0" borderId="0" xfId="0" applyFont="1" applyFill="1" applyAlignment="1">
      <alignment vertical="center"/>
    </xf>
    <xf numFmtId="0" fontId="37" fillId="9" borderId="0" xfId="60" applyFont="1" applyFill="1" applyBorder="1" applyAlignment="1">
      <alignment vertical="center"/>
    </xf>
    <xf numFmtId="0" fontId="37" fillId="0" borderId="0" xfId="0" applyFont="1" applyBorder="1" applyAlignment="1">
      <alignment vertical="center"/>
    </xf>
    <xf numFmtId="0" fontId="189" fillId="9" borderId="138" xfId="0" applyFont="1" applyFill="1" applyBorder="1" applyAlignment="1">
      <alignment horizontal="right" vertical="top" wrapText="1"/>
    </xf>
    <xf numFmtId="167" fontId="200" fillId="15" borderId="16" xfId="583" applyNumberFormat="1" applyFont="1" applyFill="1" applyBorder="1" applyAlignment="1">
      <alignment horizontal="right" vertical="center"/>
    </xf>
    <xf numFmtId="167" fontId="201" fillId="48" borderId="17" xfId="583" applyNumberFormat="1" applyFont="1" applyFill="1" applyBorder="1" applyAlignment="1">
      <alignment horizontal="right" vertical="center"/>
    </xf>
    <xf numFmtId="167" fontId="201" fillId="15" borderId="17" xfId="583" applyNumberFormat="1" applyFont="1" applyFill="1" applyBorder="1" applyAlignment="1">
      <alignment horizontal="right" vertical="center"/>
    </xf>
    <xf numFmtId="167" fontId="200" fillId="9" borderId="17" xfId="583" applyNumberFormat="1" applyFont="1" applyFill="1" applyBorder="1" applyAlignment="1">
      <alignment horizontal="right" vertical="center"/>
    </xf>
    <xf numFmtId="167" fontId="201" fillId="9" borderId="17" xfId="583" applyNumberFormat="1" applyFont="1" applyFill="1" applyBorder="1" applyAlignment="1">
      <alignment horizontal="right" vertical="center"/>
    </xf>
    <xf numFmtId="167" fontId="200" fillId="15" borderId="13" xfId="583" applyNumberFormat="1" applyFont="1" applyFill="1" applyBorder="1" applyAlignment="1">
      <alignment horizontal="right" vertical="center"/>
    </xf>
    <xf numFmtId="167" fontId="201" fillId="48" borderId="0" xfId="583" applyNumberFormat="1" applyFont="1" applyFill="1" applyBorder="1" applyAlignment="1">
      <alignment horizontal="right" vertical="center"/>
    </xf>
    <xf numFmtId="167" fontId="201" fillId="15" borderId="0" xfId="583" applyNumberFormat="1" applyFont="1" applyFill="1" applyBorder="1" applyAlignment="1">
      <alignment horizontal="right" vertical="center"/>
    </xf>
    <xf numFmtId="167" fontId="200" fillId="9" borderId="0" xfId="583" applyNumberFormat="1" applyFont="1" applyFill="1" applyBorder="1" applyAlignment="1">
      <alignment horizontal="right" vertical="center"/>
    </xf>
    <xf numFmtId="167" fontId="201" fillId="9" borderId="0" xfId="583" applyNumberFormat="1" applyFont="1" applyFill="1" applyBorder="1" applyAlignment="1">
      <alignment horizontal="right" vertical="center"/>
    </xf>
    <xf numFmtId="198" fontId="37" fillId="15" borderId="13" xfId="583" applyNumberFormat="1" applyFont="1" applyFill="1" applyBorder="1" applyAlignment="1">
      <alignment horizontal="right" vertical="center"/>
    </xf>
    <xf numFmtId="0" fontId="201" fillId="15" borderId="0" xfId="0" applyFont="1" applyFill="1"/>
    <xf numFmtId="167" fontId="201" fillId="9" borderId="182" xfId="583" applyNumberFormat="1" applyFont="1" applyFill="1" applyBorder="1" applyAlignment="1">
      <alignment horizontal="right" vertical="center"/>
    </xf>
    <xf numFmtId="167" fontId="201" fillId="9" borderId="175" xfId="583" applyNumberFormat="1" applyFont="1" applyFill="1" applyBorder="1" applyAlignment="1">
      <alignment horizontal="right" vertical="center"/>
    </xf>
    <xf numFmtId="0" fontId="201" fillId="9" borderId="12" xfId="0" applyFont="1" applyFill="1" applyBorder="1" applyAlignment="1">
      <alignment vertical="center"/>
    </xf>
    <xf numFmtId="167" fontId="200" fillId="15" borderId="14" xfId="583" applyNumberFormat="1" applyFont="1" applyFill="1" applyBorder="1" applyAlignment="1">
      <alignment horizontal="right" vertical="center"/>
    </xf>
    <xf numFmtId="167" fontId="201" fillId="48" borderId="12" xfId="583" applyNumberFormat="1" applyFont="1" applyFill="1" applyBorder="1" applyAlignment="1">
      <alignment horizontal="right" vertical="center"/>
    </xf>
    <xf numFmtId="167" fontId="201" fillId="15" borderId="12" xfId="583" applyNumberFormat="1" applyFont="1" applyFill="1" applyBorder="1" applyAlignment="1">
      <alignment horizontal="right" vertical="center"/>
    </xf>
    <xf numFmtId="167" fontId="200" fillId="9" borderId="12" xfId="583" applyNumberFormat="1" applyFont="1" applyFill="1" applyBorder="1" applyAlignment="1">
      <alignment horizontal="right" vertical="center"/>
    </xf>
    <xf numFmtId="167" fontId="201" fillId="9" borderId="178" xfId="583" applyNumberFormat="1" applyFont="1" applyFill="1" applyBorder="1" applyAlignment="1">
      <alignment horizontal="right" vertical="center"/>
    </xf>
    <xf numFmtId="167" fontId="201" fillId="9" borderId="12" xfId="583" applyNumberFormat="1" applyFont="1" applyFill="1" applyBorder="1" applyAlignment="1">
      <alignment horizontal="right" vertical="center"/>
    </xf>
    <xf numFmtId="169" fontId="205" fillId="0" borderId="0" xfId="0" applyNumberFormat="1" applyFont="1"/>
    <xf numFmtId="167" fontId="201" fillId="0" borderId="13" xfId="583" applyNumberFormat="1" applyFont="1" applyFill="1" applyBorder="1" applyAlignment="1">
      <alignment horizontal="right" vertical="center"/>
    </xf>
    <xf numFmtId="0" fontId="206" fillId="9" borderId="0" xfId="27" applyFont="1" applyFill="1" applyBorder="1" applyAlignment="1">
      <alignment vertical="center"/>
    </xf>
    <xf numFmtId="167" fontId="201" fillId="15" borderId="13" xfId="583" applyNumberFormat="1" applyFont="1" applyFill="1" applyBorder="1" applyAlignment="1">
      <alignment horizontal="right" vertical="center"/>
    </xf>
    <xf numFmtId="167" fontId="201" fillId="15" borderId="25" xfId="583" applyNumberFormat="1" applyFont="1" applyFill="1" applyBorder="1" applyAlignment="1">
      <alignment horizontal="right" vertical="center"/>
    </xf>
    <xf numFmtId="0" fontId="207" fillId="0" borderId="0" xfId="27" applyFont="1" applyFill="1" applyBorder="1" applyAlignment="1">
      <alignment horizontal="left" vertical="center"/>
    </xf>
    <xf numFmtId="0" fontId="206" fillId="0" borderId="0" xfId="27" applyFont="1"/>
    <xf numFmtId="0" fontId="201" fillId="9" borderId="26" xfId="27" applyFont="1" applyFill="1" applyBorder="1" applyAlignment="1">
      <alignment vertical="center"/>
    </xf>
    <xf numFmtId="167" fontId="201" fillId="15" borderId="27" xfId="583" applyNumberFormat="1" applyFont="1" applyFill="1" applyBorder="1" applyAlignment="1">
      <alignment horizontal="right" vertical="center"/>
    </xf>
    <xf numFmtId="167" fontId="201" fillId="0" borderId="16" xfId="583" applyNumberFormat="1" applyFont="1" applyFill="1" applyBorder="1" applyAlignment="1">
      <alignment horizontal="right" vertical="center"/>
    </xf>
    <xf numFmtId="0" fontId="208" fillId="0" borderId="33" xfId="0" applyFont="1" applyBorder="1"/>
    <xf numFmtId="0" fontId="208" fillId="0" borderId="0" xfId="0" applyFont="1" applyBorder="1"/>
    <xf numFmtId="0" fontId="208" fillId="0" borderId="0" xfId="0" applyFont="1"/>
    <xf numFmtId="0" fontId="209" fillId="0" borderId="0" xfId="0" applyFont="1" applyFill="1"/>
    <xf numFmtId="167" fontId="209" fillId="0" borderId="0" xfId="0" applyNumberFormat="1" applyFont="1"/>
    <xf numFmtId="0" fontId="201" fillId="0" borderId="0" xfId="0" applyFont="1" applyBorder="1" applyAlignment="1">
      <alignment vertical="center"/>
    </xf>
    <xf numFmtId="167" fontId="201" fillId="0" borderId="0" xfId="0" applyNumberFormat="1" applyFont="1" applyBorder="1"/>
    <xf numFmtId="0" fontId="201" fillId="0" borderId="0" xfId="0" applyFont="1" applyBorder="1"/>
    <xf numFmtId="0" fontId="201" fillId="0" borderId="0" xfId="0" applyFont="1"/>
    <xf numFmtId="167" fontId="210" fillId="15" borderId="14" xfId="583" applyNumberFormat="1" applyFont="1" applyFill="1" applyBorder="1" applyAlignment="1">
      <alignment horizontal="right" vertical="center"/>
    </xf>
    <xf numFmtId="167" fontId="206" fillId="48" borderId="12" xfId="583" applyNumberFormat="1" applyFont="1" applyFill="1" applyBorder="1" applyAlignment="1">
      <alignment horizontal="right" vertical="center"/>
    </xf>
    <xf numFmtId="167" fontId="206" fillId="15" borderId="12" xfId="583" applyNumberFormat="1" applyFont="1" applyFill="1" applyBorder="1" applyAlignment="1">
      <alignment horizontal="right" vertical="center"/>
    </xf>
    <xf numFmtId="167" fontId="210" fillId="9" borderId="12" xfId="583" applyNumberFormat="1" applyFont="1" applyFill="1" applyBorder="1" applyAlignment="1">
      <alignment horizontal="right" vertical="center"/>
    </xf>
    <xf numFmtId="167" fontId="206" fillId="9" borderId="178" xfId="583" applyNumberFormat="1" applyFont="1" applyFill="1" applyBorder="1" applyAlignment="1">
      <alignment horizontal="right" vertical="center"/>
    </xf>
    <xf numFmtId="167" fontId="206" fillId="9" borderId="12" xfId="583" applyNumberFormat="1" applyFont="1" applyFill="1" applyBorder="1" applyAlignment="1">
      <alignment horizontal="right" vertical="center"/>
    </xf>
    <xf numFmtId="167" fontId="200" fillId="15" borderId="15" xfId="583" applyNumberFormat="1" applyFont="1" applyFill="1" applyBorder="1" applyAlignment="1">
      <alignment horizontal="right" vertical="center"/>
    </xf>
    <xf numFmtId="167" fontId="201" fillId="48" borderId="11" xfId="583" applyNumberFormat="1" applyFont="1" applyFill="1" applyBorder="1" applyAlignment="1">
      <alignment horizontal="right" vertical="center"/>
    </xf>
    <xf numFmtId="167" fontId="201" fillId="15" borderId="11" xfId="583" applyNumberFormat="1" applyFont="1" applyFill="1" applyBorder="1" applyAlignment="1">
      <alignment horizontal="right" vertical="center"/>
    </xf>
    <xf numFmtId="167" fontId="200" fillId="9" borderId="11" xfId="583" applyNumberFormat="1" applyFont="1" applyFill="1" applyBorder="1" applyAlignment="1">
      <alignment horizontal="right" vertical="center"/>
    </xf>
    <xf numFmtId="167" fontId="201" fillId="9" borderId="179" xfId="583" applyNumberFormat="1" applyFont="1" applyFill="1" applyBorder="1" applyAlignment="1">
      <alignment horizontal="right" vertical="center"/>
    </xf>
    <xf numFmtId="167" fontId="201" fillId="9" borderId="11" xfId="583" applyNumberFormat="1" applyFont="1" applyFill="1" applyBorder="1" applyAlignment="1">
      <alignment horizontal="right" vertical="center"/>
    </xf>
    <xf numFmtId="0" fontId="201" fillId="15" borderId="0" xfId="0" applyFont="1" applyFill="1" applyBorder="1"/>
    <xf numFmtId="0" fontId="202" fillId="15" borderId="33" xfId="0" applyFont="1" applyFill="1" applyBorder="1" applyAlignment="1">
      <alignment wrapText="1"/>
    </xf>
    <xf numFmtId="0" fontId="204" fillId="15" borderId="33" xfId="0" applyFont="1" applyFill="1" applyBorder="1" applyAlignment="1">
      <alignment wrapText="1"/>
    </xf>
    <xf numFmtId="1" fontId="201" fillId="9" borderId="12" xfId="583" applyNumberFormat="1" applyFont="1" applyFill="1" applyBorder="1" applyAlignment="1">
      <alignment horizontal="right" vertical="center"/>
    </xf>
    <xf numFmtId="0" fontId="201" fillId="15" borderId="116" xfId="0" applyFont="1" applyFill="1" applyBorder="1"/>
    <xf numFmtId="0" fontId="202" fillId="15" borderId="0" xfId="660" applyFont="1" applyFill="1" applyBorder="1" applyAlignment="1"/>
    <xf numFmtId="167" fontId="200" fillId="15" borderId="17" xfId="583" applyNumberFormat="1" applyFont="1" applyFill="1" applyBorder="1" applyAlignment="1">
      <alignment horizontal="right" vertical="center"/>
    </xf>
    <xf numFmtId="167" fontId="200" fillId="15" borderId="0" xfId="583" applyNumberFormat="1" applyFont="1" applyFill="1" applyBorder="1" applyAlignment="1">
      <alignment horizontal="right" vertical="center"/>
    </xf>
    <xf numFmtId="3" fontId="206" fillId="9" borderId="14" xfId="27" applyNumberFormat="1" applyFont="1" applyFill="1" applyBorder="1" applyAlignment="1">
      <alignment horizontal="right"/>
    </xf>
    <xf numFmtId="3" fontId="206" fillId="9" borderId="12" xfId="27" applyNumberFormat="1" applyFont="1" applyFill="1" applyBorder="1" applyAlignment="1">
      <alignment horizontal="right"/>
    </xf>
    <xf numFmtId="3" fontId="206" fillId="13" borderId="12" xfId="27" applyNumberFormat="1" applyFont="1" applyFill="1" applyBorder="1" applyAlignment="1">
      <alignment horizontal="right"/>
    </xf>
    <xf numFmtId="14" fontId="37" fillId="51" borderId="15" xfId="27" quotePrefix="1" applyNumberFormat="1" applyFont="1" applyFill="1" applyBorder="1" applyAlignment="1">
      <alignment horizontal="right" vertical="center"/>
    </xf>
    <xf numFmtId="3" fontId="37" fillId="51" borderId="13" xfId="27" applyNumberFormat="1" applyFont="1" applyFill="1" applyBorder="1" applyAlignment="1">
      <alignment horizontal="right" vertical="center"/>
    </xf>
    <xf numFmtId="3" fontId="37" fillId="51" borderId="0" xfId="27" applyNumberFormat="1" applyFont="1" applyFill="1" applyBorder="1" applyAlignment="1">
      <alignment horizontal="right" vertical="center"/>
    </xf>
    <xf numFmtId="3" fontId="37" fillId="51" borderId="15" xfId="27" applyNumberFormat="1" applyFont="1" applyFill="1" applyBorder="1" applyAlignment="1">
      <alignment horizontal="right" vertical="center"/>
    </xf>
    <xf numFmtId="3" fontId="37" fillId="51" borderId="11" xfId="27" applyNumberFormat="1" applyFont="1" applyFill="1" applyBorder="1" applyAlignment="1">
      <alignment horizontal="right" vertical="center"/>
    </xf>
    <xf numFmtId="3" fontId="37" fillId="9" borderId="27" xfId="27" applyNumberFormat="1" applyFont="1" applyFill="1" applyBorder="1" applyAlignment="1">
      <alignment horizontal="right" vertical="center"/>
    </xf>
    <xf numFmtId="3" fontId="37" fillId="51" borderId="16" xfId="27" applyNumberFormat="1" applyFont="1" applyFill="1" applyBorder="1" applyAlignment="1">
      <alignment horizontal="right" vertical="center"/>
    </xf>
    <xf numFmtId="3" fontId="36" fillId="51" borderId="22" xfId="27" applyNumberFormat="1" applyFont="1" applyFill="1" applyBorder="1" applyAlignment="1">
      <alignment horizontal="right" vertical="center"/>
    </xf>
    <xf numFmtId="3" fontId="36" fillId="51" borderId="21" xfId="27" applyNumberFormat="1" applyFont="1" applyFill="1" applyBorder="1" applyAlignment="1">
      <alignment horizontal="right" vertical="center"/>
    </xf>
    <xf numFmtId="49" fontId="37" fillId="51" borderId="0" xfId="511" applyNumberFormat="1" applyFont="1" applyFill="1" applyBorder="1" applyAlignment="1">
      <alignment horizontal="right" vertical="center"/>
    </xf>
    <xf numFmtId="49" fontId="37" fillId="9" borderId="25" xfId="511" applyNumberFormat="1" applyFont="1" applyFill="1" applyBorder="1" applyAlignment="1">
      <alignment horizontal="right" vertical="center"/>
    </xf>
    <xf numFmtId="49" fontId="37" fillId="9" borderId="0" xfId="511" applyNumberFormat="1" applyFont="1" applyFill="1" applyBorder="1" applyAlignment="1">
      <alignment horizontal="right" vertical="center"/>
    </xf>
    <xf numFmtId="3" fontId="37" fillId="0" borderId="27" xfId="511" applyNumberFormat="1" applyFont="1" applyFill="1" applyBorder="1" applyAlignment="1">
      <alignment horizontal="right" vertical="center"/>
    </xf>
    <xf numFmtId="3" fontId="37" fillId="9" borderId="0" xfId="511" applyNumberFormat="1" applyFont="1" applyFill="1" applyBorder="1" applyAlignment="1">
      <alignment horizontal="right" vertical="center"/>
    </xf>
    <xf numFmtId="3" fontId="37" fillId="51" borderId="11" xfId="511" applyNumberFormat="1" applyFont="1" applyFill="1" applyBorder="1" applyAlignment="1">
      <alignment horizontal="right" vertical="center"/>
    </xf>
    <xf numFmtId="3" fontId="37" fillId="0" borderId="24" xfId="511" applyNumberFormat="1" applyFont="1" applyFill="1" applyBorder="1" applyAlignment="1">
      <alignment horizontal="right" vertical="center"/>
    </xf>
    <xf numFmtId="3" fontId="37" fillId="9" borderId="11" xfId="511" applyNumberFormat="1" applyFont="1" applyFill="1" applyBorder="1" applyAlignment="1">
      <alignment horizontal="right" vertical="center"/>
    </xf>
    <xf numFmtId="3" fontId="37" fillId="0" borderId="25" xfId="511" applyNumberFormat="1" applyFont="1" applyFill="1" applyBorder="1" applyAlignment="1">
      <alignment horizontal="right" vertical="center"/>
    </xf>
    <xf numFmtId="3" fontId="37" fillId="0" borderId="25" xfId="511" quotePrefix="1" applyNumberFormat="1" applyFont="1" applyFill="1" applyBorder="1" applyAlignment="1">
      <alignment horizontal="right" vertical="center"/>
    </xf>
    <xf numFmtId="3" fontId="37" fillId="0" borderId="24" xfId="511" quotePrefix="1" applyNumberFormat="1" applyFont="1" applyFill="1" applyBorder="1" applyAlignment="1">
      <alignment horizontal="right" vertical="center"/>
    </xf>
    <xf numFmtId="3" fontId="36" fillId="51" borderId="17" xfId="511" applyNumberFormat="1" applyFont="1" applyFill="1" applyBorder="1" applyAlignment="1">
      <alignment horizontal="right" vertical="center"/>
    </xf>
    <xf numFmtId="3" fontId="36" fillId="0" borderId="25" xfId="511" applyNumberFormat="1" applyFont="1" applyFill="1" applyBorder="1" applyAlignment="1">
      <alignment horizontal="right" vertical="center"/>
    </xf>
    <xf numFmtId="3" fontId="36" fillId="9" borderId="17" xfId="511" applyNumberFormat="1" applyFont="1" applyFill="1" applyBorder="1" applyAlignment="1">
      <alignment horizontal="right" vertical="center"/>
    </xf>
    <xf numFmtId="3" fontId="37" fillId="0" borderId="25" xfId="511" applyNumberFormat="1" applyFont="1" applyFill="1" applyBorder="1" applyAlignment="1">
      <alignment horizontal="right"/>
    </xf>
    <xf numFmtId="3" fontId="37" fillId="0" borderId="24" xfId="511" applyNumberFormat="1" applyFont="1" applyFill="1" applyBorder="1" applyAlignment="1">
      <alignment horizontal="right"/>
    </xf>
    <xf numFmtId="3" fontId="36" fillId="51" borderId="0" xfId="511" applyNumberFormat="1" applyFont="1" applyFill="1" applyBorder="1" applyAlignment="1">
      <alignment horizontal="right" vertical="center"/>
    </xf>
    <xf numFmtId="3" fontId="36" fillId="9" borderId="0" xfId="511" applyNumberFormat="1" applyFont="1" applyFill="1" applyBorder="1" applyAlignment="1">
      <alignment horizontal="right" vertical="center"/>
    </xf>
    <xf numFmtId="3" fontId="37" fillId="0" borderId="25" xfId="511" applyNumberFormat="1" applyFont="1" applyFill="1" applyBorder="1"/>
    <xf numFmtId="3" fontId="36" fillId="51" borderId="21" xfId="511" applyNumberFormat="1" applyFont="1" applyFill="1" applyBorder="1" applyAlignment="1">
      <alignment horizontal="right" vertical="center"/>
    </xf>
    <xf numFmtId="3" fontId="36" fillId="0" borderId="32" xfId="511" applyNumberFormat="1" applyFont="1" applyFill="1" applyBorder="1" applyAlignment="1">
      <alignment horizontal="right" vertical="center"/>
    </xf>
    <xf numFmtId="3" fontId="36" fillId="9" borderId="21" xfId="511" applyNumberFormat="1" applyFont="1" applyFill="1" applyBorder="1" applyAlignment="1">
      <alignment horizontal="right" vertical="center"/>
    </xf>
    <xf numFmtId="49" fontId="37" fillId="14" borderId="66" xfId="511" applyNumberFormat="1" applyFont="1" applyFill="1" applyBorder="1" applyAlignment="1">
      <alignment horizontal="right" vertical="center"/>
    </xf>
    <xf numFmtId="49" fontId="37" fillId="9" borderId="187" xfId="511" applyNumberFormat="1" applyFont="1" applyFill="1" applyBorder="1" applyAlignment="1">
      <alignment horizontal="right" vertical="center"/>
    </xf>
    <xf numFmtId="0" fontId="37" fillId="14" borderId="11" xfId="511" applyFont="1" applyFill="1" applyBorder="1" applyAlignment="1">
      <alignment horizontal="right" vertical="center"/>
    </xf>
    <xf numFmtId="3" fontId="37" fillId="14" borderId="0" xfId="511" applyNumberFormat="1" applyFont="1" applyFill="1" applyBorder="1" applyAlignment="1">
      <alignment horizontal="right" vertical="center"/>
    </xf>
    <xf numFmtId="3" fontId="37" fillId="0" borderId="0" xfId="511" applyNumberFormat="1" applyFont="1" applyFill="1" applyBorder="1" applyAlignment="1">
      <alignment horizontal="right" vertical="center"/>
    </xf>
    <xf numFmtId="3" fontId="37" fillId="0" borderId="11" xfId="511" applyNumberFormat="1" applyFont="1" applyFill="1" applyBorder="1" applyAlignment="1">
      <alignment horizontal="right" vertical="center"/>
    </xf>
    <xf numFmtId="3" fontId="36" fillId="14" borderId="12" xfId="511" applyNumberFormat="1" applyFont="1" applyFill="1" applyBorder="1" applyAlignment="1">
      <alignment horizontal="right" vertical="center"/>
    </xf>
    <xf numFmtId="3" fontId="36" fillId="0" borderId="26" xfId="511" applyNumberFormat="1" applyFont="1" applyFill="1" applyBorder="1" applyAlignment="1">
      <alignment horizontal="right" vertical="center"/>
    </xf>
    <xf numFmtId="3" fontId="36" fillId="0" borderId="12" xfId="511" applyNumberFormat="1" applyFont="1" applyFill="1" applyBorder="1" applyAlignment="1">
      <alignment horizontal="right" vertical="center"/>
    </xf>
    <xf numFmtId="3" fontId="36" fillId="9" borderId="12" xfId="511" applyNumberFormat="1" applyFont="1" applyFill="1" applyBorder="1" applyAlignment="1">
      <alignment horizontal="right" vertical="center"/>
    </xf>
    <xf numFmtId="0" fontId="50" fillId="14" borderId="17" xfId="511" applyFont="1" applyFill="1" applyBorder="1"/>
    <xf numFmtId="3" fontId="36" fillId="0" borderId="0" xfId="511" applyNumberFormat="1" applyFont="1" applyFill="1" applyBorder="1" applyAlignment="1">
      <alignment horizontal="right" vertical="center"/>
    </xf>
    <xf numFmtId="3" fontId="37" fillId="14" borderId="11" xfId="511" applyNumberFormat="1" applyFont="1" applyFill="1" applyBorder="1" applyAlignment="1">
      <alignment horizontal="right" vertical="center"/>
    </xf>
    <xf numFmtId="0" fontId="53" fillId="0" borderId="25" xfId="511" applyFont="1" applyFill="1" applyBorder="1"/>
    <xf numFmtId="3" fontId="37" fillId="0" borderId="0" xfId="511" quotePrefix="1" applyNumberFormat="1" applyFont="1" applyFill="1" applyBorder="1" applyAlignment="1">
      <alignment horizontal="right" vertical="center"/>
    </xf>
    <xf numFmtId="3" fontId="37" fillId="9" borderId="0" xfId="511" quotePrefix="1" applyNumberFormat="1" applyFont="1" applyFill="1" applyBorder="1" applyAlignment="1">
      <alignment horizontal="right" vertical="center"/>
    </xf>
    <xf numFmtId="3" fontId="37" fillId="0" borderId="11" xfId="511" quotePrefix="1" applyNumberFormat="1" applyFont="1" applyFill="1" applyBorder="1" applyAlignment="1">
      <alignment horizontal="right" vertical="center"/>
    </xf>
    <xf numFmtId="3" fontId="37" fillId="9" borderId="11" xfId="511" quotePrefix="1" applyNumberFormat="1" applyFont="1" applyFill="1" applyBorder="1" applyAlignment="1">
      <alignment horizontal="right" vertical="center"/>
    </xf>
    <xf numFmtId="3" fontId="37" fillId="14" borderId="12" xfId="511" applyNumberFormat="1" applyFont="1" applyFill="1" applyBorder="1" applyAlignment="1">
      <alignment horizontal="right" vertical="center"/>
    </xf>
    <xf numFmtId="3" fontId="37" fillId="0" borderId="26" xfId="511" quotePrefix="1" applyNumberFormat="1" applyFont="1" applyFill="1" applyBorder="1" applyAlignment="1">
      <alignment horizontal="right" vertical="center"/>
    </xf>
    <xf numFmtId="3" fontId="37" fillId="0" borderId="12" xfId="511" quotePrefix="1" applyNumberFormat="1" applyFont="1" applyFill="1" applyBorder="1" applyAlignment="1">
      <alignment horizontal="right" vertical="center"/>
    </xf>
    <xf numFmtId="3" fontId="37" fillId="9" borderId="12" xfId="511" quotePrefix="1" applyNumberFormat="1" applyFont="1" applyFill="1" applyBorder="1" applyAlignment="1">
      <alignment horizontal="right" vertical="center"/>
    </xf>
    <xf numFmtId="3" fontId="36" fillId="13" borderId="12" xfId="27" applyNumberFormat="1" applyFont="1" applyFill="1" applyBorder="1" applyAlignment="1">
      <alignment horizontal="right" vertical="center"/>
    </xf>
    <xf numFmtId="3" fontId="36" fillId="0" borderId="19" xfId="511" applyNumberFormat="1" applyFont="1" applyFill="1" applyBorder="1" applyAlignment="1">
      <alignment horizontal="right" vertical="center"/>
    </xf>
    <xf numFmtId="3" fontId="36" fillId="9" borderId="19" xfId="511" applyNumberFormat="1" applyFont="1" applyFill="1" applyBorder="1" applyAlignment="1">
      <alignment horizontal="right" vertical="center"/>
    </xf>
    <xf numFmtId="0" fontId="37" fillId="9" borderId="0" xfId="60" applyFont="1" applyFill="1" applyBorder="1" applyAlignment="1">
      <alignment vertical="center"/>
    </xf>
    <xf numFmtId="0" fontId="37" fillId="0" borderId="0" xfId="60" applyFont="1" applyAlignment="1"/>
    <xf numFmtId="0" fontId="37" fillId="9" borderId="24" xfId="60" applyFont="1" applyFill="1" applyBorder="1" applyAlignment="1">
      <alignment horizontal="center" wrapText="1"/>
    </xf>
    <xf numFmtId="0" fontId="37" fillId="9" borderId="189" xfId="60" applyFont="1" applyFill="1" applyBorder="1"/>
    <xf numFmtId="0" fontId="37" fillId="0" borderId="14" xfId="60" applyFont="1" applyFill="1" applyBorder="1" applyAlignment="1">
      <alignment horizontal="right" wrapText="1"/>
    </xf>
    <xf numFmtId="0" fontId="37" fillId="0" borderId="12" xfId="60" applyFont="1" applyFill="1" applyBorder="1" applyAlignment="1">
      <alignment horizontal="right" wrapText="1"/>
    </xf>
    <xf numFmtId="0" fontId="37" fillId="9" borderId="14" xfId="60" applyFont="1" applyFill="1" applyBorder="1" applyAlignment="1">
      <alignment horizontal="right" wrapText="1"/>
    </xf>
    <xf numFmtId="3" fontId="37" fillId="0" borderId="13" xfId="60" applyNumberFormat="1" applyFont="1" applyFill="1" applyBorder="1"/>
    <xf numFmtId="197" fontId="37" fillId="0" borderId="16" xfId="60" applyNumberFormat="1" applyFont="1" applyFill="1" applyBorder="1" applyAlignment="1"/>
    <xf numFmtId="197" fontId="37" fillId="0" borderId="17" xfId="60" applyNumberFormat="1" applyFont="1" applyFill="1" applyBorder="1" applyAlignment="1"/>
    <xf numFmtId="197" fontId="37" fillId="0" borderId="13" xfId="60" applyNumberFormat="1" applyFont="1" applyFill="1" applyBorder="1" applyAlignment="1"/>
    <xf numFmtId="197" fontId="37" fillId="0" borderId="0" xfId="60" applyNumberFormat="1" applyFont="1" applyFill="1" applyBorder="1" applyAlignment="1"/>
    <xf numFmtId="197" fontId="52" fillId="0" borderId="0" xfId="268" applyNumberFormat="1" applyFont="1" applyFill="1" applyBorder="1" applyAlignment="1"/>
    <xf numFmtId="190" fontId="52" fillId="0" borderId="13" xfId="268" applyNumberFormat="1" applyFont="1" applyFill="1" applyBorder="1" applyAlignment="1"/>
    <xf numFmtId="190" fontId="52" fillId="0" borderId="0" xfId="268" applyNumberFormat="1" applyFont="1" applyFill="1" applyBorder="1" applyAlignment="1"/>
    <xf numFmtId="0" fontId="37" fillId="9" borderId="18" xfId="60" applyFont="1" applyFill="1" applyBorder="1"/>
    <xf numFmtId="3" fontId="37" fillId="0" borderId="23" xfId="60" applyNumberFormat="1" applyFont="1" applyFill="1" applyBorder="1"/>
    <xf numFmtId="190" fontId="52" fillId="0" borderId="23" xfId="268" applyNumberFormat="1" applyFont="1" applyFill="1" applyBorder="1" applyAlignment="1"/>
    <xf numFmtId="190" fontId="52" fillId="0" borderId="18" xfId="268" applyNumberFormat="1" applyFont="1" applyFill="1" applyBorder="1" applyAlignment="1"/>
    <xf numFmtId="14" fontId="37" fillId="13" borderId="15" xfId="60" quotePrefix="1" applyNumberFormat="1" applyFont="1" applyFill="1" applyBorder="1" applyAlignment="1">
      <alignment horizontal="right" vertical="center"/>
    </xf>
    <xf numFmtId="14" fontId="37" fillId="0" borderId="15" xfId="60" quotePrefix="1" applyNumberFormat="1" applyFont="1" applyFill="1" applyBorder="1" applyAlignment="1">
      <alignment horizontal="right" vertical="center"/>
    </xf>
    <xf numFmtId="0" fontId="37" fillId="15" borderId="24" xfId="0" applyFont="1" applyFill="1" applyBorder="1" applyAlignment="1">
      <alignment horizontal="right" vertical="center"/>
    </xf>
    <xf numFmtId="0" fontId="213" fillId="9" borderId="0" xfId="15" applyFont="1" applyFill="1" applyAlignment="1" applyProtection="1">
      <alignment horizontal="left" vertical="center"/>
    </xf>
    <xf numFmtId="0" fontId="213" fillId="0" borderId="0" xfId="15" applyFont="1" applyFill="1" applyAlignment="1" applyProtection="1">
      <alignment horizontal="left" vertical="center"/>
    </xf>
    <xf numFmtId="0" fontId="213" fillId="9" borderId="0" xfId="15" applyFont="1" applyFill="1" applyAlignment="1" applyProtection="1">
      <alignment vertical="center"/>
    </xf>
    <xf numFmtId="0" fontId="213" fillId="9" borderId="0" xfId="60" applyFont="1" applyFill="1" applyAlignment="1">
      <alignment vertical="center"/>
    </xf>
    <xf numFmtId="3" fontId="37" fillId="0" borderId="13" xfId="60" applyNumberFormat="1" applyFont="1" applyFill="1" applyBorder="1" applyAlignment="1"/>
    <xf numFmtId="3" fontId="37" fillId="0" borderId="0" xfId="60" applyNumberFormat="1" applyFont="1" applyFill="1" applyBorder="1" applyAlignment="1"/>
    <xf numFmtId="199" fontId="37" fillId="51" borderId="18" xfId="582" applyNumberFormat="1" applyFont="1" applyFill="1" applyBorder="1" applyAlignment="1">
      <alignment vertical="center"/>
    </xf>
    <xf numFmtId="0" fontId="60" fillId="0" borderId="0" xfId="0" applyFont="1" applyBorder="1" applyAlignment="1">
      <alignment horizontal="center" vertical="center"/>
    </xf>
    <xf numFmtId="0" fontId="39" fillId="11" borderId="0" xfId="0" applyFont="1" applyFill="1" applyAlignment="1">
      <alignment vertical="center"/>
    </xf>
    <xf numFmtId="0" fontId="37" fillId="11" borderId="0" xfId="0" applyFont="1" applyFill="1" applyAlignment="1">
      <alignment vertical="center"/>
    </xf>
    <xf numFmtId="0" fontId="182" fillId="0" borderId="0" xfId="0" applyFont="1" applyAlignment="1">
      <alignment vertical="top" wrapText="1"/>
    </xf>
    <xf numFmtId="0" fontId="37" fillId="0" borderId="0" xfId="0" applyFont="1" applyAlignment="1">
      <alignment vertical="top" wrapText="1"/>
    </xf>
    <xf numFmtId="0" fontId="40" fillId="9" borderId="0" xfId="0" applyFont="1" applyFill="1" applyAlignment="1">
      <alignment horizontal="left" vertical="center"/>
    </xf>
    <xf numFmtId="0" fontId="37" fillId="0" borderId="0" xfId="0" applyFont="1" applyAlignment="1">
      <alignment vertical="center"/>
    </xf>
    <xf numFmtId="0" fontId="37" fillId="0" borderId="0" xfId="0" applyFont="1" applyFill="1" applyAlignment="1">
      <alignment vertical="center"/>
    </xf>
    <xf numFmtId="0" fontId="45" fillId="9" borderId="0" xfId="15" applyFont="1" applyFill="1" applyAlignment="1" applyProtection="1">
      <alignment horizontal="left" vertical="center" wrapText="1"/>
    </xf>
    <xf numFmtId="0" fontId="45" fillId="9" borderId="0" xfId="18" applyFont="1" applyFill="1" applyAlignment="1" applyProtection="1">
      <alignment horizontal="left" vertical="top"/>
    </xf>
    <xf numFmtId="0" fontId="45" fillId="9" borderId="0" xfId="17" quotePrefix="1" applyFont="1" applyFill="1" applyAlignment="1" applyProtection="1">
      <alignment horizontal="left" vertical="top" wrapText="1"/>
    </xf>
    <xf numFmtId="0" fontId="45" fillId="9" borderId="0" xfId="17" applyFont="1" applyFill="1" applyAlignment="1" applyProtection="1">
      <alignment horizontal="left" vertical="top" wrapText="1"/>
    </xf>
    <xf numFmtId="0" fontId="45" fillId="9" borderId="0" xfId="0" applyFont="1" applyFill="1" applyAlignment="1">
      <alignment horizontal="left" vertical="top" wrapText="1"/>
    </xf>
    <xf numFmtId="0" fontId="37" fillId="9" borderId="0" xfId="60" applyFont="1" applyFill="1" applyBorder="1" applyAlignment="1">
      <alignment vertical="center"/>
    </xf>
    <xf numFmtId="0" fontId="37" fillId="0" borderId="0" xfId="60" applyFont="1" applyAlignment="1"/>
    <xf numFmtId="0" fontId="37" fillId="9" borderId="15" xfId="60" applyFont="1" applyFill="1" applyBorder="1" applyAlignment="1">
      <alignment horizontal="center" wrapText="1"/>
    </xf>
    <xf numFmtId="0" fontId="37" fillId="9" borderId="11" xfId="60" applyFont="1" applyFill="1" applyBorder="1" applyAlignment="1">
      <alignment horizontal="center" wrapText="1"/>
    </xf>
    <xf numFmtId="0" fontId="37" fillId="9" borderId="24" xfId="60" applyFont="1" applyFill="1" applyBorder="1" applyAlignment="1">
      <alignment horizontal="center" wrapText="1"/>
    </xf>
    <xf numFmtId="0" fontId="53" fillId="9" borderId="0" xfId="27" applyFont="1" applyFill="1" applyBorder="1" applyAlignment="1">
      <alignment horizontal="center" vertical="center"/>
    </xf>
    <xf numFmtId="0" fontId="37" fillId="9" borderId="11" xfId="27" applyFont="1" applyFill="1" applyBorder="1" applyAlignment="1">
      <alignment horizontal="center" vertical="center"/>
    </xf>
    <xf numFmtId="0" fontId="37" fillId="9" borderId="15" xfId="27" applyFont="1" applyFill="1" applyBorder="1" applyAlignment="1">
      <alignment horizontal="center" vertical="center"/>
    </xf>
    <xf numFmtId="0" fontId="37" fillId="9" borderId="24" xfId="27" applyFont="1" applyFill="1" applyBorder="1" applyAlignment="1">
      <alignment horizontal="center" vertical="center"/>
    </xf>
    <xf numFmtId="0" fontId="38" fillId="0" borderId="33" xfId="27" applyFont="1" applyFill="1" applyBorder="1" applyAlignment="1">
      <alignment vertical="center" wrapText="1"/>
    </xf>
    <xf numFmtId="0" fontId="37" fillId="9" borderId="33" xfId="27" quotePrefix="1" applyFont="1" applyFill="1" applyBorder="1" applyAlignment="1">
      <alignment vertical="top" wrapText="1"/>
    </xf>
    <xf numFmtId="0" fontId="0" fillId="0" borderId="33" xfId="0" applyBorder="1" applyAlignment="1">
      <alignment vertical="top" wrapText="1"/>
    </xf>
    <xf numFmtId="0" fontId="37" fillId="9" borderId="33" xfId="60" applyFont="1" applyFill="1" applyBorder="1" applyAlignment="1">
      <alignment vertical="center" wrapText="1"/>
    </xf>
    <xf numFmtId="0" fontId="0" fillId="0" borderId="33" xfId="0" applyBorder="1" applyAlignment="1">
      <alignment wrapText="1"/>
    </xf>
    <xf numFmtId="0" fontId="37" fillId="9" borderId="15" xfId="60" applyFont="1" applyFill="1" applyBorder="1" applyAlignment="1">
      <alignment horizontal="center" vertical="center"/>
    </xf>
    <xf numFmtId="0" fontId="37" fillId="9" borderId="24" xfId="60" applyFont="1" applyFill="1" applyBorder="1" applyAlignment="1">
      <alignment horizontal="center" vertical="center"/>
    </xf>
    <xf numFmtId="0" fontId="37" fillId="9" borderId="11" xfId="60" applyFont="1" applyFill="1" applyBorder="1" applyAlignment="1">
      <alignment horizontal="center" vertical="center"/>
    </xf>
    <xf numFmtId="0" fontId="37" fillId="9" borderId="67" xfId="60" applyFont="1" applyFill="1" applyBorder="1" applyAlignment="1">
      <alignment horizontal="center" vertical="center"/>
    </xf>
    <xf numFmtId="0" fontId="37" fillId="9" borderId="68" xfId="60" applyFont="1" applyFill="1" applyBorder="1" applyAlignment="1">
      <alignment horizontal="center" vertical="center"/>
    </xf>
    <xf numFmtId="0" fontId="38" fillId="9" borderId="0" xfId="60" applyFont="1" applyFill="1" applyBorder="1" applyAlignment="1">
      <alignment vertical="center"/>
    </xf>
    <xf numFmtId="0" fontId="37" fillId="0" borderId="167" xfId="60" applyFont="1" applyBorder="1" applyAlignment="1">
      <alignment horizontal="center"/>
    </xf>
    <xf numFmtId="0" fontId="37" fillId="0" borderId="155" xfId="60" applyFont="1" applyBorder="1" applyAlignment="1">
      <alignment horizontal="center"/>
    </xf>
    <xf numFmtId="0" fontId="37" fillId="0" borderId="0" xfId="60" applyFont="1" applyBorder="1" applyAlignment="1">
      <alignment horizontal="center"/>
    </xf>
    <xf numFmtId="0" fontId="37" fillId="9" borderId="0" xfId="60" applyFont="1" applyFill="1" applyBorder="1" applyAlignment="1">
      <alignment vertical="center" wrapText="1"/>
    </xf>
    <xf numFmtId="0" fontId="8" fillId="0" borderId="0" xfId="60" applyBorder="1" applyAlignment="1">
      <alignment wrapText="1"/>
    </xf>
    <xf numFmtId="0" fontId="38" fillId="0" borderId="0" xfId="60" applyFont="1" applyFill="1" applyBorder="1" applyAlignment="1">
      <alignment vertical="center" wrapText="1"/>
    </xf>
    <xf numFmtId="0" fontId="189" fillId="9" borderId="126" xfId="0" applyFont="1" applyFill="1" applyBorder="1" applyAlignment="1">
      <alignment horizontal="center" vertical="center" wrapText="1"/>
    </xf>
    <xf numFmtId="0" fontId="189" fillId="9" borderId="138" xfId="0" applyFont="1" applyFill="1" applyBorder="1" applyAlignment="1">
      <alignment horizontal="center" vertical="center" wrapText="1"/>
    </xf>
    <xf numFmtId="0" fontId="189" fillId="9" borderId="146" xfId="76" applyFont="1" applyFill="1" applyBorder="1" applyAlignment="1">
      <alignment horizontal="center" vertical="center" wrapText="1"/>
    </xf>
    <xf numFmtId="0" fontId="37" fillId="0" borderId="15" xfId="27" applyFont="1" applyBorder="1" applyAlignment="1">
      <alignment horizontal="center" vertical="center" wrapText="1"/>
    </xf>
    <xf numFmtId="0" fontId="37" fillId="0" borderId="11" xfId="27" applyFont="1" applyBorder="1" applyAlignment="1">
      <alignment horizontal="center" vertical="center" wrapText="1"/>
    </xf>
    <xf numFmtId="0" fontId="37" fillId="0" borderId="24" xfId="27" applyFont="1" applyBorder="1" applyAlignment="1">
      <alignment horizontal="center" vertical="center" wrapText="1"/>
    </xf>
    <xf numFmtId="0" fontId="142" fillId="0" borderId="115" xfId="60" applyFont="1" applyFill="1" applyBorder="1" applyAlignment="1">
      <alignment horizontal="center" vertical="center" wrapText="1"/>
    </xf>
    <xf numFmtId="0" fontId="24" fillId="0" borderId="66" xfId="60" applyFont="1" applyBorder="1" applyAlignment="1">
      <alignment horizontal="center" vertical="center" wrapText="1"/>
    </xf>
    <xf numFmtId="0" fontId="24" fillId="0" borderId="13" xfId="60" applyFont="1" applyBorder="1" applyAlignment="1">
      <alignment horizontal="center" vertical="center" wrapText="1"/>
    </xf>
    <xf numFmtId="0" fontId="24" fillId="0" borderId="0" xfId="60" applyFont="1" applyBorder="1" applyAlignment="1">
      <alignment horizontal="center" vertical="center" wrapText="1"/>
    </xf>
    <xf numFmtId="0" fontId="142" fillId="0" borderId="13" xfId="60" applyFont="1" applyFill="1" applyBorder="1" applyAlignment="1">
      <alignment horizontal="center" vertical="center" wrapText="1"/>
    </xf>
    <xf numFmtId="0" fontId="24" fillId="0" borderId="25" xfId="60" applyFont="1" applyBorder="1" applyAlignment="1">
      <alignment horizontal="center" vertical="center" wrapText="1"/>
    </xf>
    <xf numFmtId="0" fontId="156" fillId="15" borderId="0" xfId="660" applyFont="1" applyFill="1" applyBorder="1" applyAlignment="1">
      <alignment horizontal="left" vertical="top" wrapText="1"/>
    </xf>
    <xf numFmtId="0" fontId="0" fillId="0" borderId="0" xfId="0" applyBorder="1" applyAlignment="1">
      <alignment horizontal="left" vertical="top"/>
    </xf>
    <xf numFmtId="0" fontId="156" fillId="15" borderId="0" xfId="660" applyFont="1" applyFill="1" applyBorder="1" applyAlignment="1">
      <alignment vertical="top" wrapText="1"/>
    </xf>
    <xf numFmtId="0" fontId="202" fillId="15" borderId="0" xfId="660" applyFont="1" applyFill="1" applyBorder="1" applyAlignment="1">
      <alignment vertical="top" wrapText="1"/>
    </xf>
    <xf numFmtId="0" fontId="202" fillId="15" borderId="33" xfId="660" applyFont="1" applyFill="1" applyBorder="1" applyAlignment="1">
      <alignment vertical="top" wrapText="1"/>
    </xf>
    <xf numFmtId="0" fontId="202" fillId="15" borderId="0" xfId="660" applyFont="1" applyFill="1" applyBorder="1" applyAlignment="1">
      <alignment horizontal="left" vertical="top" wrapText="1"/>
    </xf>
    <xf numFmtId="0" fontId="37" fillId="0" borderId="33" xfId="0" applyFont="1" applyBorder="1" applyAlignment="1">
      <alignment vertical="center"/>
    </xf>
    <xf numFmtId="0" fontId="201" fillId="0" borderId="0" xfId="0" applyFont="1" applyBorder="1" applyAlignment="1">
      <alignment vertical="center"/>
    </xf>
    <xf numFmtId="0" fontId="37" fillId="0" borderId="0" xfId="0" applyFont="1" applyBorder="1" applyAlignment="1">
      <alignment vertical="center"/>
    </xf>
    <xf numFmtId="0" fontId="162" fillId="9" borderId="0" xfId="0" applyFont="1" applyFill="1" applyAlignment="1">
      <alignment horizontal="left" vertical="center" wrapText="1"/>
    </xf>
    <xf numFmtId="0" fontId="46" fillId="9" borderId="0" xfId="15" applyFont="1" applyFill="1" applyAlignment="1" applyProtection="1">
      <alignment horizontal="left" vertical="center" wrapText="1"/>
    </xf>
    <xf numFmtId="0" fontId="0" fillId="0" borderId="0" xfId="0" applyAlignment="1">
      <alignment horizontal="left" vertical="center" wrapText="1"/>
    </xf>
    <xf numFmtId="0" fontId="45" fillId="9" borderId="0" xfId="0" applyFont="1" applyFill="1" applyAlignment="1"/>
    <xf numFmtId="0" fontId="55" fillId="0" borderId="0" xfId="0" applyFont="1" applyAlignment="1"/>
    <xf numFmtId="0" fontId="45" fillId="9" borderId="0" xfId="0" applyFont="1" applyFill="1" applyBorder="1" applyAlignment="1"/>
    <xf numFmtId="0" fontId="45" fillId="9" borderId="0" xfId="0" applyFont="1" applyFill="1" applyAlignment="1">
      <alignment vertical="top" wrapText="1"/>
    </xf>
    <xf numFmtId="0" fontId="55" fillId="0" borderId="0" xfId="0" applyFont="1" applyAlignment="1">
      <alignment vertical="top" wrapText="1"/>
    </xf>
    <xf numFmtId="0" fontId="45" fillId="9" borderId="0" xfId="0" quotePrefix="1" applyFont="1" applyFill="1" applyAlignment="1"/>
    <xf numFmtId="0" fontId="0" fillId="0" borderId="0" xfId="0" applyAlignment="1"/>
    <xf numFmtId="0" fontId="37" fillId="9" borderId="0" xfId="0" applyFont="1" applyFill="1" applyAlignment="1"/>
  </cellXfs>
  <cellStyles count="776">
    <cellStyle name="          _x000a__x000a_shell=progman.exe_x000a__x000a_m" xfId="1"/>
    <cellStyle name="          _x000d__x000a_shell=progman.exe_x000d__x000a_m" xfId="82"/>
    <cellStyle name=" 1" xfId="2"/>
    <cellStyle name="_x000a_bidires=100_x000d_" xfId="83"/>
    <cellStyle name="###,#####" xfId="84"/>
    <cellStyle name="%" xfId="85"/>
    <cellStyle name="******************************************" xfId="86"/>
    <cellStyle name="?? [0]_PLACIN~1" xfId="87"/>
    <cellStyle name="??_PALIC" xfId="88"/>
    <cellStyle name="_%(SignOnly)" xfId="89"/>
    <cellStyle name="_%(SignSpaceOnly)" xfId="90"/>
    <cellStyle name="_(JP)US SubPrime Summary" xfId="91"/>
    <cellStyle name="_(Korea KB) CDO &amp; CLO Summary" xfId="92"/>
    <cellStyle name="_08Q1 losses" xfId="93"/>
    <cellStyle name="_200909_ALCOReport_NewStyle_EAR" xfId="383"/>
    <cellStyle name="_200909_ALCOReport_NewStyle_NPV_1" xfId="384"/>
    <cellStyle name="_31DEC08 ASIA ABS Summary" xfId="94"/>
    <cellStyle name="_31DEC08 ASIA CDO &amp; CLO Summary" xfId="95"/>
    <cellStyle name="_31DEC08 ASIA Credit Derivatives" xfId="96"/>
    <cellStyle name="_31DEC08 ASIA MONOLINERS Summary" xfId="97"/>
    <cellStyle name="_31DEC08 ASIASUBPRIME SUMMARY" xfId="98"/>
    <cellStyle name="_ABS snapshot 080930 linked" xfId="99"/>
    <cellStyle name="_ABS snapshot 080930 linked_ING LK Template Subprime Alt-A CDO Exposure 31-10-08" xfId="100"/>
    <cellStyle name="_ABS snapshot 080930 linked_JAPAN Template Subprime Alt-A CDO Exposure 31-10-08" xfId="101"/>
    <cellStyle name="_ABS Summary" xfId="102"/>
    <cellStyle name="_ABS Summary_Copy of Americas Quarterly Risk Disclosures - Exposures per Q1_2010 _ING INSURANCE Chile" xfId="103"/>
    <cellStyle name="_AUSTRALIA Template Subprime Alt-A CDO etc Exposure 30-09-08 Insurance" xfId="104"/>
    <cellStyle name="_AUSTRALIA Template Subprime Alt-A CDO etc Exposure 30-09-08 Insurance (rev 22Oct08)" xfId="105"/>
    <cellStyle name="_AUSTRALIA Template Subprime Alt-A CDO etc Exposure 30-09-08 Insurance_ING LK Template Subprime Alt-A CDO Exposure 31-10-08" xfId="106"/>
    <cellStyle name="_AUSTRALIA Template Subprime Alt-A CDO etc Exposure 30-09-08 Insurance_JAPAN Template Subprime Alt-A CDO Exposure 31-10-08" xfId="107"/>
    <cellStyle name="_Cap. Sec" xfId="108"/>
    <cellStyle name="_CDO &amp; CLO Details" xfId="109"/>
    <cellStyle name="_CDO &amp; CLO Details_Copy of Americas Quarterly Risk Disclosures - Exposures per Q1_2010 _ING INSURANCE Chile" xfId="110"/>
    <cellStyle name="_CMRM" xfId="111"/>
    <cellStyle name="_Comma" xfId="112"/>
    <cellStyle name="_Cover" xfId="113"/>
    <cellStyle name="_Currency" xfId="114"/>
    <cellStyle name="_CurrencySpace" xfId="115"/>
    <cellStyle name="_Data_Funds_Q32009" xfId="116"/>
    <cellStyle name="_Data_Funds_Q42009" xfId="117"/>
    <cellStyle name="_Data_Insurance_Q12010" xfId="118"/>
    <cellStyle name="_Derisking Financials" xfId="119"/>
    <cellStyle name="_Derisking Financials (2)" xfId="120"/>
    <cellStyle name="_DI Life" xfId="586"/>
    <cellStyle name="_DI Non Life" xfId="587"/>
    <cellStyle name="_Distressed Report_FINAL_7" xfId="121"/>
    <cellStyle name="_Downgrades &amp; Watch List" xfId="122"/>
    <cellStyle name="_Downgrades &amp; Watch List " xfId="123"/>
    <cellStyle name="_Downgrades &amp; Watch List_Copy of Americas Quarterly Risk Disclosures - Exposures per Q1_2010 _ING INSURANCE Chile" xfId="124"/>
    <cellStyle name="_Euro" xfId="125"/>
    <cellStyle name="_EXT LTV June 30 2008" xfId="126"/>
    <cellStyle name="_EXT overview SIV Prime ABCP US CMBS Derivatives" xfId="127"/>
    <cellStyle name="_EXT overview SIV Prime ABCP US CMBS Derivatives Jun 30 2008_part II" xfId="128"/>
    <cellStyle name="_EXT Watchlist and Downgrades June 30, 2008" xfId="129"/>
    <cellStyle name="_Heading" xfId="130"/>
    <cellStyle name="_Highlight" xfId="131"/>
    <cellStyle name="_HONG KONG Q4 Template Subprime Alt-A CDO etc Exposure 31-12-08 ING Insurance" xfId="132"/>
    <cellStyle name="_HONG KONG Template Subprime Alt-A CDO Exposure 31-10-08" xfId="133"/>
    <cellStyle name="_II. 31DEC08 ASIA ALTA SUMMARY" xfId="134"/>
    <cellStyle name="_II. US Alt A Summary" xfId="135"/>
    <cellStyle name="_ING NZ Template Subprime Alt-A CDO Exposure 31-10-08" xfId="136"/>
    <cellStyle name="_Inv Cap Securities Other" xfId="137"/>
    <cellStyle name="_Inv Cap Securities Other_Copy of Americas Quarterly Risk Disclosures - Exposures per Q1_2010 _ING INSURANCE Chile" xfId="138"/>
    <cellStyle name="_IV. CDO &amp; CLO Summary" xfId="139"/>
    <cellStyle name="_JAPAN Q4 Template Subprime Alt-A CDO etc Exposure 31-12-08 ING Insurance" xfId="140"/>
    <cellStyle name="_JAPAN Template Subprime Alt-A CDO etc Exposure 30-09-08 Insurance" xfId="141"/>
    <cellStyle name="_JAPAN Template Subprime Alt-A CDO Exposure 31-10-08" xfId="142"/>
    <cellStyle name="_KB LIFE Template Subprime Alt-A CDO Exposure 31-10-08" xfId="143"/>
    <cellStyle name="_KOREA KB LIFE Q4 Template Subprime Alt-A CDO etc Exposure 31-12-08 ING Insurance" xfId="144"/>
    <cellStyle name="_MALAYSIA Q4 Template Subprime Alt-A CDO etc Exposure 31-12-08 ING Insurance" xfId="145"/>
    <cellStyle name="_Master excelsheet QA CMRM" xfId="146"/>
    <cellStyle name="_MCVNB" xfId="588"/>
    <cellStyle name="_monoliners tab updated" xfId="147"/>
    <cellStyle name="_Monolines" xfId="148"/>
    <cellStyle name="_Monolines_CDO-CLO" xfId="149"/>
    <cellStyle name="_Monolines_Downgrades &amp; Watch List " xfId="150"/>
    <cellStyle name="_Monolines_Monolines" xfId="151"/>
    <cellStyle name="_Monolines_Non-US Prime" xfId="152"/>
    <cellStyle name="_Monolines_Sheet2" xfId="153"/>
    <cellStyle name="_Monolines_Tables Collateral Type" xfId="154"/>
    <cellStyle name="_Monolines_Tables Country" xfId="155"/>
    <cellStyle name="_Monolines_Tables Rating Insurance" xfId="156"/>
    <cellStyle name="_Monolines_Tables Vintage" xfId="157"/>
    <cellStyle name="_Monolines_Tb43 Downgrades BV" xfId="158"/>
    <cellStyle name="_Monolines_Tb44 Watchlist" xfId="159"/>
    <cellStyle name="_MTP 2010 Adverse scenario_IRR_RR" xfId="160"/>
    <cellStyle name="_Multiple" xfId="161"/>
    <cellStyle name="_MultipleSpace" xfId="162"/>
    <cellStyle name="_NEW ZEALAND Q4 Template Subprime Alt-A CDO etc Exposure 31-12-08 ING Insurance" xfId="163"/>
    <cellStyle name="_Non-US Prime" xfId="164"/>
    <cellStyle name="_Non-US Prime_Copy of Americas Quarterly Risk Disclosures - Exposures per Q1_2010 _ING INSURANCE Chile" xfId="165"/>
    <cellStyle name="_Perpetuals ING Life Belgium - valuation" xfId="166"/>
    <cellStyle name="_Perpetuals ING Life Belgium - valuation_ABS detailed overview" xfId="167"/>
    <cellStyle name="_Perpetuals ING Life Belgium - valuation_ABS Summary" xfId="168"/>
    <cellStyle name="_Perpetuals ING Life Belgium - valuation_CDO &amp; CLO Details" xfId="169"/>
    <cellStyle name="_Perpetuals ING Life Belgium - valuation_Copy of Americas Quarterly Risk Disclosures - Exposures per Q1_2010 _ING INSURANCE Chile" xfId="170"/>
    <cellStyle name="_Perpetuals ING Life Belgium - valuation_Copy of Q1 2009 Disclosure Retail Mortgage Portfolio USA V4 from USA - Kirk update 22-04-09" xfId="171"/>
    <cellStyle name="_Perpetuals ING Life Belgium - valuation_Credit Derivatives" xfId="172"/>
    <cellStyle name="_Perpetuals ING Life Belgium - valuation_Inv Cap Securities" xfId="173"/>
    <cellStyle name="_Perpetuals ING Life Belgium - valuation_Q2 2009 Risk Disclosures per 30-06-09-Seoul" xfId="174"/>
    <cellStyle name="_Perpetuals ING Life Belgium - valuation_Rating Breakdowns" xfId="175"/>
    <cellStyle name="_Q1_Analysis" xfId="176"/>
    <cellStyle name="_Q1_Inputs" xfId="177"/>
    <cellStyle name="_Q2 2009 Risk Disclosures per 30-06-09-Seoul" xfId="178"/>
    <cellStyle name="_Rating Breakdowns" xfId="179"/>
    <cellStyle name="_Rating Breakdowns_Copy of Americas Quarterly Risk Disclosures - Exposures per Q1_2010 _ING INSURANCE Chile" xfId="180"/>
    <cellStyle name="_Rev Res &amp; Lev Ratio Nov 09" xfId="385"/>
    <cellStyle name="_SB  16 dec 2009 MTP 2010 Adverse scenario adj by Eva" xfId="181"/>
    <cellStyle name="_Sheet1" xfId="182"/>
    <cellStyle name="_Sheet1_1" xfId="183"/>
    <cellStyle name="_Sheet1_CDO-CLO" xfId="184"/>
    <cellStyle name="_Sheet1_Copy of Americas Quarterly Risk Disclosures - Exposures per Q1_2010 _ING INSURANCE Chile" xfId="185"/>
    <cellStyle name="_Sheet1_Data_Insurance_Q12010" xfId="186"/>
    <cellStyle name="_Sheet1_Data_Insurance_Q420092" xfId="187"/>
    <cellStyle name="_Sheet1_Monolines" xfId="188"/>
    <cellStyle name="_Sheet1_Sheet2" xfId="189"/>
    <cellStyle name="_Sheet1_Tb43 Downgrades BV" xfId="190"/>
    <cellStyle name="_Sheet1_Tb44 Watchlist" xfId="191"/>
    <cellStyle name="_Sheet10" xfId="192"/>
    <cellStyle name="_Sheet13" xfId="193"/>
    <cellStyle name="_Sheet2" xfId="194"/>
    <cellStyle name="_Sheet2_1" xfId="195"/>
    <cellStyle name="_SubHeading" xfId="196"/>
    <cellStyle name="_Synthetic Securitisation Notional 30-6-2008 for RIA" xfId="197"/>
    <cellStyle name="_Table" xfId="198"/>
    <cellStyle name="_TableHead" xfId="199"/>
    <cellStyle name="_TableHead 2" xfId="661"/>
    <cellStyle name="_TableRowHead" xfId="200"/>
    <cellStyle name="_Tables Collateral Type" xfId="201"/>
    <cellStyle name="_Tables Country" xfId="202"/>
    <cellStyle name="_Tables Rating Insurance" xfId="203"/>
    <cellStyle name="_Tables Vintage" xfId="204"/>
    <cellStyle name="_TableSuperHead" xfId="205"/>
    <cellStyle name="_TAIWAN Q4 Template Subprime Alt-A CDO etc Exposure 31-12-08 ING Insurance" xfId="206"/>
    <cellStyle name="_TAIWAN Template Subprime Alt-A CDO etc Exposure 30-09-08 Insurance" xfId="207"/>
    <cellStyle name="_Template Subprime Alt-A CDO etc Exposure 30-06-08 Insurance" xfId="208"/>
    <cellStyle name="_TOTAL OVERVIEW Subprime Alt-A CDO etc Exposure 31-03-08 ING Group" xfId="209"/>
    <cellStyle name="_TOTAL OVERVIEW Subprime Alt-A CDO etc Exposure 31-03-08 ING Group_ING LK Template Subprime Alt-A CDO Exposure 31-10-08" xfId="210"/>
    <cellStyle name="_TOTAL OVERVIEW Subprime Alt-A CDO etc Exposure 31-03-08 ING Group_JAPAN Template Subprime Alt-A CDO Exposure 31-10-08" xfId="211"/>
    <cellStyle name="_Total_Insurance (GAUDI)" xfId="589"/>
    <cellStyle name="_Total_Insurance (GAUDI)_GA-ROE" xfId="590"/>
    <cellStyle name="_universe - remaining data" xfId="212"/>
    <cellStyle name="_US CMBS" xfId="213"/>
    <cellStyle name="_US CMBS_Copy of Americas Quarterly Risk Disclosures - Exposures per Q1_2010 _ING INSURANCE Chile" xfId="214"/>
    <cellStyle name="_US Subprime - Alt A exposure per 31 Mar 08" xfId="215"/>
    <cellStyle name="_VI. ABS Summary" xfId="216"/>
    <cellStyle name="_XII.Inv Cap Securities_IIM" xfId="217"/>
    <cellStyle name="_XVI. Derisking Financials" xfId="218"/>
    <cellStyle name="=D:\WINNT\SYSTEM32\COMMAND.COM" xfId="219"/>
    <cellStyle name="20% - Accent1 2" xfId="386"/>
    <cellStyle name="20% - Accent1 3" xfId="662"/>
    <cellStyle name="20% - Accent2 2" xfId="387"/>
    <cellStyle name="20% - Accent2 3" xfId="663"/>
    <cellStyle name="20% - Accent3 2" xfId="388"/>
    <cellStyle name="20% - Accent3 3" xfId="664"/>
    <cellStyle name="20% - Accent4 2" xfId="389"/>
    <cellStyle name="20% - Accent4 3" xfId="665"/>
    <cellStyle name="20% - Accent5 2" xfId="390"/>
    <cellStyle name="20% - Accent5 3" xfId="666"/>
    <cellStyle name="20% - Accent6 2" xfId="391"/>
    <cellStyle name="20% - Accent6 3" xfId="667"/>
    <cellStyle name="20% - Énfasis1" xfId="220"/>
    <cellStyle name="20% - Énfasis1 2" xfId="392"/>
    <cellStyle name="20% - Énfasis1_DGS RBI Q4 2012" xfId="393"/>
    <cellStyle name="20% - Énfasis2" xfId="221"/>
    <cellStyle name="20% - Énfasis2 2" xfId="394"/>
    <cellStyle name="20% - Énfasis2_DGS RBI Q4 2012" xfId="395"/>
    <cellStyle name="20% - Énfasis3" xfId="222"/>
    <cellStyle name="20% - Énfasis3 2" xfId="396"/>
    <cellStyle name="20% - Énfasis3_DGS RBI Q4 2012" xfId="397"/>
    <cellStyle name="20% - Énfasis4" xfId="223"/>
    <cellStyle name="20% - Énfasis4 2" xfId="398"/>
    <cellStyle name="20% - Énfasis4_DGS RBI Q4 2012" xfId="399"/>
    <cellStyle name="20% - Énfasis5" xfId="224"/>
    <cellStyle name="20% - Énfasis5 2" xfId="400"/>
    <cellStyle name="20% - Énfasis5_DGS RBI Q4 2012" xfId="401"/>
    <cellStyle name="20% - Énfasis6" xfId="225"/>
    <cellStyle name="20% - Énfasis6 2" xfId="402"/>
    <cellStyle name="20% - Énfasis6_DGS RBI Q4 2012" xfId="403"/>
    <cellStyle name="20% - 강조색1" xfId="226"/>
    <cellStyle name="20% - 강조색2" xfId="227"/>
    <cellStyle name="20% - 강조색3" xfId="228"/>
    <cellStyle name="20% - 강조색4" xfId="229"/>
    <cellStyle name="20% - 강조색5" xfId="230"/>
    <cellStyle name="20% - 강조색6" xfId="231"/>
    <cellStyle name="40% - Accent1 2" xfId="404"/>
    <cellStyle name="40% - Accent1 3" xfId="668"/>
    <cellStyle name="40% - Accent2 2" xfId="405"/>
    <cellStyle name="40% - Accent2 3" xfId="669"/>
    <cellStyle name="40% - Accent3 2" xfId="406"/>
    <cellStyle name="40% - Accent3 3" xfId="670"/>
    <cellStyle name="40% - Accent4 2" xfId="407"/>
    <cellStyle name="40% - Accent4 3" xfId="671"/>
    <cellStyle name="40% - Accent5 2" xfId="408"/>
    <cellStyle name="40% - Accent5 3" xfId="672"/>
    <cellStyle name="40% - Accent6 2" xfId="409"/>
    <cellStyle name="40% - Accent6 3" xfId="673"/>
    <cellStyle name="40% - Énfasis1" xfId="232"/>
    <cellStyle name="40% - Énfasis1 2" xfId="410"/>
    <cellStyle name="40% - Énfasis1_DGS RBI Q4 2012" xfId="411"/>
    <cellStyle name="40% - Énfasis2" xfId="233"/>
    <cellStyle name="40% - Énfasis2 2" xfId="412"/>
    <cellStyle name="40% - Énfasis2_DGS RBI Q4 2012" xfId="413"/>
    <cellStyle name="40% - Énfasis3" xfId="234"/>
    <cellStyle name="40% - Énfasis3 2" xfId="414"/>
    <cellStyle name="40% - Énfasis3_DGS RBI Q4 2012" xfId="415"/>
    <cellStyle name="40% - Énfasis4" xfId="235"/>
    <cellStyle name="40% - Énfasis4 2" xfId="416"/>
    <cellStyle name="40% - Énfasis4_DGS RBI Q4 2012" xfId="417"/>
    <cellStyle name="40% - Énfasis5" xfId="236"/>
    <cellStyle name="40% - Énfasis5 2" xfId="418"/>
    <cellStyle name="40% - Énfasis5_DGS RBI Q4 2012" xfId="419"/>
    <cellStyle name="40% - Énfasis6" xfId="237"/>
    <cellStyle name="40% - Énfasis6 2" xfId="420"/>
    <cellStyle name="40% - Énfasis6_DGS RBI Q4 2012" xfId="421"/>
    <cellStyle name="40% - 강조색1" xfId="238"/>
    <cellStyle name="40% - 강조색2" xfId="239"/>
    <cellStyle name="40% - 강조색3" xfId="240"/>
    <cellStyle name="40% - 강조색4" xfId="241"/>
    <cellStyle name="40% - 강조색5" xfId="242"/>
    <cellStyle name="40% - 강조색6" xfId="243"/>
    <cellStyle name="60% - Accent1 2" xfId="422"/>
    <cellStyle name="60% - Accent2 2" xfId="423"/>
    <cellStyle name="60% - Accent3 2" xfId="424"/>
    <cellStyle name="60% - Accent4 2" xfId="425"/>
    <cellStyle name="60% - Accent5 2" xfId="426"/>
    <cellStyle name="60% - Accent6 2" xfId="427"/>
    <cellStyle name="60% - Énfasis1" xfId="244"/>
    <cellStyle name="60% - Énfasis1 2" xfId="428"/>
    <cellStyle name="60% - Énfasis2" xfId="245"/>
    <cellStyle name="60% - Énfasis2 2" xfId="429"/>
    <cellStyle name="60% - Énfasis3" xfId="246"/>
    <cellStyle name="60% - Énfasis3 2" xfId="430"/>
    <cellStyle name="60% - Énfasis4" xfId="247"/>
    <cellStyle name="60% - Énfasis4 2" xfId="431"/>
    <cellStyle name="60% - Énfasis5" xfId="248"/>
    <cellStyle name="60% - Énfasis5 2" xfId="432"/>
    <cellStyle name="60% - Énfasis6" xfId="249"/>
    <cellStyle name="60% - Énfasis6 2" xfId="433"/>
    <cellStyle name="60% - 강조색1" xfId="250"/>
    <cellStyle name="60% - 강조색2" xfId="251"/>
    <cellStyle name="60% - 강조색3" xfId="252"/>
    <cellStyle name="60% - 강조색4" xfId="253"/>
    <cellStyle name="60% - 강조색5" xfId="254"/>
    <cellStyle name="60% - 강조색6" xfId="255"/>
    <cellStyle name="a" xfId="591"/>
    <cellStyle name="Accent1 2" xfId="434"/>
    <cellStyle name="Accent2 2" xfId="435"/>
    <cellStyle name="Accent3 2" xfId="436"/>
    <cellStyle name="Accent4 2" xfId="437"/>
    <cellStyle name="Accent5 2" xfId="438"/>
    <cellStyle name="Accent6 2" xfId="439"/>
    <cellStyle name="AFE" xfId="3"/>
    <cellStyle name="AFE 2" xfId="4"/>
    <cellStyle name="AFE 2 2" xfId="55"/>
    <cellStyle name="AFE 2_Restated HTD ING Insurance" xfId="69"/>
    <cellStyle name="AFE_2010 Segmentation of US business for Group Stat Supplement v03" xfId="5"/>
    <cellStyle name="AmountColumn" xfId="256"/>
    <cellStyle name="AskSide" xfId="257"/>
    <cellStyle name="Berekening" xfId="6"/>
    <cellStyle name="Berekening 2" xfId="440"/>
    <cellStyle name="BidSide" xfId="258"/>
    <cellStyle name="blue" xfId="259"/>
    <cellStyle name="Bold" xfId="260"/>
    <cellStyle name="border" xfId="261"/>
    <cellStyle name="Buena" xfId="262"/>
    <cellStyle name="Buena 2" xfId="441"/>
    <cellStyle name="Cabecera 1" xfId="263"/>
    <cellStyle name="Cabecera 2" xfId="264"/>
    <cellStyle name="Cálculo" xfId="265"/>
    <cellStyle name="Cálculo 2" xfId="442"/>
    <cellStyle name="Cast" xfId="443"/>
    <cellStyle name="Celda de comprobación" xfId="266"/>
    <cellStyle name="Celda de comprobación 2" xfId="444"/>
    <cellStyle name="Celda vinculada" xfId="267"/>
    <cellStyle name="Celda vinculada 2" xfId="445"/>
    <cellStyle name="Comma" xfId="7" builtinId="3"/>
    <cellStyle name="Comma 10" xfId="446"/>
    <cellStyle name="Comma 11" xfId="447"/>
    <cellStyle name="Comma 11 2" xfId="674"/>
    <cellStyle name="Comma 11 3" xfId="675"/>
    <cellStyle name="Comma 12" xfId="592"/>
    <cellStyle name="Comma 13" xfId="593"/>
    <cellStyle name="Comma 14" xfId="594"/>
    <cellStyle name="Comma 15" xfId="595"/>
    <cellStyle name="Comma 16" xfId="596"/>
    <cellStyle name="Comma 17" xfId="597"/>
    <cellStyle name="Comma 18" xfId="8"/>
    <cellStyle name="Comma 18 2" xfId="56"/>
    <cellStyle name="Comma 19" xfId="598"/>
    <cellStyle name="Comma 2" xfId="70"/>
    <cellStyle name="Comma 2 2" xfId="9"/>
    <cellStyle name="Comma 2 2 2" xfId="57"/>
    <cellStyle name="Comma 2 3" xfId="676"/>
    <cellStyle name="Comma 2 4" xfId="677"/>
    <cellStyle name="Comma 3" xfId="268"/>
    <cellStyle name="Comma 3 2" xfId="448"/>
    <cellStyle name="Comma 4" xfId="449"/>
    <cellStyle name="Comma 4 2" xfId="10"/>
    <cellStyle name="Comma 4 2 2" xfId="58"/>
    <cellStyle name="Comma 4 3" xfId="450"/>
    <cellStyle name="Comma 4 4" xfId="451"/>
    <cellStyle name="Comma 4 5" xfId="678"/>
    <cellStyle name="Comma 4 6" xfId="679"/>
    <cellStyle name="Comma 5" xfId="452"/>
    <cellStyle name="Comma 5 2" xfId="453"/>
    <cellStyle name="Comma 5 3" xfId="454"/>
    <cellStyle name="Comma 6" xfId="455"/>
    <cellStyle name="Comma 7" xfId="456"/>
    <cellStyle name="Comma 7 2" xfId="457"/>
    <cellStyle name="Comma 8" xfId="458"/>
    <cellStyle name="Comma 8 2" xfId="459"/>
    <cellStyle name="Comma 8 3" xfId="460"/>
    <cellStyle name="Comma 9" xfId="461"/>
    <cellStyle name="Comma_bank" xfId="582"/>
    <cellStyle name="Comma_bank 2" xfId="657"/>
    <cellStyle name="Comma_Group Statistical Supplement dummy Insurance 13-09-2006" xfId="11"/>
    <cellStyle name="Comma_insurance" xfId="583"/>
    <cellStyle name="Comma_insurance 2" xfId="585"/>
    <cellStyle name="consolid us" xfId="269"/>
    <cellStyle name="Controlecel" xfId="12"/>
    <cellStyle name="Controlecel 2" xfId="462"/>
    <cellStyle name="Converted" xfId="270"/>
    <cellStyle name="Custom - Opmaakprofiel8" xfId="599"/>
    <cellStyle name="Data   - Opmaakprofiel2" xfId="600"/>
    <cellStyle name="ecstaat" xfId="271"/>
    <cellStyle name="Encabezado 4" xfId="272"/>
    <cellStyle name="Encabezado 4 2" xfId="463"/>
    <cellStyle name="Énfasis1" xfId="273"/>
    <cellStyle name="Énfasis1 2" xfId="464"/>
    <cellStyle name="Énfasis2" xfId="274"/>
    <cellStyle name="Énfasis2 2" xfId="465"/>
    <cellStyle name="Énfasis3" xfId="275"/>
    <cellStyle name="Énfasis3 2" xfId="466"/>
    <cellStyle name="Énfasis4" xfId="276"/>
    <cellStyle name="Énfasis4 2" xfId="467"/>
    <cellStyle name="Énfasis5" xfId="277"/>
    <cellStyle name="Énfasis5 2" xfId="468"/>
    <cellStyle name="Énfasis6" xfId="278"/>
    <cellStyle name="Énfasis6 2" xfId="469"/>
    <cellStyle name="Entrada" xfId="279"/>
    <cellStyle name="Entrada 2" xfId="470"/>
    <cellStyle name="Euro" xfId="280"/>
    <cellStyle name="EuroAts" xfId="281"/>
    <cellStyle name="EuroBef" xfId="282"/>
    <cellStyle name="EuroDem" xfId="283"/>
    <cellStyle name="EuroEsp" xfId="284"/>
    <cellStyle name="EuroFim" xfId="285"/>
    <cellStyle name="EuroFrf" xfId="286"/>
    <cellStyle name="EuroIep" xfId="287"/>
    <cellStyle name="EuroItl" xfId="288"/>
    <cellStyle name="EuroLuf" xfId="289"/>
    <cellStyle name="EuroNlg" xfId="290"/>
    <cellStyle name="EuroPte" xfId="291"/>
    <cellStyle name="EuroStatus" xfId="292"/>
    <cellStyle name="Fecha" xfId="293"/>
    <cellStyle name="Fechas" xfId="601"/>
    <cellStyle name="Feed" xfId="294"/>
    <cellStyle name="Fijo" xfId="295"/>
    <cellStyle name="Fixed" xfId="602"/>
    <cellStyle name="Gekoppelde cel" xfId="13"/>
    <cellStyle name="Gekoppelde cel 2" xfId="471"/>
    <cellStyle name="getalgrootg" xfId="472"/>
    <cellStyle name="getalgrootp" xfId="473"/>
    <cellStyle name="getalgroott" xfId="474"/>
    <cellStyle name="getalkleing" xfId="475"/>
    <cellStyle name="getalkleinp" xfId="476"/>
    <cellStyle name="getalkleint" xfId="477"/>
    <cellStyle name="GfK_CellValueC0Dec" xfId="603"/>
    <cellStyle name="Goed" xfId="14"/>
    <cellStyle name="Goed 2" xfId="478"/>
    <cellStyle name="Grey" xfId="296"/>
    <cellStyle name="Header1" xfId="297"/>
    <cellStyle name="Header2" xfId="298"/>
    <cellStyle name="Heading" xfId="299"/>
    <cellStyle name="HEADING1" xfId="604"/>
    <cellStyle name="HEADING2" xfId="605"/>
    <cellStyle name="Hyperlink" xfId="15" builtinId="8"/>
    <cellStyle name="Hyperlink 2" xfId="479"/>
    <cellStyle name="Hyperlink 3" xfId="16"/>
    <cellStyle name="Hyperlink 3 2" xfId="59"/>
    <cellStyle name="Hyperlink 3_Restated HTD ING Insurance" xfId="71"/>
    <cellStyle name="Hyperlink 4" xfId="680"/>
    <cellStyle name="Hyperlink 5" xfId="681"/>
    <cellStyle name="Hyperlink 6" xfId="682"/>
    <cellStyle name="Hyperlink 7" xfId="683"/>
    <cellStyle name="Hyperlink 8" xfId="684"/>
    <cellStyle name="Hyperlink_Additional SS new" xfId="17"/>
    <cellStyle name="Hyperlink_DRAFT_ING_Q1_2008_Group_Statistical_Supplement" xfId="18"/>
    <cellStyle name="ii" xfId="606"/>
    <cellStyle name="Incorrecto" xfId="300"/>
    <cellStyle name="Incorrecto 2" xfId="480"/>
    <cellStyle name="ING Tables" xfId="301"/>
    <cellStyle name="Input - Opmaakprofiel3" xfId="481"/>
    <cellStyle name="Input [yellow]" xfId="302"/>
    <cellStyle name="Invoer" xfId="19"/>
    <cellStyle name="Invoer 2" xfId="482"/>
    <cellStyle name="invoice" xfId="607"/>
    <cellStyle name="is-atl" xfId="303"/>
    <cellStyle name="is-den" xfId="304"/>
    <cellStyle name="Komma 2" xfId="305"/>
    <cellStyle name="Komma 2 2" xfId="483"/>
    <cellStyle name="Komma 3" xfId="306"/>
    <cellStyle name="Komma 3 2" xfId="484"/>
    <cellStyle name="Komma 4" xfId="485"/>
    <cellStyle name="Komma 4 2" xfId="486"/>
    <cellStyle name="Komma 5" xfId="487"/>
    <cellStyle name="Komma 6" xfId="488"/>
    <cellStyle name="Komma 6 2" xfId="489"/>
    <cellStyle name="Komma 6 2 2" xfId="685"/>
    <cellStyle name="Komma 6 2 3" xfId="686"/>
    <cellStyle name="Komma 6 3" xfId="687"/>
    <cellStyle name="Komma 6 4" xfId="688"/>
    <cellStyle name="Komma 7" xfId="490"/>
    <cellStyle name="Komma 7 2" xfId="491"/>
    <cellStyle name="Komma 7 2 2" xfId="689"/>
    <cellStyle name="Komma 7 2 3" xfId="690"/>
    <cellStyle name="Komma 7 3" xfId="691"/>
    <cellStyle name="Komma 7 4" xfId="692"/>
    <cellStyle name="Komma 8" xfId="492"/>
    <cellStyle name="Komma 8 2" xfId="693"/>
    <cellStyle name="Komma 8 3" xfId="694"/>
    <cellStyle name="Komma_Additional SS new" xfId="20"/>
    <cellStyle name="Komma0 - Opmaakprofiel2" xfId="493"/>
    <cellStyle name="Komma0 - Opmaakprofiel3" xfId="494"/>
    <cellStyle name="Komma1 - Opmaakprofiel1" xfId="495"/>
    <cellStyle name="Kop 1" xfId="21"/>
    <cellStyle name="Kop 1 2" xfId="496"/>
    <cellStyle name="Kop 2" xfId="22"/>
    <cellStyle name="Kop 2 2" xfId="497"/>
    <cellStyle name="Kop 3" xfId="23"/>
    <cellStyle name="Kop 3 2" xfId="498"/>
    <cellStyle name="Kop 3 2 2" xfId="695"/>
    <cellStyle name="Kop 3 2 3" xfId="696"/>
    <cellStyle name="Kop 3 3" xfId="697"/>
    <cellStyle name="Kop 3 4" xfId="698"/>
    <cellStyle name="Kop 4" xfId="24"/>
    <cellStyle name="Kop 4 2" xfId="499"/>
    <cellStyle name="Kop1 - Opmaakprofiel1" xfId="500"/>
    <cellStyle name="Kop2 - Opmaakprofiel2" xfId="501"/>
    <cellStyle name="Labels - Opmaakprofiel3" xfId="608"/>
    <cellStyle name="LDGRTB" xfId="307"/>
    <cellStyle name="Millares 2" xfId="502"/>
    <cellStyle name="Millares 3" xfId="503"/>
    <cellStyle name="Millares Sangría" xfId="609"/>
    <cellStyle name="Millares Sangría 1" xfId="610"/>
    <cellStyle name="Millares_Flash Reporting-Mexico-July 05" xfId="611"/>
    <cellStyle name="Milliers [0]_3A_NumeratorReport_Option1_040611" xfId="504"/>
    <cellStyle name="Milliers_3A_NumeratorReport_Option1_040611" xfId="505"/>
    <cellStyle name="Monétaire [0]_3A_NumeratorReport_Option1_040611" xfId="506"/>
    <cellStyle name="Monétaire_3A_NumeratorReport_Option1_040611" xfId="507"/>
    <cellStyle name="Monetario" xfId="308"/>
    <cellStyle name="Monetario0" xfId="309"/>
    <cellStyle name="Neutraal" xfId="25"/>
    <cellStyle name="Neutraal 2" xfId="508"/>
    <cellStyle name="Neutral 2" xfId="509"/>
    <cellStyle name="NIEUW" xfId="310"/>
    <cellStyle name="no dec" xfId="311"/>
    <cellStyle name="No-definido" xfId="612"/>
    <cellStyle name="NoL" xfId="510"/>
    <cellStyle name="Nonstyle" xfId="312"/>
    <cellStyle name="Normaal 1" xfId="613"/>
    <cellStyle name="Normal" xfId="0" builtinId="0"/>
    <cellStyle name="Normal - Opmaakprofiel1" xfId="614"/>
    <cellStyle name="Normal - Opmaakprofiel2" xfId="615"/>
    <cellStyle name="Normal - Opmaakprofiel3" xfId="616"/>
    <cellStyle name="Normal - Opmaakprofiel4" xfId="617"/>
    <cellStyle name="Normal - Opmaakprofiel5" xfId="618"/>
    <cellStyle name="Normal - Opmaakprofiel6" xfId="619"/>
    <cellStyle name="Normal - Opmaakprofiel7" xfId="620"/>
    <cellStyle name="Normal - Opmaakprofiel8" xfId="621"/>
    <cellStyle name="Normal - Style1" xfId="313"/>
    <cellStyle name="Normal 10" xfId="511"/>
    <cellStyle name="Normal 11" xfId="512"/>
    <cellStyle name="Normal 11 2" xfId="513"/>
    <cellStyle name="Normal 11 2 2" xfId="699"/>
    <cellStyle name="Normal 11 2 3" xfId="700"/>
    <cellStyle name="Normal 12" xfId="514"/>
    <cellStyle name="Normal 12 2" xfId="701"/>
    <cellStyle name="Normal 13" xfId="26"/>
    <cellStyle name="Normal 13 2" xfId="60"/>
    <cellStyle name="Normal 13_Restated HTD ING Insurance" xfId="72"/>
    <cellStyle name="Normal 14" xfId="73"/>
    <cellStyle name="Normal 15" xfId="702"/>
    <cellStyle name="Normal 15 2" xfId="703"/>
    <cellStyle name="Normal 16" xfId="704"/>
    <cellStyle name="Normal 16 2" xfId="705"/>
    <cellStyle name="Normal 17" xfId="706"/>
    <cellStyle name="Normal 17 2" xfId="707"/>
    <cellStyle name="Normal 18" xfId="708"/>
    <cellStyle name="Normal 18 2" xfId="709"/>
    <cellStyle name="Normal 19" xfId="710"/>
    <cellStyle name="Normal 19 2" xfId="711"/>
    <cellStyle name="Normal 2" xfId="27"/>
    <cellStyle name="Normal 2 2" xfId="515"/>
    <cellStyle name="Normal 2 3" xfId="516"/>
    <cellStyle name="Normal 2 4" xfId="517"/>
    <cellStyle name="Normal 2_Bratislava" xfId="518"/>
    <cellStyle name="Normal 20" xfId="712"/>
    <cellStyle name="Normal 20 2" xfId="713"/>
    <cellStyle name="Normal 21" xfId="714"/>
    <cellStyle name="Normal 22" xfId="715"/>
    <cellStyle name="Normal 23" xfId="716"/>
    <cellStyle name="Normal 24" xfId="717"/>
    <cellStyle name="Normal 25" xfId="718"/>
    <cellStyle name="Normal 26" xfId="719"/>
    <cellStyle name="Normal 27" xfId="720"/>
    <cellStyle name="Normal 28" xfId="721"/>
    <cellStyle name="Normal 29" xfId="722"/>
    <cellStyle name="Normal 3" xfId="74"/>
    <cellStyle name="Normal 3 2" xfId="75"/>
    <cellStyle name="Normal 3 2 2" xfId="81"/>
    <cellStyle name="Normal 3 2 2 2" xfId="723"/>
    <cellStyle name="Normal 3 2 2 3" xfId="724"/>
    <cellStyle name="Normal 3 2 3" xfId="659"/>
    <cellStyle name="Normal 3 2 4" xfId="725"/>
    <cellStyle name="Normal 3 3" xfId="80"/>
    <cellStyle name="Normal 3 3 2" xfId="726"/>
    <cellStyle name="Normal 3 3 3" xfId="727"/>
    <cellStyle name="Normal 3 4" xfId="584"/>
    <cellStyle name="Normal 3 5" xfId="656"/>
    <cellStyle name="Normal 3 6" xfId="658"/>
    <cellStyle name="Normal 3 7" xfId="660"/>
    <cellStyle name="Normal 4" xfId="76"/>
    <cellStyle name="Normal 5" xfId="519"/>
    <cellStyle name="Normal 5 2" xfId="520"/>
    <cellStyle name="Normal 5 3" xfId="521"/>
    <cellStyle name="Normal 5 4" xfId="522"/>
    <cellStyle name="Normal 5 5" xfId="728"/>
    <cellStyle name="Normal 5 6" xfId="729"/>
    <cellStyle name="Normal 5_Bratislava" xfId="523"/>
    <cellStyle name="Normal 6" xfId="524"/>
    <cellStyle name="Normal 6 2" xfId="730"/>
    <cellStyle name="Normal 6 3" xfId="731"/>
    <cellStyle name="Normal 7" xfId="525"/>
    <cellStyle name="Normal 7 2" xfId="526"/>
    <cellStyle name="Normal 7 3" xfId="732"/>
    <cellStyle name="Normal 7 4" xfId="733"/>
    <cellStyle name="Normal 8" xfId="527"/>
    <cellStyle name="Normal 9" xfId="528"/>
    <cellStyle name="Normal 9 2" xfId="529"/>
    <cellStyle name="Normal 9 3" xfId="530"/>
    <cellStyle name="Normál_JELENTO" xfId="314"/>
    <cellStyle name="normální_Pla" xfId="315"/>
    <cellStyle name="Normalny_Arkusz1 (2)" xfId="316"/>
    <cellStyle name="Notas" xfId="317"/>
    <cellStyle name="Notas 2" xfId="531"/>
    <cellStyle name="Note 2" xfId="734"/>
    <cellStyle name="Note 3" xfId="735"/>
    <cellStyle name="Notes" xfId="318"/>
    <cellStyle name="Notitie" xfId="28"/>
    <cellStyle name="Notitie 2" xfId="532"/>
    <cellStyle name="nplosion" xfId="622"/>
    <cellStyle name="Ongedefinieerd" xfId="319"/>
    <cellStyle name="Ongeldig" xfId="29"/>
    <cellStyle name="Ongeldig 2" xfId="533"/>
    <cellStyle name="Original" xfId="623"/>
    <cellStyle name="Percent [2]" xfId="320"/>
    <cellStyle name="Percent 10" xfId="624"/>
    <cellStyle name="Percent 11" xfId="625"/>
    <cellStyle name="Percent 12" xfId="626"/>
    <cellStyle name="Percent 13" xfId="627"/>
    <cellStyle name="Percent 14" xfId="628"/>
    <cellStyle name="Percent 15" xfId="629"/>
    <cellStyle name="Percent 16" xfId="630"/>
    <cellStyle name="Percent 17" xfId="631"/>
    <cellStyle name="Percent 18" xfId="30"/>
    <cellStyle name="Percent 18 2" xfId="61"/>
    <cellStyle name="Percent 2" xfId="31"/>
    <cellStyle name="Percent 2 2" xfId="77"/>
    <cellStyle name="Percent 3" xfId="632"/>
    <cellStyle name="Percent 3 2" xfId="633"/>
    <cellStyle name="Percent 4" xfId="634"/>
    <cellStyle name="Percent 5" xfId="635"/>
    <cellStyle name="Percent 6" xfId="636"/>
    <cellStyle name="Percent 7" xfId="637"/>
    <cellStyle name="Percent 8" xfId="638"/>
    <cellStyle name="Percent 9" xfId="639"/>
    <cellStyle name="Porcentaje" xfId="321"/>
    <cellStyle name="Porcentual 2" xfId="640"/>
    <cellStyle name="Procent 2" xfId="322"/>
    <cellStyle name="Procent 2 2" xfId="534"/>
    <cellStyle name="Procent 3" xfId="323"/>
    <cellStyle name="Procent 4" xfId="535"/>
    <cellStyle name="Procent 4 2" xfId="536"/>
    <cellStyle name="Procent 4 2 2" xfId="736"/>
    <cellStyle name="Procent 4 2 3" xfId="737"/>
    <cellStyle name="Procent 4 3" xfId="738"/>
    <cellStyle name="Procent 4 4" xfId="739"/>
    <cellStyle name="Procent 5" xfId="537"/>
    <cellStyle name="Procent 5 2" xfId="538"/>
    <cellStyle name="Procent 5 2 2" xfId="740"/>
    <cellStyle name="Procent 5 2 3" xfId="741"/>
    <cellStyle name="Procent 5 3" xfId="742"/>
    <cellStyle name="Procent 5 4" xfId="743"/>
    <cellStyle name="Procent 6" xfId="539"/>
    <cellStyle name="Procent 6 2" xfId="744"/>
    <cellStyle name="Procent 6 3" xfId="745"/>
    <cellStyle name="PSChar" xfId="32"/>
    <cellStyle name="PSChar 2" xfId="33"/>
    <cellStyle name="PSChar 2 2" xfId="62"/>
    <cellStyle name="PSDate" xfId="34"/>
    <cellStyle name="PSDate 2" xfId="35"/>
    <cellStyle name="PSDate 2 2" xfId="63"/>
    <cellStyle name="PSDec" xfId="36"/>
    <cellStyle name="PSDec 2" xfId="37"/>
    <cellStyle name="PSDec 2 2" xfId="64"/>
    <cellStyle name="PSHeading" xfId="38"/>
    <cellStyle name="PSHeading 2" xfId="39"/>
    <cellStyle name="PSHeading 2 2" xfId="65"/>
    <cellStyle name="PSHeading 2 2 2" xfId="746"/>
    <cellStyle name="PSHeading 2 2 3" xfId="747"/>
    <cellStyle name="PSHeading 2 3" xfId="748"/>
    <cellStyle name="PSHeading 2 4" xfId="749"/>
    <cellStyle name="PSHeading 2_Restated HTD ING Insurance" xfId="78"/>
    <cellStyle name="PSHeading 3" xfId="750"/>
    <cellStyle name="PSHeading 4" xfId="751"/>
    <cellStyle name="PSHeading_2010 Segmentation of US business for Group Stat Supplement v03" xfId="40"/>
    <cellStyle name="PSInt" xfId="41"/>
    <cellStyle name="PSInt 2" xfId="42"/>
    <cellStyle name="PSInt 2 2" xfId="66"/>
    <cellStyle name="PSSpacer" xfId="43"/>
    <cellStyle name="PSSpacer 2" xfId="44"/>
    <cellStyle name="PSSpacer 2 2" xfId="67"/>
    <cellStyle name="Punto" xfId="324"/>
    <cellStyle name="Punto0" xfId="325"/>
    <cellStyle name="QIS2InputCell" xfId="540"/>
    <cellStyle name="QIS5Area" xfId="541"/>
    <cellStyle name="QIS5CalcCell" xfId="542"/>
    <cellStyle name="QIS5Empty" xfId="543"/>
    <cellStyle name="QIS5Label" xfId="544"/>
    <cellStyle name="QIS5Locked" xfId="545"/>
    <cellStyle name="R03A" xfId="45"/>
    <cellStyle name="R04L" xfId="46"/>
    <cellStyle name="red" xfId="326"/>
    <cellStyle name="red date" xfId="327"/>
    <cellStyle name="Reset  - Opmaakprofiel7" xfId="641"/>
    <cellStyle name="Salida" xfId="328"/>
    <cellStyle name="Salida 2" xfId="546"/>
    <cellStyle name="Standa - Opmaakprofiel1" xfId="642"/>
    <cellStyle name="Standa - Opmaakprofiel2" xfId="643"/>
    <cellStyle name="Standaard 10" xfId="547"/>
    <cellStyle name="Standaard 2" xfId="329"/>
    <cellStyle name="Standaard 2 2" xfId="548"/>
    <cellStyle name="Standaard 2 2 2" xfId="549"/>
    <cellStyle name="Standaard 2 2 2 2" xfId="550"/>
    <cellStyle name="Standaard 2 2 2 2 2" xfId="752"/>
    <cellStyle name="Standaard 2 2 2 2 3" xfId="753"/>
    <cellStyle name="Standaard 2 2 2 3" xfId="754"/>
    <cellStyle name="Standaard 2 2 2 4" xfId="755"/>
    <cellStyle name="Standaard 3" xfId="551"/>
    <cellStyle name="Standaard 4" xfId="552"/>
    <cellStyle name="Standaard 4 2" xfId="553"/>
    <cellStyle name="Standaard 5" xfId="554"/>
    <cellStyle name="Standaard 6" xfId="555"/>
    <cellStyle name="Standaard 6 2" xfId="556"/>
    <cellStyle name="Standaard 6 2 2" xfId="756"/>
    <cellStyle name="Standaard 6 2 3" xfId="757"/>
    <cellStyle name="Standaard 6 3" xfId="758"/>
    <cellStyle name="Standaard 6 4" xfId="759"/>
    <cellStyle name="Standaard 7" xfId="557"/>
    <cellStyle name="Standaard 7 2" xfId="558"/>
    <cellStyle name="Standaard 7 2 2" xfId="760"/>
    <cellStyle name="Standaard 7 2 3" xfId="761"/>
    <cellStyle name="Standaard 7 3" xfId="762"/>
    <cellStyle name="Standaard 7 4" xfId="763"/>
    <cellStyle name="Standaard 8" xfId="559"/>
    <cellStyle name="Standaard 8 2" xfId="764"/>
    <cellStyle name="Standaard 8 3" xfId="765"/>
    <cellStyle name="Standaard 9" xfId="560"/>
    <cellStyle name="Standaard 9 2" xfId="561"/>
    <cellStyle name="Standaard_2011_4Q FBR CCRM Bank_v2" xfId="330"/>
    <cellStyle name="Standard 3" xfId="562"/>
    <cellStyle name="Standard_Hyperion_Masterdatei_V3" xfId="331"/>
    <cellStyle name="Stijl 1" xfId="47"/>
    <cellStyle name="STYL0 - Opmaakprofiel1" xfId="644"/>
    <cellStyle name="STYL1 - Opmaakprofiel2" xfId="645"/>
    <cellStyle name="STYL2 - Opmaakprofiel3" xfId="646"/>
    <cellStyle name="STYL3 - Opmaakprofiel4" xfId="647"/>
    <cellStyle name="STYL4 - Opmaakprofiel5" xfId="648"/>
    <cellStyle name="STYL5 - Opmaakprofiel6" xfId="649"/>
    <cellStyle name="STYL6 - Opmaakprofiel7" xfId="650"/>
    <cellStyle name="STYL7 - Opmaakprofiel8" xfId="651"/>
    <cellStyle name="Style 1" xfId="48"/>
    <cellStyle name="Style 1 2" xfId="49"/>
    <cellStyle name="Style 1 2 2" xfId="68"/>
    <cellStyle name="Style 1 2_Restated HTD ING Insurance" xfId="79"/>
    <cellStyle name="Style 2" xfId="332"/>
    <cellStyle name="Style 3" xfId="333"/>
    <cellStyle name="Style 4" xfId="334"/>
    <cellStyle name="Style 5" xfId="335"/>
    <cellStyle name="Style 6" xfId="336"/>
    <cellStyle name="Style 7" xfId="337"/>
    <cellStyle name="surplus" xfId="338"/>
    <cellStyle name="symbol" xfId="339"/>
    <cellStyle name="Table  - Opmaakprofiel6" xfId="652"/>
    <cellStyle name="tekstgrootg" xfId="563"/>
    <cellStyle name="tekstgrootp" xfId="564"/>
    <cellStyle name="tekstgroott" xfId="565"/>
    <cellStyle name="tekstkleing" xfId="566"/>
    <cellStyle name="tekstkleinp" xfId="567"/>
    <cellStyle name="tekstkleint" xfId="568"/>
    <cellStyle name="Texto de advertencia" xfId="340"/>
    <cellStyle name="Texto de advertencia 2" xfId="569"/>
    <cellStyle name="Texto explicativo" xfId="341"/>
    <cellStyle name="Texto explicativo 2" xfId="570"/>
    <cellStyle name="Titel" xfId="50"/>
    <cellStyle name="Titel 2" xfId="571"/>
    <cellStyle name="Title  - Opmaakprofiel1" xfId="653"/>
    <cellStyle name="Título" xfId="342"/>
    <cellStyle name="Título 1" xfId="343"/>
    <cellStyle name="Título 1 2" xfId="572"/>
    <cellStyle name="Título 2" xfId="344"/>
    <cellStyle name="Título 2 2" xfId="573"/>
    <cellStyle name="Título 3" xfId="345"/>
    <cellStyle name="Título 3 2" xfId="574"/>
    <cellStyle name="Título 3 2 2" xfId="766"/>
    <cellStyle name="Título 3 2 3" xfId="767"/>
    <cellStyle name="Título 3 3" xfId="768"/>
    <cellStyle name="Título 3 4" xfId="769"/>
    <cellStyle name="Título 4" xfId="575"/>
    <cellStyle name="tnic" xfId="346"/>
    <cellStyle name="Totaal" xfId="51"/>
    <cellStyle name="Totaal 2" xfId="576"/>
    <cellStyle name="Total 2" xfId="577"/>
    <cellStyle name="TotCol - Opmaakprofiel5" xfId="654"/>
    <cellStyle name="TotRow - Opmaakprofiel4" xfId="655"/>
    <cellStyle name="trad" xfId="347"/>
    <cellStyle name="Uitvoer" xfId="52"/>
    <cellStyle name="Uitvoer 2" xfId="578"/>
    <cellStyle name="us" xfId="348"/>
    <cellStyle name="v" xfId="349"/>
    <cellStyle name="Valuta 2" xfId="579"/>
    <cellStyle name="Verklarende tekst" xfId="53"/>
    <cellStyle name="Verklarende tekst 2" xfId="580"/>
    <cellStyle name="Waarschuwingstekst" xfId="54"/>
    <cellStyle name="Waarschuwingstekst 2" xfId="581"/>
    <cellStyle name="warning" xfId="350"/>
    <cellStyle name="xContent" xfId="351"/>
    <cellStyle name="xIndexContent" xfId="352"/>
    <cellStyle name="xMiddleHead" xfId="353"/>
    <cellStyle name="xMiddleHead 2" xfId="770"/>
    <cellStyle name="xMiddleHead 3" xfId="771"/>
    <cellStyle name="xMiddleHeadAlert" xfId="354"/>
    <cellStyle name="xTopHead" xfId="355"/>
    <cellStyle name="xTopHead 2" xfId="772"/>
    <cellStyle name="xTopHead 3" xfId="773"/>
    <cellStyle name="xTopHeadAlert" xfId="356"/>
    <cellStyle name="강조색1" xfId="357"/>
    <cellStyle name="강조색2" xfId="358"/>
    <cellStyle name="강조색3" xfId="359"/>
    <cellStyle name="강조색4" xfId="360"/>
    <cellStyle name="강조색5" xfId="361"/>
    <cellStyle name="강조색6" xfId="362"/>
    <cellStyle name="경고문" xfId="363"/>
    <cellStyle name="계산" xfId="364"/>
    <cellStyle name="나쁨" xfId="365"/>
    <cellStyle name="메모" xfId="366"/>
    <cellStyle name="보통" xfId="367"/>
    <cellStyle name="설명 텍스트" xfId="368"/>
    <cellStyle name="셀 확인" xfId="369"/>
    <cellStyle name="연결된 셀" xfId="370"/>
    <cellStyle name="요약" xfId="371"/>
    <cellStyle name="입력" xfId="372"/>
    <cellStyle name="제목" xfId="373"/>
    <cellStyle name="제목 1" xfId="374"/>
    <cellStyle name="제목 2" xfId="375"/>
    <cellStyle name="제목 3" xfId="376"/>
    <cellStyle name="제목 3 2" xfId="774"/>
    <cellStyle name="제목 3 3" xfId="775"/>
    <cellStyle name="제목 4" xfId="377"/>
    <cellStyle name="좋음" xfId="378"/>
    <cellStyle name="출력" xfId="379"/>
    <cellStyle name="표준 2" xfId="380"/>
    <cellStyle name="常规_PALIC" xfId="381"/>
    <cellStyle name="標準_Quarterly Risk Disclosures - Q3_2009_US" xfId="3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FF4FA"/>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BFB6AC"/>
      <rgbColor rgb="00F58426"/>
      <rgbColor rgb="00000066"/>
      <rgbColor rgb="0099CCFF"/>
      <rgbColor rgb="0091BDE5"/>
      <rgbColor rgb="00EEECE7"/>
      <rgbColor rgb="00DEEAF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FB6AC"/>
      <color rgb="FFEEECE7"/>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6.xml"/><Relationship Id="rId84" Type="http://schemas.openxmlformats.org/officeDocument/2006/relationships/externalLink" Target="externalLinks/externalLink1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4.xml"/><Relationship Id="rId79" Type="http://schemas.openxmlformats.org/officeDocument/2006/relationships/externalLink" Target="externalLinks/externalLink9.xml"/><Relationship Id="rId87" Type="http://schemas.openxmlformats.org/officeDocument/2006/relationships/externalLink" Target="externalLinks/externalLink1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1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80" Type="http://schemas.openxmlformats.org/officeDocument/2006/relationships/externalLink" Target="externalLinks/externalLink10.xml"/><Relationship Id="rId85"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5.xml"/><Relationship Id="rId83" Type="http://schemas.openxmlformats.org/officeDocument/2006/relationships/externalLink" Target="externalLinks/externalLink1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3.xml"/><Relationship Id="rId78" Type="http://schemas.openxmlformats.org/officeDocument/2006/relationships/externalLink" Target="externalLinks/externalLink8.xml"/><Relationship Id="rId81" Type="http://schemas.openxmlformats.org/officeDocument/2006/relationships/externalLink" Target="externalLinks/externalLink11.xml"/><Relationship Id="rId86"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6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1025" name="Line 1"/>
        <xdr:cNvSpPr>
          <a:spLocks noChangeShapeType="1"/>
        </xdr:cNvSpPr>
      </xdr:nvSpPr>
      <xdr:spPr bwMode="auto">
        <a:xfrm flipH="1">
          <a:off x="0" y="12477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026" name="Line 2"/>
        <xdr:cNvSpPr>
          <a:spLocks noChangeShapeType="1"/>
        </xdr:cNvSpPr>
      </xdr:nvSpPr>
      <xdr:spPr bwMode="auto">
        <a:xfrm flipH="1">
          <a:off x="0" y="12477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0</xdr:col>
      <xdr:colOff>0</xdr:colOff>
      <xdr:row>12</xdr:row>
      <xdr:rowOff>0</xdr:rowOff>
    </xdr:to>
    <xdr:sp macro="" textlink="">
      <xdr:nvSpPr>
        <xdr:cNvPr id="1027" name="Line 3"/>
        <xdr:cNvSpPr>
          <a:spLocks noChangeShapeType="1"/>
        </xdr:cNvSpPr>
      </xdr:nvSpPr>
      <xdr:spPr bwMode="auto">
        <a:xfrm flipH="1">
          <a:off x="0" y="36576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029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029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37338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3</xdr:col>
      <xdr:colOff>287796</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5564646"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1695450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15716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2</xdr:col>
      <xdr:colOff>333375</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53435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1695450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15716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123824</xdr:colOff>
      <xdr:row>0</xdr:row>
      <xdr:rowOff>123824</xdr:rowOff>
    </xdr:from>
    <xdr:to>
      <xdr:col>2</xdr:col>
      <xdr:colOff>711199</xdr:colOff>
      <xdr:row>0</xdr:row>
      <xdr:rowOff>485774</xdr:rowOff>
    </xdr:to>
    <xdr:sp macro="" textlink="">
      <xdr:nvSpPr>
        <xdr:cNvPr id="3" name="Text Box 2">
          <a:hlinkClick xmlns:r="http://schemas.openxmlformats.org/officeDocument/2006/relationships" r:id="rId1"/>
        </xdr:cNvPr>
        <xdr:cNvSpPr txBox="1">
          <a:spLocks noChangeArrowheads="1"/>
        </xdr:cNvSpPr>
      </xdr:nvSpPr>
      <xdr:spPr bwMode="auto">
        <a:xfrm>
          <a:off x="123824" y="123824"/>
          <a:ext cx="57213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1695450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15716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123824</xdr:colOff>
      <xdr:row>0</xdr:row>
      <xdr:rowOff>123825</xdr:rowOff>
    </xdr:from>
    <xdr:to>
      <xdr:col>2</xdr:col>
      <xdr:colOff>609600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4" y="123825"/>
          <a:ext cx="5619751"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32575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32575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 name="Line 1"/>
        <xdr:cNvSpPr>
          <a:spLocks noChangeShapeType="1"/>
        </xdr:cNvSpPr>
      </xdr:nvSpPr>
      <xdr:spPr bwMode="auto">
        <a:xfrm flipH="1">
          <a:off x="0" y="18764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3" name="Line 2"/>
        <xdr:cNvSpPr>
          <a:spLocks noChangeShapeType="1"/>
        </xdr:cNvSpPr>
      </xdr:nvSpPr>
      <xdr:spPr bwMode="auto">
        <a:xfrm flipH="1">
          <a:off x="0" y="18764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4" name="Line 3"/>
        <xdr:cNvSpPr>
          <a:spLocks noChangeShapeType="1"/>
        </xdr:cNvSpPr>
      </xdr:nvSpPr>
      <xdr:spPr bwMode="auto">
        <a:xfrm flipH="1">
          <a:off x="0" y="280035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029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0290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32575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32575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32575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3067050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3067050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0576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0576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3067050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3067050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31337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31337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11</xdr:col>
      <xdr:colOff>0</xdr:colOff>
      <xdr:row>0</xdr:row>
      <xdr:rowOff>0</xdr:rowOff>
    </xdr:from>
    <xdr:to>
      <xdr:col>11</xdr:col>
      <xdr:colOff>0</xdr:colOff>
      <xdr:row>0</xdr:row>
      <xdr:rowOff>0</xdr:rowOff>
    </xdr:to>
    <xdr:sp macro="" textlink="">
      <xdr:nvSpPr>
        <xdr:cNvPr id="8" name="Text Box 1">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9" name="Text Box 2">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10" name="Text Box 4">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11" name="Text Box 5">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2714625</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25908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2714625</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25908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0</xdr:rowOff>
    </xdr:from>
    <xdr:to>
      <xdr:col>0</xdr:col>
      <xdr:colOff>4267200</xdr:colOff>
      <xdr:row>0</xdr:row>
      <xdr:rowOff>0</xdr:rowOff>
    </xdr:to>
    <xdr:sp macro="" textlink="">
      <xdr:nvSpPr>
        <xdr:cNvPr id="4" name="Text Box 1">
          <a:hlinkClick xmlns:r="http://schemas.openxmlformats.org/officeDocument/2006/relationships" r:id="rId1"/>
        </xdr:cNvPr>
        <xdr:cNvSpPr txBox="1">
          <a:spLocks noChangeArrowheads="1"/>
        </xdr:cNvSpPr>
      </xdr:nvSpPr>
      <xdr:spPr bwMode="auto">
        <a:xfrm>
          <a:off x="123825" y="0"/>
          <a:ext cx="4143375" cy="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0</xdr:rowOff>
    </xdr:from>
    <xdr:to>
      <xdr:col>0</xdr:col>
      <xdr:colOff>4267200</xdr:colOff>
      <xdr:row>0</xdr:row>
      <xdr:rowOff>0</xdr:rowOff>
    </xdr:to>
    <xdr:sp macro="" textlink="">
      <xdr:nvSpPr>
        <xdr:cNvPr id="5" name="Text Box 2">
          <a:hlinkClick xmlns:r="http://schemas.openxmlformats.org/officeDocument/2006/relationships" r:id="rId1"/>
        </xdr:cNvPr>
        <xdr:cNvSpPr txBox="1">
          <a:spLocks noChangeArrowheads="1"/>
        </xdr:cNvSpPr>
      </xdr:nvSpPr>
      <xdr:spPr bwMode="auto">
        <a:xfrm>
          <a:off x="123825" y="0"/>
          <a:ext cx="4143375" cy="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80897" name="Line 1"/>
        <xdr:cNvSpPr>
          <a:spLocks noChangeShapeType="1"/>
        </xdr:cNvSpPr>
      </xdr:nvSpPr>
      <xdr:spPr bwMode="auto">
        <a:xfrm flipH="1">
          <a:off x="0" y="16002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80898" name="Line 2"/>
        <xdr:cNvSpPr>
          <a:spLocks noChangeShapeType="1"/>
        </xdr:cNvSpPr>
      </xdr:nvSpPr>
      <xdr:spPr bwMode="auto">
        <a:xfrm flipH="1">
          <a:off x="0" y="16002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80899" name="Line 3"/>
        <xdr:cNvSpPr>
          <a:spLocks noChangeShapeType="1"/>
        </xdr:cNvSpPr>
      </xdr:nvSpPr>
      <xdr:spPr bwMode="auto">
        <a:xfrm flipH="1">
          <a:off x="0" y="29718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05156" name="Text Box 4">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85775" cy="3810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Completed%20November\7040111.var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CRERISKMAN\C%20P%20M\TRANSACTIONAL\Disinvestment\Top%20100\Templates\CDS%2003%2006%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CRERISKMAN\C%20P%20M\TRANSACTIONAL\Disinvestment\Top%20150\Data%20for%20IRCC\New%20Data%20for%20IRCC%20dd%2017-11-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dnl\dfsnl\Capital%20Planning\Capital%20Tool\Ca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dnl\dfsnl\Documents%20and%20Settings\pringstroem\My%20Documents\ING\Model\2004Q4%20model\Capital%20and%20Earnings%20at%20Risk%20Q4%20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dnl\dfsnl\WINNT\Profiles\kruijvm\Local%20Settings\Temporary%20Internet%20Files\OLK28\Input%20templates%20FM%20-%20Income%2005\AINC04%20-%20voorlopig%20v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dnl\dfsnl\GRNL01\1021\RIA_new\Risk%20Analytics\Investor%20relations\Q1%202008%20release\Figures%20Finance&amp;risk%201Q2008\Subprime%20Alt%20A%20CDO\Subprime%20Alt-A%20CDO%20etc%20Exposure%2031-03-08%20Bank%20v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RM\IPRS\CRR\Global%20Reporting\Reports\Credit%20Risk%20Report\28_CRR_Q2%202008\Credit%20Risk%20Report%20-%20Sections\ING%20Direct\Graphs%20-%20ING%20Direct%20Q2%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dnl\dfsnl\DOCUME~1\m10030b\LOCALS~1\Temp\OutlookSecureTemp\EV2007%20Reporting%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dnl\dfsnl\GRNL01\1021\RIA_new\Risk%20Analytics\Risk%20appetite\6.%20RA%20excel%20calculations%20&amp;%20graphs\bank-raf-graphs-2yea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z791730\Local%20Settings\Temporary%20Internet%20Files\OLK156\Risk%20Dashboard%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dnl\dfsnl\TEMP\Reports\Report%20Daily%20Overview%20VaRs%204qr19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RM\IPRS\CRR\Global%20Reporting\Reports\Region_Spin_Off_Report\25-QRR-Feb-08\Asia\Graphs%20-%20Asia%20-%20Feb%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Z54B250\AppData\Local\Microsoft\Windows\Temporary%20Internet%20Files\Content.Outlook\PFMPM3SH\GSS%20Investments%20Q4-2013%20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dnl\dfsnl\VAR%20Reports\VAR\US0109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isk\IRM\MRM\ALM\20070930\SuperGroups\Curve\CSNCrvBldg_200709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dnl\dfsnl\GRNL01\1021\RIA_new\Risk%20Integration\Risk%20Dashboard\Reporting\2008\Q2%20Dashboard\Dashboard\Model_2008Q2_v2%20resu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1st"/>
      <sheetName val="input"/>
      <sheetName val="graphics"/>
      <sheetName val="calculation"/>
      <sheetName val="200101"/>
      <sheetName val="200102"/>
      <sheetName val="200103"/>
      <sheetName val="200104"/>
      <sheetName val="200105"/>
      <sheetName val="200106"/>
      <sheetName val="200107"/>
      <sheetName val="200108"/>
      <sheetName val="200109"/>
      <sheetName val="200110"/>
      <sheetName val="200111"/>
      <sheetName val="200112"/>
      <sheetName val="BIS98"/>
      <sheetName val="BIS98-cl"/>
      <sheetName val="BIS98-ir"/>
      <sheetName val="BIS98-vr"/>
    </sheetNames>
    <sheetDataSet>
      <sheetData sheetId="0" refreshError="1"/>
      <sheetData sheetId="1" refreshError="1">
        <row r="7">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row>
        <row r="8">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row>
        <row r="9">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row>
        <row r="10">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row>
        <row r="11">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row>
        <row r="12">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row>
        <row r="13">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1.7590932072026097E-2</v>
          </cell>
          <cell r="AT13">
            <v>0.40132168154982306</v>
          </cell>
          <cell r="AU13">
            <v>-0.9449496723884514</v>
          </cell>
          <cell r="AV13">
            <v>-2.2269705244048299</v>
          </cell>
          <cell r="AW13">
            <v>-1.5560644490743698</v>
          </cell>
          <cell r="AX13">
            <v>0.89471565037067069</v>
          </cell>
          <cell r="AY13">
            <v>0.26468784526160083</v>
          </cell>
          <cell r="AZ13">
            <v>-9.1300019159236179</v>
          </cell>
          <cell r="BA13">
            <v>-2.8026396678309426</v>
          </cell>
          <cell r="BB13">
            <v>0.8845141554222069</v>
          </cell>
          <cell r="BC13">
            <v>3.0306653480434389</v>
          </cell>
          <cell r="BD13">
            <v>2.8671628148296637</v>
          </cell>
          <cell r="BE13">
            <v>2.3422703325810286</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1.8172399744787727E-2</v>
          </cell>
          <cell r="AT14">
            <v>0.51077440172991506</v>
          </cell>
          <cell r="AU14">
            <v>-1.3556709695164388</v>
          </cell>
          <cell r="AV14">
            <v>-3.2320832035230636</v>
          </cell>
          <cell r="AW14">
            <v>-1.0309038481105619</v>
          </cell>
          <cell r="AX14">
            <v>4.8361237842477856</v>
          </cell>
          <cell r="AY14">
            <v>2.4020464489390174</v>
          </cell>
          <cell r="AZ14">
            <v>-13.24566189459707</v>
          </cell>
          <cell r="BA14">
            <v>-4.4523724878009565</v>
          </cell>
          <cell r="BB14">
            <v>4.8073451148711834</v>
          </cell>
          <cell r="BC14">
            <v>1.5818711987380278</v>
          </cell>
          <cell r="BD14">
            <v>2.1838971971768371</v>
          </cell>
          <cell r="BE14">
            <v>2.3703164701528956</v>
          </cell>
        </row>
        <row r="15">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1.3596024752781861E-2</v>
          </cell>
          <cell r="AT15">
            <v>0.38093370541438154</v>
          </cell>
          <cell r="AU15">
            <v>-1.0190396917751448</v>
          </cell>
          <cell r="AV15">
            <v>-2.4130979194695445</v>
          </cell>
          <cell r="AW15">
            <v>-0.78781418234473077</v>
          </cell>
          <cell r="AX15">
            <v>4.0308148367488856</v>
          </cell>
          <cell r="AY15">
            <v>2.0630408222273</v>
          </cell>
          <cell r="AZ15">
            <v>-11.835814737215122</v>
          </cell>
          <cell r="BA15">
            <v>-4.0491454176153949</v>
          </cell>
          <cell r="BB15">
            <v>4.5322494115383734</v>
          </cell>
          <cell r="BC15">
            <v>1.5242628226588961</v>
          </cell>
          <cell r="BD15">
            <v>2.1471574607978923</v>
          </cell>
          <cell r="BE15">
            <v>2.3743099755300157</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1.582103492255367E-2</v>
          </cell>
          <cell r="AT16">
            <v>-2.0940074176020437E-2</v>
          </cell>
          <cell r="AU16">
            <v>-1.1549176573313427</v>
          </cell>
          <cell r="AV16">
            <v>-0.67648522639863617</v>
          </cell>
          <cell r="AW16">
            <v>-0.16493138579418465</v>
          </cell>
          <cell r="AX16">
            <v>3.8037081910085342</v>
          </cell>
          <cell r="AY16">
            <v>0.63912030823756727</v>
          </cell>
          <cell r="AZ16">
            <v>-15.64319558318237</v>
          </cell>
          <cell r="BA16">
            <v>-3.9358702939483323</v>
          </cell>
          <cell r="BB16">
            <v>12.528668877601435</v>
          </cell>
          <cell r="BC16">
            <v>9.3619388634204519</v>
          </cell>
          <cell r="BD16">
            <v>2.3433972655214319</v>
          </cell>
          <cell r="BE16">
            <v>1.8699822220723417</v>
          </cell>
        </row>
        <row r="17">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6.7550304729993866E-3</v>
          </cell>
          <cell r="AT17">
            <v>1.6508003202515848E-2</v>
          </cell>
          <cell r="AU17">
            <v>-0.50834454391277351</v>
          </cell>
          <cell r="AV17">
            <v>-1.2764119975123023</v>
          </cell>
          <cell r="AW17">
            <v>-0.89613662179542519</v>
          </cell>
          <cell r="AX17">
            <v>8.8069069500890347</v>
          </cell>
          <cell r="AY17">
            <v>4.0456137602846809</v>
          </cell>
          <cell r="AZ17">
            <v>-15.170156337142796</v>
          </cell>
          <cell r="BA17">
            <v>0.23773803714376326</v>
          </cell>
          <cell r="BB17">
            <v>12.006346089124284</v>
          </cell>
          <cell r="BC17">
            <v>0.81593084173772534</v>
          </cell>
          <cell r="BD17">
            <v>1.9007245405874473</v>
          </cell>
          <cell r="BE17">
            <v>0.46979811433384117</v>
          </cell>
        </row>
        <row r="18">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row>
        <row r="25">
          <cell r="C25">
            <v>2.3263419279828668</v>
          </cell>
        </row>
        <row r="27">
          <cell r="C27" t="b">
            <v>0</v>
          </cell>
        </row>
        <row r="30">
          <cell r="C30" t="b">
            <v>0</v>
          </cell>
        </row>
      </sheetData>
      <sheetData sheetId="2" refreshError="1"/>
      <sheetData sheetId="3"/>
      <sheetData sheetId="4"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5"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6"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7"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8"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9"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10" refreshError="1">
        <row r="18">
          <cell r="B18">
            <v>4.1115809278199997E-5</v>
          </cell>
          <cell r="C18">
            <v>2.86788896329E-5</v>
          </cell>
          <cell r="D18">
            <v>2.1044049728000001E-5</v>
          </cell>
          <cell r="E18">
            <v>1.96752634769E-5</v>
          </cell>
          <cell r="F18">
            <v>1.9758379088500001E-5</v>
          </cell>
          <cell r="G18">
            <v>2.02522882168E-5</v>
          </cell>
          <cell r="H18">
            <v>1.7832545832499999E-5</v>
          </cell>
          <cell r="I18">
            <v>1.6579346445999999E-5</v>
          </cell>
          <cell r="J18">
            <v>1.55521799873E-5</v>
          </cell>
          <cell r="K18">
            <v>1.3047779857700001E-5</v>
          </cell>
          <cell r="L18">
            <v>1.0494179952300001E-5</v>
          </cell>
          <cell r="M18">
            <v>1.0712550810000001E-5</v>
          </cell>
          <cell r="N18">
            <v>1.07301006858E-5</v>
          </cell>
          <cell r="O18">
            <v>3.5563066321599999E-6</v>
          </cell>
          <cell r="P18">
            <v>2.40636181213E-6</v>
          </cell>
          <cell r="Q18">
            <v>3.3089189867799999E-6</v>
          </cell>
          <cell r="R18">
            <v>4.5568531654899999E-6</v>
          </cell>
          <cell r="S18">
            <v>5.73946220179E-6</v>
          </cell>
          <cell r="T18">
            <v>5.0975589882099998E-6</v>
          </cell>
          <cell r="U18">
            <v>4.1679561658900002E-6</v>
          </cell>
          <cell r="V18">
            <v>2.9395555095799999E-6</v>
          </cell>
          <cell r="W18">
            <v>1.9872122344699999E-6</v>
          </cell>
          <cell r="X18">
            <v>2.8399245196099999E-6</v>
          </cell>
          <cell r="Y18">
            <v>4.9560434178600001E-6</v>
          </cell>
          <cell r="Z18">
            <v>4.3319090386200001E-6</v>
          </cell>
          <cell r="AA18">
            <v>2.2423521664799998E-6</v>
          </cell>
          <cell r="AB18">
            <v>9.0734526904300002E-7</v>
          </cell>
          <cell r="AC18">
            <v>1.12562753516E-6</v>
          </cell>
          <cell r="AD18">
            <v>1.29814169773E-6</v>
          </cell>
          <cell r="AE18">
            <v>3.8548643503100001E-7</v>
          </cell>
          <cell r="AF18">
            <v>2.0935836525900001E-6</v>
          </cell>
          <cell r="AG18">
            <v>5.3233765910699997E-6</v>
          </cell>
          <cell r="AH18">
            <v>5.01080687297E-6</v>
          </cell>
          <cell r="AI18">
            <v>4.4912221190099998E-6</v>
          </cell>
          <cell r="AJ18">
            <v>3.8348076534699998E-6</v>
          </cell>
          <cell r="AK18">
            <v>2.1717672736599999E-6</v>
          </cell>
          <cell r="AL18">
            <v>9.566565309719999E-7</v>
          </cell>
          <cell r="AM18">
            <v>7.1826828844200003E-7</v>
          </cell>
          <cell r="AN18">
            <v>3.1044433010999999E-7</v>
          </cell>
          <cell r="AO18">
            <v>1.3337868016200001E-6</v>
          </cell>
          <cell r="AP18">
            <v>3.9006770229799998E-6</v>
          </cell>
          <cell r="AQ18">
            <v>5.2529251905199997E-6</v>
          </cell>
          <cell r="AR18">
            <v>5.27423257697E-6</v>
          </cell>
          <cell r="AS18">
            <v>5.6229365190400003E-6</v>
          </cell>
          <cell r="AT18">
            <v>8.1860492867300004E-6</v>
          </cell>
          <cell r="AU18">
            <v>8.0977472532600008E-6</v>
          </cell>
          <cell r="AV18">
            <v>7.8176516998100006E-6</v>
          </cell>
          <cell r="AW18">
            <v>8.2443037760300004E-6</v>
          </cell>
          <cell r="AX18">
            <v>8.5198270779500008E-6</v>
          </cell>
          <cell r="AY18">
            <v>6.99879685907E-6</v>
          </cell>
          <cell r="AZ18">
            <v>6.7902128366299996E-6</v>
          </cell>
          <cell r="BA18">
            <v>2.68686841579E-6</v>
          </cell>
        </row>
        <row r="19">
          <cell r="B19">
            <v>2.86788896329E-5</v>
          </cell>
          <cell r="C19">
            <v>3.3398926497499998E-5</v>
          </cell>
          <cell r="D19">
            <v>3.0013446874400001E-5</v>
          </cell>
          <cell r="E19">
            <v>3.0669568318000002E-5</v>
          </cell>
          <cell r="F19">
            <v>3.0170906574500001E-5</v>
          </cell>
          <cell r="G19">
            <v>2.9053058532000001E-5</v>
          </cell>
          <cell r="H19">
            <v>2.6712207909099999E-5</v>
          </cell>
          <cell r="I19">
            <v>2.49648466796E-5</v>
          </cell>
          <cell r="J19">
            <v>2.2169219385199999E-5</v>
          </cell>
          <cell r="K19">
            <v>1.69175898465E-5</v>
          </cell>
          <cell r="L19">
            <v>1.2304079547100001E-5</v>
          </cell>
          <cell r="M19">
            <v>1.18456600774E-5</v>
          </cell>
          <cell r="N19">
            <v>1.18590827649E-5</v>
          </cell>
          <cell r="O19">
            <v>4.0793861710599998E-6</v>
          </cell>
          <cell r="P19">
            <v>5.1342133396499996E-6</v>
          </cell>
          <cell r="Q19">
            <v>9.7237858919600006E-6</v>
          </cell>
          <cell r="R19">
            <v>1.2496030341300001E-5</v>
          </cell>
          <cell r="S19">
            <v>1.3623323809200001E-5</v>
          </cell>
          <cell r="T19">
            <v>6.8808783324199998E-6</v>
          </cell>
          <cell r="U19">
            <v>3.3179575977399998E-6</v>
          </cell>
          <cell r="V19">
            <v>3.1825300860700001E-8</v>
          </cell>
          <cell r="W19">
            <v>-3.7166636085600002E-6</v>
          </cell>
          <cell r="X19">
            <v>-2.3434863524799999E-8</v>
          </cell>
          <cell r="Y19">
            <v>4.2035047649200002E-6</v>
          </cell>
          <cell r="Z19">
            <v>2.6639845595E-6</v>
          </cell>
          <cell r="AA19">
            <v>-1.6350074118399999E-6</v>
          </cell>
          <cell r="AB19">
            <v>5.6022446625699997E-6</v>
          </cell>
          <cell r="AC19">
            <v>3.16784195204E-6</v>
          </cell>
          <cell r="AD19">
            <v>2.3818296318399998E-6</v>
          </cell>
          <cell r="AE19">
            <v>1.04445983596E-7</v>
          </cell>
          <cell r="AF19">
            <v>-1.07046083484E-7</v>
          </cell>
          <cell r="AG19">
            <v>1.5680605399400001E-6</v>
          </cell>
          <cell r="AH19">
            <v>1.10295427537E-6</v>
          </cell>
          <cell r="AI19">
            <v>9.6561828232499993E-7</v>
          </cell>
          <cell r="AJ19">
            <v>4.9152899832600003E-7</v>
          </cell>
          <cell r="AK19">
            <v>-4.6170077415700001E-7</v>
          </cell>
          <cell r="AL19">
            <v>-9.8694415951699992E-7</v>
          </cell>
          <cell r="AM19">
            <v>-1.40386169869E-6</v>
          </cell>
          <cell r="AN19">
            <v>-2.4347832608999998E-6</v>
          </cell>
          <cell r="AO19">
            <v>1.9252020472499999E-5</v>
          </cell>
          <cell r="AP19">
            <v>2.0914147715099999E-5</v>
          </cell>
          <cell r="AQ19">
            <v>1.8109126644600001E-5</v>
          </cell>
          <cell r="AR19">
            <v>1.39477221961E-5</v>
          </cell>
          <cell r="AS19">
            <v>1.15808183255E-5</v>
          </cell>
          <cell r="AT19">
            <v>1.0261366298900001E-5</v>
          </cell>
          <cell r="AU19">
            <v>8.7302099297399999E-6</v>
          </cell>
          <cell r="AV19">
            <v>7.4690815955700003E-6</v>
          </cell>
          <cell r="AW19">
            <v>6.3452554806499999E-6</v>
          </cell>
          <cell r="AX19">
            <v>5.5531167234100004E-6</v>
          </cell>
          <cell r="AY19">
            <v>5.0384745972799996E-6</v>
          </cell>
          <cell r="AZ19">
            <v>5.0768171567300003E-6</v>
          </cell>
          <cell r="BA19">
            <v>-7.9430891655999996E-7</v>
          </cell>
        </row>
        <row r="20">
          <cell r="B20">
            <v>2.1044049728000001E-5</v>
          </cell>
          <cell r="C20">
            <v>3.0013446874400001E-5</v>
          </cell>
          <cell r="D20">
            <v>4.18790858231E-5</v>
          </cell>
          <cell r="E20">
            <v>4.6631298776800001E-5</v>
          </cell>
          <cell r="F20">
            <v>4.89775347849E-5</v>
          </cell>
          <cell r="G20">
            <v>4.7173005692000003E-5</v>
          </cell>
          <cell r="H20">
            <v>4.3196768961800001E-5</v>
          </cell>
          <cell r="I20">
            <v>4.0899879402000001E-5</v>
          </cell>
          <cell r="J20">
            <v>3.6578523969999998E-5</v>
          </cell>
          <cell r="K20">
            <v>2.8861751848300001E-5</v>
          </cell>
          <cell r="L20">
            <v>2.13427325119E-5</v>
          </cell>
          <cell r="M20">
            <v>2.0288913545300001E-5</v>
          </cell>
          <cell r="N20">
            <v>2.02981577369E-5</v>
          </cell>
          <cell r="O20">
            <v>6.16541586218E-6</v>
          </cell>
          <cell r="P20">
            <v>1.00339044714E-5</v>
          </cell>
          <cell r="Q20">
            <v>1.9849192138500002E-5</v>
          </cell>
          <cell r="R20">
            <v>2.5922869477999998E-5</v>
          </cell>
          <cell r="S20">
            <v>2.9220945061300001E-5</v>
          </cell>
          <cell r="T20">
            <v>1.38338374651E-5</v>
          </cell>
          <cell r="U20">
            <v>8.3977911791300007E-6</v>
          </cell>
          <cell r="V20">
            <v>3.1373300083E-6</v>
          </cell>
          <cell r="W20">
            <v>-2.2844022755600002E-6</v>
          </cell>
          <cell r="X20">
            <v>2.3814791861999998E-6</v>
          </cell>
          <cell r="Y20">
            <v>7.2802436269100004E-6</v>
          </cell>
          <cell r="Z20">
            <v>3.8584841826599996E-6</v>
          </cell>
          <cell r="AA20">
            <v>-2.6085962709699998E-6</v>
          </cell>
          <cell r="AB20">
            <v>7.4230325368400002E-6</v>
          </cell>
          <cell r="AC20">
            <v>4.0440627603100001E-6</v>
          </cell>
          <cell r="AD20">
            <v>4.2788969941900002E-6</v>
          </cell>
          <cell r="AE20">
            <v>3.9600725892800003E-6</v>
          </cell>
          <cell r="AF20">
            <v>5.4218045694199999E-6</v>
          </cell>
          <cell r="AG20">
            <v>5.8992788725599998E-6</v>
          </cell>
          <cell r="AH20">
            <v>4.7314995522899999E-6</v>
          </cell>
          <cell r="AI20">
            <v>4.28372044624E-6</v>
          </cell>
          <cell r="AJ20">
            <v>3.49944699258E-6</v>
          </cell>
          <cell r="AK20">
            <v>2.5276659357299998E-6</v>
          </cell>
          <cell r="AL20">
            <v>1.2394388106500001E-6</v>
          </cell>
          <cell r="AM20">
            <v>1.0864179751E-7</v>
          </cell>
          <cell r="AN20">
            <v>-2.2198218190200001E-6</v>
          </cell>
          <cell r="AO20">
            <v>3.4058646365000001E-5</v>
          </cell>
          <cell r="AP20">
            <v>3.8271768938100001E-5</v>
          </cell>
          <cell r="AQ20">
            <v>3.4263318340499998E-5</v>
          </cell>
          <cell r="AR20">
            <v>2.6625743629199999E-5</v>
          </cell>
          <cell r="AS20">
            <v>2.2530670809500001E-5</v>
          </cell>
          <cell r="AT20">
            <v>1.9152823677900001E-5</v>
          </cell>
          <cell r="AU20">
            <v>1.5905726039300001E-5</v>
          </cell>
          <cell r="AV20">
            <v>1.35873781576E-5</v>
          </cell>
          <cell r="AW20">
            <v>1.1527478864299999E-5</v>
          </cell>
          <cell r="AX20">
            <v>1.02613747112E-5</v>
          </cell>
          <cell r="AY20">
            <v>9.3728542735800008E-6</v>
          </cell>
          <cell r="AZ20">
            <v>8.0361624274700004E-6</v>
          </cell>
          <cell r="BA20">
            <v>1.8995709603599999E-6</v>
          </cell>
        </row>
        <row r="21">
          <cell r="B21">
            <v>1.96752634769E-5</v>
          </cell>
          <cell r="C21">
            <v>3.0669568318000002E-5</v>
          </cell>
          <cell r="D21">
            <v>4.6631298776800001E-5</v>
          </cell>
          <cell r="E21">
            <v>6.0644638269899997E-5</v>
          </cell>
          <cell r="F21">
            <v>6.66101995429E-5</v>
          </cell>
          <cell r="G21">
            <v>6.4998966953800006E-5</v>
          </cell>
          <cell r="H21">
            <v>6.2979135341400001E-5</v>
          </cell>
          <cell r="I21">
            <v>6.0824296006600002E-5</v>
          </cell>
          <cell r="J21">
            <v>5.5229887779099999E-5</v>
          </cell>
          <cell r="K21">
            <v>4.4958002939000001E-5</v>
          </cell>
          <cell r="L21">
            <v>3.4666659543600002E-5</v>
          </cell>
          <cell r="M21">
            <v>3.3254162875600001E-5</v>
          </cell>
          <cell r="N21">
            <v>3.3255748971299998E-5</v>
          </cell>
          <cell r="O21">
            <v>5.8490185822099999E-6</v>
          </cell>
          <cell r="P21">
            <v>1.0679764956699999E-5</v>
          </cell>
          <cell r="Q21">
            <v>2.3562022540799999E-5</v>
          </cell>
          <cell r="R21">
            <v>3.4347603993799997E-5</v>
          </cell>
          <cell r="S21">
            <v>4.0193826856899999E-5</v>
          </cell>
          <cell r="T21">
            <v>2.3511033413799999E-5</v>
          </cell>
          <cell r="U21">
            <v>1.71662251608E-5</v>
          </cell>
          <cell r="V21">
            <v>1.06182050368E-5</v>
          </cell>
          <cell r="W21">
            <v>4.0907310138999998E-6</v>
          </cell>
          <cell r="X21">
            <v>9.4453446514700003E-6</v>
          </cell>
          <cell r="Y21">
            <v>1.42648157003E-5</v>
          </cell>
          <cell r="Z21">
            <v>8.4264179143600007E-6</v>
          </cell>
          <cell r="AA21">
            <v>-3.27560995657E-6</v>
          </cell>
          <cell r="AB21">
            <v>6.7909583159999999E-6</v>
          </cell>
          <cell r="AC21">
            <v>4.5908955472100002E-6</v>
          </cell>
          <cell r="AD21">
            <v>5.3840285409300001E-6</v>
          </cell>
          <cell r="AE21">
            <v>6.4112764578499996E-6</v>
          </cell>
          <cell r="AF21">
            <v>1.0144393719E-5</v>
          </cell>
          <cell r="AG21">
            <v>1.2123225821700001E-5</v>
          </cell>
          <cell r="AH21">
            <v>1.0209857659200001E-5</v>
          </cell>
          <cell r="AI21">
            <v>9.20543586346E-6</v>
          </cell>
          <cell r="AJ21">
            <v>7.7196690852200002E-6</v>
          </cell>
          <cell r="AK21">
            <v>5.5766323657900002E-6</v>
          </cell>
          <cell r="AL21">
            <v>3.3338908429700001E-6</v>
          </cell>
          <cell r="AM21">
            <v>1.4082819135700001E-6</v>
          </cell>
          <cell r="AN21">
            <v>-2.1522429645999999E-6</v>
          </cell>
          <cell r="AO21">
            <v>3.9096308078400003E-5</v>
          </cell>
          <cell r="AP21">
            <v>4.5275132767400002E-5</v>
          </cell>
          <cell r="AQ21">
            <v>4.2070544803199999E-5</v>
          </cell>
          <cell r="AR21">
            <v>3.4768945803199997E-5</v>
          </cell>
          <cell r="AS21">
            <v>3.2721189547699999E-5</v>
          </cell>
          <cell r="AT21">
            <v>3.0993974283400003E-5</v>
          </cell>
          <cell r="AU21">
            <v>2.74264303627E-5</v>
          </cell>
          <cell r="AV21">
            <v>2.49149421252E-5</v>
          </cell>
          <cell r="AW21">
            <v>2.22950543805E-5</v>
          </cell>
          <cell r="AX21">
            <v>2.0147093468199999E-5</v>
          </cell>
          <cell r="AY21">
            <v>1.7481812417799999E-5</v>
          </cell>
          <cell r="AZ21">
            <v>1.50567516874E-5</v>
          </cell>
          <cell r="BA21">
            <v>5.2978083558699997E-6</v>
          </cell>
        </row>
        <row r="22">
          <cell r="B22">
            <v>1.9758379088500001E-5</v>
          </cell>
          <cell r="C22">
            <v>3.0170906574500001E-5</v>
          </cell>
          <cell r="D22">
            <v>4.89775347849E-5</v>
          </cell>
          <cell r="E22">
            <v>6.66101995429E-5</v>
          </cell>
          <cell r="F22">
            <v>8.1152204791300005E-5</v>
          </cell>
          <cell r="G22">
            <v>8.2483379000200001E-5</v>
          </cell>
          <cell r="H22">
            <v>8.0059161251799999E-5</v>
          </cell>
          <cell r="I22">
            <v>7.8223308332599998E-5</v>
          </cell>
          <cell r="J22">
            <v>7.18028377966E-5</v>
          </cell>
          <cell r="K22">
            <v>6.0501405720300003E-5</v>
          </cell>
          <cell r="L22">
            <v>4.8436187430199997E-5</v>
          </cell>
          <cell r="M22">
            <v>4.7058655096600002E-5</v>
          </cell>
          <cell r="N22">
            <v>4.7046833637100001E-5</v>
          </cell>
          <cell r="O22">
            <v>4.6243611145700001E-6</v>
          </cell>
          <cell r="P22">
            <v>1.00745337779E-5</v>
          </cell>
          <cell r="Q22">
            <v>2.61271616837E-5</v>
          </cell>
          <cell r="R22">
            <v>3.9776982779900002E-5</v>
          </cell>
          <cell r="S22">
            <v>4.8062329337200003E-5</v>
          </cell>
          <cell r="T22">
            <v>3.0454460274300001E-5</v>
          </cell>
          <cell r="U22">
            <v>2.4289214369300002E-5</v>
          </cell>
          <cell r="V22">
            <v>1.6758932802600002E-5</v>
          </cell>
          <cell r="W22">
            <v>1.0482873217000001E-5</v>
          </cell>
          <cell r="X22">
            <v>1.5512459343100001E-5</v>
          </cell>
          <cell r="Y22">
            <v>2.0135826406199999E-5</v>
          </cell>
          <cell r="Z22">
            <v>1.37180624349E-5</v>
          </cell>
          <cell r="AA22">
            <v>-3.1151044566000001E-6</v>
          </cell>
          <cell r="AB22">
            <v>8.7207713772299993E-6</v>
          </cell>
          <cell r="AC22">
            <v>6.2458366679699998E-6</v>
          </cell>
          <cell r="AD22">
            <v>6.9313380867499997E-6</v>
          </cell>
          <cell r="AE22">
            <v>8.6959112386500007E-6</v>
          </cell>
          <cell r="AF22">
            <v>1.44015031557E-5</v>
          </cell>
          <cell r="AG22">
            <v>1.8350681099799999E-5</v>
          </cell>
          <cell r="AH22">
            <v>1.6034891385599999E-5</v>
          </cell>
          <cell r="AI22">
            <v>1.4544084602599999E-5</v>
          </cell>
          <cell r="AJ22">
            <v>1.2635773667500001E-5</v>
          </cell>
          <cell r="AK22">
            <v>9.4345700383500002E-6</v>
          </cell>
          <cell r="AL22">
            <v>6.3737785457799999E-6</v>
          </cell>
          <cell r="AM22">
            <v>3.7534847111899999E-6</v>
          </cell>
          <cell r="AN22">
            <v>-1.9842994172299999E-7</v>
          </cell>
          <cell r="AO22">
            <v>3.9206023942300003E-5</v>
          </cell>
          <cell r="AP22">
            <v>4.7309060420500001E-5</v>
          </cell>
          <cell r="AQ22">
            <v>4.5359611740199997E-5</v>
          </cell>
          <cell r="AR22">
            <v>3.8586275850200002E-5</v>
          </cell>
          <cell r="AS22">
            <v>3.9065225927099999E-5</v>
          </cell>
          <cell r="AT22">
            <v>3.9202449427299997E-5</v>
          </cell>
          <cell r="AU22">
            <v>3.6663246683900003E-5</v>
          </cell>
          <cell r="AV22">
            <v>3.4387795577499998E-5</v>
          </cell>
          <cell r="AW22">
            <v>3.1494997552300001E-5</v>
          </cell>
          <cell r="AX22">
            <v>2.9457915419999998E-5</v>
          </cell>
          <cell r="AY22">
            <v>2.6326007279800001E-5</v>
          </cell>
          <cell r="AZ22">
            <v>2.3420458529700001E-5</v>
          </cell>
          <cell r="BA22">
            <v>9.9243244328600007E-6</v>
          </cell>
        </row>
        <row r="23">
          <cell r="B23">
            <v>2.02522882168E-5</v>
          </cell>
          <cell r="C23">
            <v>2.9053058532000001E-5</v>
          </cell>
          <cell r="D23">
            <v>4.7173005692000003E-5</v>
          </cell>
          <cell r="E23">
            <v>6.4998966953800006E-5</v>
          </cell>
          <cell r="F23">
            <v>8.2483379000200001E-5</v>
          </cell>
          <cell r="G23">
            <v>1.2598197289800001E-4</v>
          </cell>
          <cell r="H23">
            <v>1.0607586944499999E-4</v>
          </cell>
          <cell r="I23">
            <v>1.04020762474E-4</v>
          </cell>
          <cell r="J23">
            <v>9.8231008049400002E-5</v>
          </cell>
          <cell r="K23">
            <v>8.71344408655E-5</v>
          </cell>
          <cell r="L23">
            <v>7.4275783806300005E-5</v>
          </cell>
          <cell r="M23">
            <v>7.4695537070099997E-5</v>
          </cell>
          <cell r="N23">
            <v>7.4681672998799998E-5</v>
          </cell>
          <cell r="O23">
            <v>3.76700317245E-6</v>
          </cell>
          <cell r="P23">
            <v>7.3790496209399999E-6</v>
          </cell>
          <cell r="Q23">
            <v>2.16029569166E-5</v>
          </cell>
          <cell r="R23">
            <v>3.3117951222700001E-5</v>
          </cell>
          <cell r="S23">
            <v>4.2454302162700003E-5</v>
          </cell>
          <cell r="T23">
            <v>3.01385422676E-5</v>
          </cell>
          <cell r="U23">
            <v>2.6077251743399999E-5</v>
          </cell>
          <cell r="V23">
            <v>2.0590249499200001E-5</v>
          </cell>
          <cell r="W23">
            <v>1.49576616241E-5</v>
          </cell>
          <cell r="X23">
            <v>1.9700529096099999E-5</v>
          </cell>
          <cell r="Y23">
            <v>2.4694678662400001E-5</v>
          </cell>
          <cell r="Z23">
            <v>1.87580588181E-5</v>
          </cell>
          <cell r="AA23">
            <v>-1.0285157610600001E-6</v>
          </cell>
          <cell r="AB23">
            <v>1.0676233644100001E-5</v>
          </cell>
          <cell r="AC23">
            <v>6.3558502525000001E-6</v>
          </cell>
          <cell r="AD23">
            <v>6.5712962443300002E-6</v>
          </cell>
          <cell r="AE23">
            <v>7.1784737819200002E-6</v>
          </cell>
          <cell r="AF23">
            <v>1.30096758786E-5</v>
          </cell>
          <cell r="AG23">
            <v>1.9190449681900001E-5</v>
          </cell>
          <cell r="AH23">
            <v>1.7217109047500001E-5</v>
          </cell>
          <cell r="AI23">
            <v>1.5209021781299999E-5</v>
          </cell>
          <cell r="AJ23">
            <v>1.3079994795E-5</v>
          </cell>
          <cell r="AK23">
            <v>9.1841395936200008E-6</v>
          </cell>
          <cell r="AL23">
            <v>3.7704039519100001E-6</v>
          </cell>
          <cell r="AM23">
            <v>7.7785109458599999E-7</v>
          </cell>
          <cell r="AN23">
            <v>-1.5077491377899999E-6</v>
          </cell>
          <cell r="AO23">
            <v>2.5315889486899999E-5</v>
          </cell>
          <cell r="AP23">
            <v>3.1470261824600001E-5</v>
          </cell>
          <cell r="AQ23">
            <v>3.34540538215E-5</v>
          </cell>
          <cell r="AR23">
            <v>2.68465153806E-5</v>
          </cell>
          <cell r="AS23">
            <v>2.88333143047E-5</v>
          </cell>
          <cell r="AT23">
            <v>3.5165174467499997E-5</v>
          </cell>
          <cell r="AU23">
            <v>3.7220808958400002E-5</v>
          </cell>
          <cell r="AV23">
            <v>3.7915741782799998E-5</v>
          </cell>
          <cell r="AW23">
            <v>3.62114162042E-5</v>
          </cell>
          <cell r="AX23">
            <v>3.5228850606100003E-5</v>
          </cell>
          <cell r="AY23">
            <v>3.3845345831299997E-5</v>
          </cell>
          <cell r="AZ23">
            <v>3.2393485589200001E-5</v>
          </cell>
          <cell r="BA23">
            <v>1.35535477218E-5</v>
          </cell>
        </row>
        <row r="24">
          <cell r="B24">
            <v>1.7832545832499999E-5</v>
          </cell>
          <cell r="C24">
            <v>2.6712207909099999E-5</v>
          </cell>
          <cell r="D24">
            <v>4.3196768961800001E-5</v>
          </cell>
          <cell r="E24">
            <v>6.2979135341400001E-5</v>
          </cell>
          <cell r="F24">
            <v>8.0059161251799999E-5</v>
          </cell>
          <cell r="G24">
            <v>1.0607586944499999E-4</v>
          </cell>
          <cell r="H24">
            <v>1.0703020230600001E-4</v>
          </cell>
          <cell r="I24">
            <v>1.05250759589E-4</v>
          </cell>
          <cell r="J24">
            <v>9.9334050875999995E-5</v>
          </cell>
          <cell r="K24">
            <v>8.8022101649299999E-5</v>
          </cell>
          <cell r="L24">
            <v>7.5567595510500006E-5</v>
          </cell>
          <cell r="M24">
            <v>7.5132158650399999E-5</v>
          </cell>
          <cell r="N24">
            <v>7.5126401525899998E-5</v>
          </cell>
          <cell r="O24">
            <v>1.6273451765199999E-6</v>
          </cell>
          <cell r="P24">
            <v>5.9042789688999999E-6</v>
          </cell>
          <cell r="Q24">
            <v>1.9666452551999999E-5</v>
          </cell>
          <cell r="R24">
            <v>3.2945375576799997E-5</v>
          </cell>
          <cell r="S24">
            <v>4.2307990735400003E-5</v>
          </cell>
          <cell r="T24">
            <v>3.5005516486299998E-5</v>
          </cell>
          <cell r="U24">
            <v>3.1023331260600003E-5</v>
          </cell>
          <cell r="V24">
            <v>2.5432257366999999E-5</v>
          </cell>
          <cell r="W24">
            <v>2.0944792061199999E-5</v>
          </cell>
          <cell r="X24">
            <v>2.44572101053E-5</v>
          </cell>
          <cell r="Y24">
            <v>2.6881001560800001E-5</v>
          </cell>
          <cell r="Z24">
            <v>2.05755058497E-5</v>
          </cell>
          <cell r="AA24">
            <v>-1.80141300522E-6</v>
          </cell>
          <cell r="AB24">
            <v>6.4819810767200004E-6</v>
          </cell>
          <cell r="AC24">
            <v>5.2325349019000002E-6</v>
          </cell>
          <cell r="AD24">
            <v>5.1059045816599997E-6</v>
          </cell>
          <cell r="AE24">
            <v>6.7059911776399998E-6</v>
          </cell>
          <cell r="AF24">
            <v>1.3530832861999999E-5</v>
          </cell>
          <cell r="AG24">
            <v>2.11827748738E-5</v>
          </cell>
          <cell r="AH24">
            <v>1.92562731728E-5</v>
          </cell>
          <cell r="AI24">
            <v>1.7781270354999999E-5</v>
          </cell>
          <cell r="AJ24">
            <v>1.57910944981E-5</v>
          </cell>
          <cell r="AK24">
            <v>1.1415481760499999E-5</v>
          </cell>
          <cell r="AL24">
            <v>6.1982733748000004E-6</v>
          </cell>
          <cell r="AM24">
            <v>3.9830404987999997E-6</v>
          </cell>
          <cell r="AN24">
            <v>6.39266460867E-7</v>
          </cell>
          <cell r="AO24">
            <v>2.2509203319E-5</v>
          </cell>
          <cell r="AP24">
            <v>2.9443628717500001E-5</v>
          </cell>
          <cell r="AQ24">
            <v>3.3388938685399998E-5</v>
          </cell>
          <cell r="AR24">
            <v>3.0862622204199998E-5</v>
          </cell>
          <cell r="AS24">
            <v>3.6074065834300001E-5</v>
          </cell>
          <cell r="AT24">
            <v>4.1831414015100001E-5</v>
          </cell>
          <cell r="AU24">
            <v>4.2195142858299997E-5</v>
          </cell>
          <cell r="AV24">
            <v>4.1852457295899998E-5</v>
          </cell>
          <cell r="AW24">
            <v>4.0079954419000002E-5</v>
          </cell>
          <cell r="AX24">
            <v>3.6881725638099997E-5</v>
          </cell>
          <cell r="AY24">
            <v>3.2876683105300002E-5</v>
          </cell>
          <cell r="AZ24">
            <v>3.1146215361400001E-5</v>
          </cell>
          <cell r="BA24">
            <v>1.31830891159E-5</v>
          </cell>
        </row>
        <row r="25">
          <cell r="B25">
            <v>1.6579346445999999E-5</v>
          </cell>
          <cell r="C25">
            <v>2.49648466796E-5</v>
          </cell>
          <cell r="D25">
            <v>4.0899879402000001E-5</v>
          </cell>
          <cell r="E25">
            <v>6.0824296006600002E-5</v>
          </cell>
          <cell r="F25">
            <v>7.8223308332599998E-5</v>
          </cell>
          <cell r="G25">
            <v>1.04020762474E-4</v>
          </cell>
          <cell r="H25">
            <v>1.05250759589E-4</v>
          </cell>
          <cell r="I25">
            <v>1.06778884905E-4</v>
          </cell>
          <cell r="J25">
            <v>1.0121081321300001E-4</v>
          </cell>
          <cell r="K25">
            <v>9.0884271209999994E-5</v>
          </cell>
          <cell r="L25">
            <v>7.9205069114799995E-5</v>
          </cell>
          <cell r="M25">
            <v>7.8736958216699997E-5</v>
          </cell>
          <cell r="N25">
            <v>7.8724396680900002E-5</v>
          </cell>
          <cell r="O25">
            <v>1.55364205294E-6</v>
          </cell>
          <cell r="P25">
            <v>5.1345969792899996E-6</v>
          </cell>
          <cell r="Q25">
            <v>1.8591056875900001E-5</v>
          </cell>
          <cell r="R25">
            <v>3.1239453034700002E-5</v>
          </cell>
          <cell r="S25">
            <v>4.0611952608100002E-5</v>
          </cell>
          <cell r="T25">
            <v>3.2432733238199999E-5</v>
          </cell>
          <cell r="U25">
            <v>2.9258366021500001E-5</v>
          </cell>
          <cell r="V25">
            <v>2.43878581749E-5</v>
          </cell>
          <cell r="W25">
            <v>2.0744861802800001E-5</v>
          </cell>
          <cell r="X25">
            <v>2.4369099339000001E-5</v>
          </cell>
          <cell r="Y25">
            <v>2.6489097166099998E-5</v>
          </cell>
          <cell r="Z25">
            <v>2.0908797959199998E-5</v>
          </cell>
          <cell r="AA25">
            <v>-8.2889429763699999E-7</v>
          </cell>
          <cell r="AB25">
            <v>4.3767678669400002E-6</v>
          </cell>
          <cell r="AC25">
            <v>3.9263307629200002E-6</v>
          </cell>
          <cell r="AD25">
            <v>4.1622138373100003E-6</v>
          </cell>
          <cell r="AE25">
            <v>5.6992571558799998E-6</v>
          </cell>
          <cell r="AF25">
            <v>1.2289334254699999E-5</v>
          </cell>
          <cell r="AG25">
            <v>1.9723542538799999E-5</v>
          </cell>
          <cell r="AH25">
            <v>1.8013778954400001E-5</v>
          </cell>
          <cell r="AI25">
            <v>1.66270263347E-5</v>
          </cell>
          <cell r="AJ25">
            <v>1.4645319314399999E-5</v>
          </cell>
          <cell r="AK25">
            <v>1.06551204219E-5</v>
          </cell>
          <cell r="AL25">
            <v>5.6557392897100004E-6</v>
          </cell>
          <cell r="AM25">
            <v>3.51865935102E-6</v>
          </cell>
          <cell r="AN25">
            <v>4.96790826778E-7</v>
          </cell>
          <cell r="AO25">
            <v>2.0971278130599999E-5</v>
          </cell>
          <cell r="AP25">
            <v>2.68971640136E-5</v>
          </cell>
          <cell r="AQ25">
            <v>3.0535503389499997E-5</v>
          </cell>
          <cell r="AR25">
            <v>2.7505155858100001E-5</v>
          </cell>
          <cell r="AS25">
            <v>3.27391458765E-5</v>
          </cell>
          <cell r="AT25">
            <v>3.92806293622E-5</v>
          </cell>
          <cell r="AU25">
            <v>4.0658043553000002E-5</v>
          </cell>
          <cell r="AV25">
            <v>4.1002347638800001E-5</v>
          </cell>
          <cell r="AW25">
            <v>3.9638453767300003E-5</v>
          </cell>
          <cell r="AX25">
            <v>3.6824888753400002E-5</v>
          </cell>
          <cell r="AY25">
            <v>3.3242476336099997E-5</v>
          </cell>
          <cell r="AZ25">
            <v>3.1335407575900002E-5</v>
          </cell>
          <cell r="BA25">
            <v>1.3260248244299999E-5</v>
          </cell>
        </row>
        <row r="26">
          <cell r="B26">
            <v>1.55521799873E-5</v>
          </cell>
          <cell r="C26">
            <v>2.2169219385199999E-5</v>
          </cell>
          <cell r="D26">
            <v>3.6578523969999998E-5</v>
          </cell>
          <cell r="E26">
            <v>5.5229887779099999E-5</v>
          </cell>
          <cell r="F26">
            <v>7.18028377966E-5</v>
          </cell>
          <cell r="G26">
            <v>9.8231008049400002E-5</v>
          </cell>
          <cell r="H26">
            <v>9.9334050875999995E-5</v>
          </cell>
          <cell r="I26">
            <v>1.0121081321300001E-4</v>
          </cell>
          <cell r="J26">
            <v>9.7245582132000002E-5</v>
          </cell>
          <cell r="K26">
            <v>8.8639588161500002E-5</v>
          </cell>
          <cell r="L26">
            <v>7.8694032023300003E-5</v>
          </cell>
          <cell r="M26">
            <v>7.8618809529400001E-5</v>
          </cell>
          <cell r="N26">
            <v>7.8607955623799996E-5</v>
          </cell>
          <cell r="O26">
            <v>1.21397245875E-6</v>
          </cell>
          <cell r="P26">
            <v>4.1758376046800001E-6</v>
          </cell>
          <cell r="Q26">
            <v>1.58299534162E-5</v>
          </cell>
          <cell r="R26">
            <v>2.70435513328E-5</v>
          </cell>
          <cell r="S26">
            <v>3.6084077126799998E-5</v>
          </cell>
          <cell r="T26">
            <v>3.0006375493499999E-5</v>
          </cell>
          <cell r="U26">
            <v>2.78460481052E-5</v>
          </cell>
          <cell r="V26">
            <v>2.4082064315999999E-5</v>
          </cell>
          <cell r="W26">
            <v>2.1434826148199999E-5</v>
          </cell>
          <cell r="X26">
            <v>2.4656056018599999E-5</v>
          </cell>
          <cell r="Y26">
            <v>2.63748193539E-5</v>
          </cell>
          <cell r="Z26">
            <v>2.1364372437799999E-5</v>
          </cell>
          <cell r="AA26">
            <v>6.5982425586600004E-7</v>
          </cell>
          <cell r="AB26">
            <v>2.5467264589000002E-6</v>
          </cell>
          <cell r="AC26">
            <v>3.1190257154500001E-6</v>
          </cell>
          <cell r="AD26">
            <v>3.3665924788599999E-6</v>
          </cell>
          <cell r="AE26">
            <v>4.6882254959900004E-6</v>
          </cell>
          <cell r="AF26">
            <v>1.0751586891299999E-5</v>
          </cell>
          <cell r="AG26">
            <v>1.7852144850299999E-5</v>
          </cell>
          <cell r="AH26">
            <v>1.6690735691299999E-5</v>
          </cell>
          <cell r="AI26">
            <v>1.54312667691E-5</v>
          </cell>
          <cell r="AJ26">
            <v>1.3688164919999999E-5</v>
          </cell>
          <cell r="AK26">
            <v>1.0129229074000001E-5</v>
          </cell>
          <cell r="AL26">
            <v>5.6563651310199997E-6</v>
          </cell>
          <cell r="AM26">
            <v>3.7254392103299999E-6</v>
          </cell>
          <cell r="AN26">
            <v>1.03022989181E-6</v>
          </cell>
          <cell r="AO26">
            <v>1.5285076522600001E-5</v>
          </cell>
          <cell r="AP26">
            <v>2.0731881365699999E-5</v>
          </cell>
          <cell r="AQ26">
            <v>2.5175088803100001E-5</v>
          </cell>
          <cell r="AR26">
            <v>2.26961101119E-5</v>
          </cell>
          <cell r="AS26">
            <v>2.8224663516700001E-5</v>
          </cell>
          <cell r="AT26">
            <v>3.6034989971400003E-5</v>
          </cell>
          <cell r="AU26">
            <v>3.8328966767399997E-5</v>
          </cell>
          <cell r="AV26">
            <v>3.93609994403E-5</v>
          </cell>
          <cell r="AW26">
            <v>3.88203276097E-5</v>
          </cell>
          <cell r="AX26">
            <v>3.6704015489300001E-5</v>
          </cell>
          <cell r="AY26">
            <v>3.3553905753300001E-5</v>
          </cell>
          <cell r="AZ26">
            <v>3.17040266729E-5</v>
          </cell>
          <cell r="BA26">
            <v>1.44772763895E-5</v>
          </cell>
        </row>
        <row r="27">
          <cell r="B27">
            <v>1.3047779857700001E-5</v>
          </cell>
          <cell r="C27">
            <v>1.69175898465E-5</v>
          </cell>
          <cell r="D27">
            <v>2.8861751848300001E-5</v>
          </cell>
          <cell r="E27">
            <v>4.4958002939000001E-5</v>
          </cell>
          <cell r="F27">
            <v>6.0501405720300003E-5</v>
          </cell>
          <cell r="G27">
            <v>8.71344408655E-5</v>
          </cell>
          <cell r="H27">
            <v>8.8022101649299999E-5</v>
          </cell>
          <cell r="I27">
            <v>9.0884271209999994E-5</v>
          </cell>
          <cell r="J27">
            <v>8.8639588161500002E-5</v>
          </cell>
          <cell r="K27">
            <v>8.7407452723699998E-5</v>
          </cell>
          <cell r="L27">
            <v>8.0990730445199994E-5</v>
          </cell>
          <cell r="M27">
            <v>8.1961392384400007E-5</v>
          </cell>
          <cell r="N27">
            <v>8.1947662679099996E-5</v>
          </cell>
          <cell r="O27">
            <v>3.9963522910599998E-7</v>
          </cell>
          <cell r="P27">
            <v>1.7063475884700001E-6</v>
          </cell>
          <cell r="Q27">
            <v>1.07274024186E-5</v>
          </cell>
          <cell r="R27">
            <v>2.0526066745499999E-5</v>
          </cell>
          <cell r="S27">
            <v>2.8716554539600001E-5</v>
          </cell>
          <cell r="T27">
            <v>2.3571852559200001E-5</v>
          </cell>
          <cell r="U27">
            <v>2.3989645760500002E-5</v>
          </cell>
          <cell r="V27">
            <v>2.2612319553100001E-5</v>
          </cell>
          <cell r="W27">
            <v>2.24660555401E-5</v>
          </cell>
          <cell r="X27">
            <v>2.4938125796900001E-5</v>
          </cell>
          <cell r="Y27">
            <v>2.6174664806999999E-5</v>
          </cell>
          <cell r="Z27">
            <v>2.2499148571000001E-5</v>
          </cell>
          <cell r="AA27">
            <v>4.5604548877799998E-6</v>
          </cell>
          <cell r="AB27">
            <v>-6.8304889223500005E-7</v>
          </cell>
          <cell r="AC27">
            <v>2.0956874675199999E-6</v>
          </cell>
          <cell r="AD27">
            <v>2.5904458588899999E-6</v>
          </cell>
          <cell r="AE27">
            <v>3.4153399613500001E-6</v>
          </cell>
          <cell r="AF27">
            <v>8.7555729763400006E-6</v>
          </cell>
          <cell r="AG27">
            <v>1.56133786661E-5</v>
          </cell>
          <cell r="AH27">
            <v>1.5344632563900001E-5</v>
          </cell>
          <cell r="AI27">
            <v>1.38584163227E-5</v>
          </cell>
          <cell r="AJ27">
            <v>1.2364331214599999E-5</v>
          </cell>
          <cell r="AK27">
            <v>9.3483310531599993E-6</v>
          </cell>
          <cell r="AL27">
            <v>5.1971107390700004E-6</v>
          </cell>
          <cell r="AM27">
            <v>3.6617814774099998E-6</v>
          </cell>
          <cell r="AN27">
            <v>1.6813258092200001E-6</v>
          </cell>
          <cell r="AO27">
            <v>7.5142015665899999E-6</v>
          </cell>
          <cell r="AP27">
            <v>1.1575284785800001E-5</v>
          </cell>
          <cell r="AQ27">
            <v>1.5691073874999999E-5</v>
          </cell>
          <cell r="AR27">
            <v>1.3062535361000001E-5</v>
          </cell>
          <cell r="AS27">
            <v>1.91713950243E-5</v>
          </cell>
          <cell r="AT27">
            <v>2.9486324999100001E-5</v>
          </cell>
          <cell r="AU27">
            <v>3.39208970992E-5</v>
          </cell>
          <cell r="AV27">
            <v>3.6076848042499998E-5</v>
          </cell>
          <cell r="AW27">
            <v>3.6675110438699998E-5</v>
          </cell>
          <cell r="AX27">
            <v>3.5924586794900001E-5</v>
          </cell>
          <cell r="AY27">
            <v>3.39026058153E-5</v>
          </cell>
          <cell r="AZ27">
            <v>3.2838114582300001E-5</v>
          </cell>
          <cell r="BA27">
            <v>1.7818094669799999E-5</v>
          </cell>
        </row>
        <row r="28">
          <cell r="B28">
            <v>1.0494179952300001E-5</v>
          </cell>
          <cell r="C28">
            <v>1.2304079547100001E-5</v>
          </cell>
          <cell r="D28">
            <v>2.13427325119E-5</v>
          </cell>
          <cell r="E28">
            <v>3.4666659543600002E-5</v>
          </cell>
          <cell r="F28">
            <v>4.8436187430199997E-5</v>
          </cell>
          <cell r="G28">
            <v>7.4275783806300005E-5</v>
          </cell>
          <cell r="H28">
            <v>7.5567595510500006E-5</v>
          </cell>
          <cell r="I28">
            <v>7.9205069114799995E-5</v>
          </cell>
          <cell r="J28">
            <v>7.8694032023300003E-5</v>
          </cell>
          <cell r="K28">
            <v>8.0990730445199994E-5</v>
          </cell>
          <cell r="L28">
            <v>7.8905226656600001E-5</v>
          </cell>
          <cell r="M28">
            <v>8.0466569909800001E-5</v>
          </cell>
          <cell r="N28">
            <v>8.0450549824899996E-5</v>
          </cell>
          <cell r="O28">
            <v>-4.6219257750200002E-7</v>
          </cell>
          <cell r="P28">
            <v>-3.7343070627800002E-7</v>
          </cell>
          <cell r="Q28">
            <v>6.3258547798300002E-6</v>
          </cell>
          <cell r="R28">
            <v>1.4126390969600001E-5</v>
          </cell>
          <cell r="S28">
            <v>2.1369611713499998E-5</v>
          </cell>
          <cell r="T28">
            <v>1.84296646145E-5</v>
          </cell>
          <cell r="U28">
            <v>2.04944256191E-5</v>
          </cell>
          <cell r="V28">
            <v>2.0641258850899998E-5</v>
          </cell>
          <cell r="W28">
            <v>2.2097737369099999E-5</v>
          </cell>
          <cell r="X28">
            <v>2.42594138804E-5</v>
          </cell>
          <cell r="Y28">
            <v>2.5627767086399999E-5</v>
          </cell>
          <cell r="Z28">
            <v>2.2559651703099999E-5</v>
          </cell>
          <cell r="AA28">
            <v>6.3974754192800003E-6</v>
          </cell>
          <cell r="AB28">
            <v>-2.20923144978E-6</v>
          </cell>
          <cell r="AC28">
            <v>1.6011175785100001E-6</v>
          </cell>
          <cell r="AD28">
            <v>1.64820267939E-6</v>
          </cell>
          <cell r="AE28">
            <v>1.8481025370200001E-6</v>
          </cell>
          <cell r="AF28">
            <v>6.0587430728399997E-6</v>
          </cell>
          <cell r="AG28">
            <v>1.2134451090600001E-5</v>
          </cell>
          <cell r="AH28">
            <v>1.25562726499E-5</v>
          </cell>
          <cell r="AI28">
            <v>1.13682430356E-5</v>
          </cell>
          <cell r="AJ28">
            <v>1.03011338105E-5</v>
          </cell>
          <cell r="AK28">
            <v>8.1670946986900008E-6</v>
          </cell>
          <cell r="AL28">
            <v>4.91784455421E-6</v>
          </cell>
          <cell r="AM28">
            <v>3.9329500161100002E-6</v>
          </cell>
          <cell r="AN28">
            <v>2.7806639405799998E-6</v>
          </cell>
          <cell r="AO28">
            <v>4.1617431707299999E-7</v>
          </cell>
          <cell r="AP28">
            <v>2.9758635248799999E-6</v>
          </cell>
          <cell r="AQ28">
            <v>7.11662761493E-6</v>
          </cell>
          <cell r="AR28">
            <v>4.7383247718600004E-6</v>
          </cell>
          <cell r="AS28">
            <v>1.09689899501E-5</v>
          </cell>
          <cell r="AT28">
            <v>2.29105282467E-5</v>
          </cell>
          <cell r="AU28">
            <v>2.8691328107000001E-5</v>
          </cell>
          <cell r="AV28">
            <v>3.1925581076699998E-5</v>
          </cell>
          <cell r="AW28">
            <v>3.34043764016E-5</v>
          </cell>
          <cell r="AX28">
            <v>3.3560542861900002E-5</v>
          </cell>
          <cell r="AY28">
            <v>3.2775420473300001E-5</v>
          </cell>
          <cell r="AZ28">
            <v>3.23973936883E-5</v>
          </cell>
          <cell r="BA28">
            <v>1.8698301672099999E-5</v>
          </cell>
        </row>
        <row r="29">
          <cell r="B29">
            <v>1.0712550810000001E-5</v>
          </cell>
          <cell r="C29">
            <v>1.18456600774E-5</v>
          </cell>
          <cell r="D29">
            <v>2.0288913545300001E-5</v>
          </cell>
          <cell r="E29">
            <v>3.3254162875600001E-5</v>
          </cell>
          <cell r="F29">
            <v>4.7058655096600002E-5</v>
          </cell>
          <cell r="G29">
            <v>7.4695537070099997E-5</v>
          </cell>
          <cell r="H29">
            <v>7.5132158650399999E-5</v>
          </cell>
          <cell r="I29">
            <v>7.8736958216699997E-5</v>
          </cell>
          <cell r="J29">
            <v>7.8618809529400001E-5</v>
          </cell>
          <cell r="K29">
            <v>8.1961392384400007E-5</v>
          </cell>
          <cell r="L29">
            <v>8.0466569909800001E-5</v>
          </cell>
          <cell r="M29">
            <v>8.4785815782100003E-5</v>
          </cell>
          <cell r="N29">
            <v>8.4777099471099995E-5</v>
          </cell>
          <cell r="O29">
            <v>-7.9556178879800005E-7</v>
          </cell>
          <cell r="P29">
            <v>-1.20224096707E-6</v>
          </cell>
          <cell r="Q29">
            <v>5.0062187698600004E-6</v>
          </cell>
          <cell r="R29">
            <v>1.2541738013099999E-5</v>
          </cell>
          <cell r="S29">
            <v>1.9613918256800001E-5</v>
          </cell>
          <cell r="T29">
            <v>1.7026778425400001E-5</v>
          </cell>
          <cell r="U29">
            <v>1.9679725768999999E-5</v>
          </cell>
          <cell r="V29">
            <v>2.00614237915E-5</v>
          </cell>
          <cell r="W29">
            <v>2.2098437925499999E-5</v>
          </cell>
          <cell r="X29">
            <v>2.4124715313799998E-5</v>
          </cell>
          <cell r="Y29">
            <v>2.5425963941600001E-5</v>
          </cell>
          <cell r="Z29">
            <v>2.2580518496099998E-5</v>
          </cell>
          <cell r="AA29">
            <v>7.4253224117899996E-6</v>
          </cell>
          <cell r="AB29">
            <v>-1.78928209352E-6</v>
          </cell>
          <cell r="AC29">
            <v>1.8076716201899999E-6</v>
          </cell>
          <cell r="AD29">
            <v>1.74452793814E-6</v>
          </cell>
          <cell r="AE29">
            <v>2.0255653139399999E-6</v>
          </cell>
          <cell r="AF29">
            <v>6.2174522904999999E-6</v>
          </cell>
          <cell r="AG29">
            <v>1.20980309759E-5</v>
          </cell>
          <cell r="AH29">
            <v>1.2770499537199999E-5</v>
          </cell>
          <cell r="AI29">
            <v>1.17271823796E-5</v>
          </cell>
          <cell r="AJ29">
            <v>1.07239544857E-5</v>
          </cell>
          <cell r="AK29">
            <v>8.62617321362E-6</v>
          </cell>
          <cell r="AL29">
            <v>5.2059341931100002E-6</v>
          </cell>
          <cell r="AM29">
            <v>4.2899604620399998E-6</v>
          </cell>
          <cell r="AN29">
            <v>3.6154071687699999E-6</v>
          </cell>
          <cell r="AO29">
            <v>-4.9642980862500002E-6</v>
          </cell>
          <cell r="AP29">
            <v>-2.2292733771799999E-6</v>
          </cell>
          <cell r="AQ29">
            <v>3.4492774341199998E-6</v>
          </cell>
          <cell r="AR29">
            <v>1.14293370684E-6</v>
          </cell>
          <cell r="AS29">
            <v>7.5141702254599997E-6</v>
          </cell>
          <cell r="AT29">
            <v>2.07604155337E-5</v>
          </cell>
          <cell r="AU29">
            <v>2.7348051109699999E-5</v>
          </cell>
          <cell r="AV29">
            <v>3.12146992108E-5</v>
          </cell>
          <cell r="AW29">
            <v>3.3201757732900001E-5</v>
          </cell>
          <cell r="AX29">
            <v>3.3470189243499997E-5</v>
          </cell>
          <cell r="AY29">
            <v>3.37118539271E-5</v>
          </cell>
          <cell r="AZ29">
            <v>3.3710364110799997E-5</v>
          </cell>
          <cell r="BA29">
            <v>2.0380712354100002E-5</v>
          </cell>
        </row>
        <row r="30">
          <cell r="B30">
            <v>1.07301006858E-5</v>
          </cell>
          <cell r="C30">
            <v>1.18590827649E-5</v>
          </cell>
          <cell r="D30">
            <v>2.02981577369E-5</v>
          </cell>
          <cell r="E30">
            <v>3.3255748971299998E-5</v>
          </cell>
          <cell r="F30">
            <v>4.7046833637100001E-5</v>
          </cell>
          <cell r="G30">
            <v>7.4681672998799998E-5</v>
          </cell>
          <cell r="H30">
            <v>7.5126401525899998E-5</v>
          </cell>
          <cell r="I30">
            <v>7.8724396680900002E-5</v>
          </cell>
          <cell r="J30">
            <v>7.8607955623799996E-5</v>
          </cell>
          <cell r="K30">
            <v>8.1947662679099996E-5</v>
          </cell>
          <cell r="L30">
            <v>8.0450549824899996E-5</v>
          </cell>
          <cell r="M30">
            <v>8.4777099471099995E-5</v>
          </cell>
          <cell r="N30">
            <v>8.4768975323100006E-5</v>
          </cell>
          <cell r="O30">
            <v>-8.1252215556400002E-7</v>
          </cell>
          <cell r="P30">
            <v>-1.19522024773E-6</v>
          </cell>
          <cell r="Q30">
            <v>5.0002749358799999E-6</v>
          </cell>
          <cell r="R30">
            <v>1.25283944255E-5</v>
          </cell>
          <cell r="S30">
            <v>1.9592386116600002E-5</v>
          </cell>
          <cell r="T30">
            <v>1.70257567955E-5</v>
          </cell>
          <cell r="U30">
            <v>1.9681262865299999E-5</v>
          </cell>
          <cell r="V30">
            <v>2.0066156395499999E-5</v>
          </cell>
          <cell r="W30">
            <v>2.2108463328800002E-5</v>
          </cell>
          <cell r="X30">
            <v>2.41308128919E-5</v>
          </cell>
          <cell r="Y30">
            <v>2.5422005383899999E-5</v>
          </cell>
          <cell r="Z30">
            <v>2.2574007493300001E-5</v>
          </cell>
          <cell r="AA30">
            <v>7.4225731167499996E-6</v>
          </cell>
          <cell r="AB30">
            <v>-1.7946935866E-6</v>
          </cell>
          <cell r="AC30">
            <v>1.8104940238000001E-6</v>
          </cell>
          <cell r="AD30">
            <v>1.7411386116800001E-6</v>
          </cell>
          <cell r="AE30">
            <v>2.0279413211500002E-6</v>
          </cell>
          <cell r="AF30">
            <v>6.21893838517E-6</v>
          </cell>
          <cell r="AG30">
            <v>1.20910736898E-5</v>
          </cell>
          <cell r="AH30">
            <v>1.27647812649E-5</v>
          </cell>
          <cell r="AI30">
            <v>1.17226495472E-5</v>
          </cell>
          <cell r="AJ30">
            <v>1.0721172247E-5</v>
          </cell>
          <cell r="AK30">
            <v>8.6253984806699997E-6</v>
          </cell>
          <cell r="AL30">
            <v>5.2022630788500004E-6</v>
          </cell>
          <cell r="AM30">
            <v>4.2828969766499997E-6</v>
          </cell>
          <cell r="AN30">
            <v>3.61711877719E-6</v>
          </cell>
          <cell r="AO30">
            <v>-5.0252934162800001E-6</v>
          </cell>
          <cell r="AP30">
            <v>-2.2566640507200002E-6</v>
          </cell>
          <cell r="AQ30">
            <v>3.43619627244E-6</v>
          </cell>
          <cell r="AR30">
            <v>1.13477913856E-6</v>
          </cell>
          <cell r="AS30">
            <v>7.5009876006099998E-6</v>
          </cell>
          <cell r="AT30">
            <v>2.0737772357700001E-5</v>
          </cell>
          <cell r="AU30">
            <v>2.73229129803E-5</v>
          </cell>
          <cell r="AV30">
            <v>3.1190854890899998E-5</v>
          </cell>
          <cell r="AW30">
            <v>3.31792318334E-5</v>
          </cell>
          <cell r="AX30">
            <v>3.3441133895700002E-5</v>
          </cell>
          <cell r="AY30">
            <v>3.3682689657299998E-5</v>
          </cell>
          <cell r="AZ30">
            <v>3.3682686457599999E-5</v>
          </cell>
          <cell r="BA30">
            <v>2.0357344247000001E-5</v>
          </cell>
        </row>
        <row r="31">
          <cell r="B31">
            <v>3.5563066321599999E-6</v>
          </cell>
          <cell r="C31">
            <v>4.0793861710599998E-6</v>
          </cell>
          <cell r="D31">
            <v>6.16541586218E-6</v>
          </cell>
          <cell r="E31">
            <v>5.8490185822099999E-6</v>
          </cell>
          <cell r="F31">
            <v>4.6243611145700001E-6</v>
          </cell>
          <cell r="G31">
            <v>3.76700317245E-6</v>
          </cell>
          <cell r="H31">
            <v>1.6273451765199999E-6</v>
          </cell>
          <cell r="I31">
            <v>1.55364205294E-6</v>
          </cell>
          <cell r="J31">
            <v>1.21397245875E-6</v>
          </cell>
          <cell r="K31">
            <v>3.9963522910599998E-7</v>
          </cell>
          <cell r="L31">
            <v>-4.6219257750200002E-7</v>
          </cell>
          <cell r="M31">
            <v>-7.9556178879800005E-7</v>
          </cell>
          <cell r="N31">
            <v>-8.1252215556400002E-7</v>
          </cell>
          <cell r="O31">
            <v>2.1717537340499999E-5</v>
          </cell>
          <cell r="P31">
            <v>1.3110904765699999E-5</v>
          </cell>
          <cell r="Q31">
            <v>1.2023874438700001E-5</v>
          </cell>
          <cell r="R31">
            <v>1.01145265911E-5</v>
          </cell>
          <cell r="S31">
            <v>1.01368513943E-5</v>
          </cell>
          <cell r="T31">
            <v>1.3221405604099999E-6</v>
          </cell>
          <cell r="U31">
            <v>3.7075168193099998E-7</v>
          </cell>
          <cell r="V31">
            <v>-8.3518925120500001E-7</v>
          </cell>
          <cell r="W31">
            <v>-1.6075566185199999E-6</v>
          </cell>
          <cell r="X31">
            <v>-2.2418221168400001E-6</v>
          </cell>
          <cell r="Y31">
            <v>-2.7594191747200001E-6</v>
          </cell>
          <cell r="Z31">
            <v>-2.0732591326199998E-6</v>
          </cell>
          <cell r="AA31">
            <v>7.6682508914500004E-7</v>
          </cell>
          <cell r="AB31">
            <v>-2.0644444645000002E-6</v>
          </cell>
          <cell r="AC31">
            <v>-1.7901232247300001E-6</v>
          </cell>
          <cell r="AD31">
            <v>-5.9158303201299999E-7</v>
          </cell>
          <cell r="AE31">
            <v>-6.2193821937300003E-7</v>
          </cell>
          <cell r="AF31">
            <v>-6.0887790072199997E-7</v>
          </cell>
          <cell r="AG31">
            <v>8.1318017441400003E-7</v>
          </cell>
          <cell r="AH31">
            <v>9.3761726166900003E-7</v>
          </cell>
          <cell r="AI31">
            <v>4.78664711904E-7</v>
          </cell>
          <cell r="AJ31">
            <v>8.9905658588100006E-8</v>
          </cell>
          <cell r="AK31">
            <v>-3.8053203193500001E-7</v>
          </cell>
          <cell r="AL31">
            <v>-1.23699936692E-6</v>
          </cell>
          <cell r="AM31">
            <v>-1.29083288095E-6</v>
          </cell>
          <cell r="AN31">
            <v>-1.82407781038E-6</v>
          </cell>
          <cell r="AO31">
            <v>1.0761865080500001E-5</v>
          </cell>
          <cell r="AP31">
            <v>8.6563451331700001E-6</v>
          </cell>
          <cell r="AQ31">
            <v>7.5260957969300001E-6</v>
          </cell>
          <cell r="AR31">
            <v>5.7358882251499998E-6</v>
          </cell>
          <cell r="AS31">
            <v>3.8046762819700001E-6</v>
          </cell>
          <cell r="AT31">
            <v>2.3733618644800002E-6</v>
          </cell>
          <cell r="AU31">
            <v>6.5480031379700002E-7</v>
          </cell>
          <cell r="AV31">
            <v>-5.4368225194699996E-7</v>
          </cell>
          <cell r="AW31">
            <v>-1.2676421259199999E-6</v>
          </cell>
          <cell r="AX31">
            <v>-1.4022735330899999E-6</v>
          </cell>
          <cell r="AY31">
            <v>-2.29172533928E-6</v>
          </cell>
          <cell r="AZ31">
            <v>-2.1901110883800001E-6</v>
          </cell>
          <cell r="BA31">
            <v>-5.5475622242500003E-7</v>
          </cell>
        </row>
        <row r="32">
          <cell r="B32">
            <v>2.40636181213E-6</v>
          </cell>
          <cell r="C32">
            <v>5.1342133396499996E-6</v>
          </cell>
          <cell r="D32">
            <v>1.00339044714E-5</v>
          </cell>
          <cell r="E32">
            <v>1.0679764956699999E-5</v>
          </cell>
          <cell r="F32">
            <v>1.00745337779E-5</v>
          </cell>
          <cell r="G32">
            <v>7.3790496209399999E-6</v>
          </cell>
          <cell r="H32">
            <v>5.9042789688999999E-6</v>
          </cell>
          <cell r="I32">
            <v>5.1345969792899996E-6</v>
          </cell>
          <cell r="J32">
            <v>4.1758376046800001E-6</v>
          </cell>
          <cell r="K32">
            <v>1.7063475884700001E-6</v>
          </cell>
          <cell r="L32">
            <v>-3.7343070627800002E-7</v>
          </cell>
          <cell r="M32">
            <v>-1.20224096707E-6</v>
          </cell>
          <cell r="N32">
            <v>-1.19522024773E-6</v>
          </cell>
          <cell r="O32">
            <v>1.3110904765699999E-5</v>
          </cell>
          <cell r="P32">
            <v>1.5473581582700001E-5</v>
          </cell>
          <cell r="Q32">
            <v>1.7957798346799999E-5</v>
          </cell>
          <cell r="R32">
            <v>1.7971783201700002E-5</v>
          </cell>
          <cell r="S32">
            <v>1.85645729402E-5</v>
          </cell>
          <cell r="T32">
            <v>6.4482369814400003E-6</v>
          </cell>
          <cell r="U32">
            <v>3.8949025747799996E-6</v>
          </cell>
          <cell r="V32">
            <v>1.6305108846799999E-6</v>
          </cell>
          <cell r="W32">
            <v>-5.0944792141699996E-7</v>
          </cell>
          <cell r="X32">
            <v>-1.02912787885E-6</v>
          </cell>
          <cell r="Y32">
            <v>-1.6010379529099999E-6</v>
          </cell>
          <cell r="Z32">
            <v>-2.2014831834399998E-6</v>
          </cell>
          <cell r="AA32">
            <v>-1.84459822263E-6</v>
          </cell>
          <cell r="AB32">
            <v>1.17493521807E-7</v>
          </cell>
          <cell r="AC32">
            <v>1.33867619665E-6</v>
          </cell>
          <cell r="AD32">
            <v>1.5315984798200001E-6</v>
          </cell>
          <cell r="AE32">
            <v>1.9073813588400001E-6</v>
          </cell>
          <cell r="AF32">
            <v>2.4617073856799998E-6</v>
          </cell>
          <cell r="AG32">
            <v>2.2621675380499998E-6</v>
          </cell>
          <cell r="AH32">
            <v>1.66903799132E-6</v>
          </cell>
          <cell r="AI32">
            <v>1.1149515410799999E-6</v>
          </cell>
          <cell r="AJ32">
            <v>7.1471700008500003E-7</v>
          </cell>
          <cell r="AK32">
            <v>5.1785644631299999E-7</v>
          </cell>
          <cell r="AL32">
            <v>-5.0988788220100003E-7</v>
          </cell>
          <cell r="AM32">
            <v>-8.9620219077099998E-7</v>
          </cell>
          <cell r="AN32">
            <v>-2.0976819493200001E-6</v>
          </cell>
          <cell r="AO32">
            <v>1.9518177184599998E-5</v>
          </cell>
          <cell r="AP32">
            <v>2.1551545186100001E-5</v>
          </cell>
          <cell r="AQ32">
            <v>1.9312487600200001E-5</v>
          </cell>
          <cell r="AR32">
            <v>1.6346920806500001E-5</v>
          </cell>
          <cell r="AS32">
            <v>1.3419266184299999E-5</v>
          </cell>
          <cell r="AT32">
            <v>9.3527068029499993E-6</v>
          </cell>
          <cell r="AU32">
            <v>6.4183645571000002E-6</v>
          </cell>
          <cell r="AV32">
            <v>4.0069620181600003E-6</v>
          </cell>
          <cell r="AW32">
            <v>2.45037350055E-6</v>
          </cell>
          <cell r="AX32">
            <v>8.6256607784199997E-7</v>
          </cell>
          <cell r="AY32">
            <v>-4.28907788872E-7</v>
          </cell>
          <cell r="AZ32">
            <v>-1.2500191698999999E-6</v>
          </cell>
          <cell r="BA32">
            <v>-1.8922307693700001E-6</v>
          </cell>
        </row>
        <row r="33">
          <cell r="B33">
            <v>3.3089189867799999E-6</v>
          </cell>
          <cell r="C33">
            <v>9.7237858919600006E-6</v>
          </cell>
          <cell r="D33">
            <v>1.9849192138500002E-5</v>
          </cell>
          <cell r="E33">
            <v>2.3562022540799999E-5</v>
          </cell>
          <cell r="F33">
            <v>2.61271616837E-5</v>
          </cell>
          <cell r="G33">
            <v>2.16029569166E-5</v>
          </cell>
          <cell r="H33">
            <v>1.9666452551999999E-5</v>
          </cell>
          <cell r="I33">
            <v>1.8591056875900001E-5</v>
          </cell>
          <cell r="J33">
            <v>1.58299534162E-5</v>
          </cell>
          <cell r="K33">
            <v>1.07274024186E-5</v>
          </cell>
          <cell r="L33">
            <v>6.3258547798300002E-6</v>
          </cell>
          <cell r="M33">
            <v>5.0062187698600004E-6</v>
          </cell>
          <cell r="N33">
            <v>5.0002749358799999E-6</v>
          </cell>
          <cell r="O33">
            <v>1.2023874438700001E-5</v>
          </cell>
          <cell r="P33">
            <v>1.7957798346799999E-5</v>
          </cell>
          <cell r="Q33">
            <v>3.1748928522400001E-5</v>
          </cell>
          <cell r="R33">
            <v>3.6773263924700002E-5</v>
          </cell>
          <cell r="S33">
            <v>4.0174374916499998E-5</v>
          </cell>
          <cell r="T33">
            <v>1.5977160166200001E-5</v>
          </cell>
          <cell r="U33">
            <v>9.8433842716399993E-6</v>
          </cell>
          <cell r="V33">
            <v>3.9399900429400004E-6</v>
          </cell>
          <cell r="W33">
            <v>-1.5142286431599999E-6</v>
          </cell>
          <cell r="X33">
            <v>1.4976680785699999E-7</v>
          </cell>
          <cell r="Y33">
            <v>2.50302191793E-6</v>
          </cell>
          <cell r="Z33">
            <v>2.3866946782599999E-7</v>
          </cell>
          <cell r="AA33">
            <v>-3.3646490792200001E-6</v>
          </cell>
          <cell r="AB33">
            <v>6.4318527611100002E-6</v>
          </cell>
          <cell r="AC33">
            <v>6.4835871210699999E-6</v>
          </cell>
          <cell r="AD33">
            <v>6.3476559427199999E-6</v>
          </cell>
          <cell r="AE33">
            <v>5.9334891962400002E-6</v>
          </cell>
          <cell r="AF33">
            <v>7.3040347407E-6</v>
          </cell>
          <cell r="AG33">
            <v>7.4150912817299997E-6</v>
          </cell>
          <cell r="AH33">
            <v>5.3641203122600002E-6</v>
          </cell>
          <cell r="AI33">
            <v>4.5054853491399997E-6</v>
          </cell>
          <cell r="AJ33">
            <v>3.6974719575799999E-6</v>
          </cell>
          <cell r="AK33">
            <v>2.9157526304900001E-6</v>
          </cell>
          <cell r="AL33">
            <v>1.6340061297299999E-6</v>
          </cell>
          <cell r="AM33">
            <v>8.1761091949500004E-7</v>
          </cell>
          <cell r="AN33">
            <v>-2.1661201631699998E-6</v>
          </cell>
          <cell r="AO33">
            <v>3.7658885362700001E-5</v>
          </cell>
          <cell r="AP33">
            <v>4.1954588154199997E-5</v>
          </cell>
          <cell r="AQ33">
            <v>3.6646030925199997E-5</v>
          </cell>
          <cell r="AR33">
            <v>2.8997457182900001E-5</v>
          </cell>
          <cell r="AS33">
            <v>2.5156929990400001E-5</v>
          </cell>
          <cell r="AT33">
            <v>2.1055345776700001E-5</v>
          </cell>
          <cell r="AU33">
            <v>1.6545289667200001E-5</v>
          </cell>
          <cell r="AV33">
            <v>1.2635265128000001E-5</v>
          </cell>
          <cell r="AW33">
            <v>9.6098535449200007E-6</v>
          </cell>
          <cell r="AX33">
            <v>7.9511979742300006E-6</v>
          </cell>
          <cell r="AY33">
            <v>6.8594248591499998E-6</v>
          </cell>
          <cell r="AZ33">
            <v>5.0725053624300004E-6</v>
          </cell>
          <cell r="BA33">
            <v>8.0371363089499995E-8</v>
          </cell>
        </row>
        <row r="34">
          <cell r="B34">
            <v>4.5568531654899999E-6</v>
          </cell>
          <cell r="C34">
            <v>1.2496030341300001E-5</v>
          </cell>
          <cell r="D34">
            <v>2.5922869477999998E-5</v>
          </cell>
          <cell r="E34">
            <v>3.4347603993799997E-5</v>
          </cell>
          <cell r="F34">
            <v>3.9776982779900002E-5</v>
          </cell>
          <cell r="G34">
            <v>3.3117951222700001E-5</v>
          </cell>
          <cell r="H34">
            <v>3.2945375576799997E-5</v>
          </cell>
          <cell r="I34">
            <v>3.1239453034700002E-5</v>
          </cell>
          <cell r="J34">
            <v>2.70435513328E-5</v>
          </cell>
          <cell r="K34">
            <v>2.0526066745499999E-5</v>
          </cell>
          <cell r="L34">
            <v>1.4126390969600001E-5</v>
          </cell>
          <cell r="M34">
            <v>1.2541738013099999E-5</v>
          </cell>
          <cell r="N34">
            <v>1.25283944255E-5</v>
          </cell>
          <cell r="O34">
            <v>1.01145265911E-5</v>
          </cell>
          <cell r="P34">
            <v>1.7971783201700002E-5</v>
          </cell>
          <cell r="Q34">
            <v>3.6773263924700002E-5</v>
          </cell>
          <cell r="R34">
            <v>5.1079929604800001E-5</v>
          </cell>
          <cell r="S34">
            <v>5.6680935682400002E-5</v>
          </cell>
          <cell r="T34">
            <v>2.3194621247999999E-5</v>
          </cell>
          <cell r="U34">
            <v>1.5283509788000001E-5</v>
          </cell>
          <cell r="V34">
            <v>7.3754989678700004E-6</v>
          </cell>
          <cell r="W34">
            <v>5.4777828352600001E-7</v>
          </cell>
          <cell r="X34">
            <v>3.5241435359800001E-6</v>
          </cell>
          <cell r="Y34">
            <v>8.0039111881200001E-6</v>
          </cell>
          <cell r="Z34">
            <v>3.7366530047599998E-6</v>
          </cell>
          <cell r="AA34">
            <v>-3.7974934101300002E-6</v>
          </cell>
          <cell r="AB34">
            <v>1.11301615375E-5</v>
          </cell>
          <cell r="AC34">
            <v>1.11156945171E-5</v>
          </cell>
          <cell r="AD34">
            <v>1.1001850397200001E-5</v>
          </cell>
          <cell r="AE34">
            <v>9.6231439975100007E-6</v>
          </cell>
          <cell r="AF34">
            <v>1.2196550392100001E-5</v>
          </cell>
          <cell r="AG34">
            <v>1.3412914976E-5</v>
          </cell>
          <cell r="AH34">
            <v>1.00994226513E-5</v>
          </cell>
          <cell r="AI34">
            <v>8.3752604917300001E-6</v>
          </cell>
          <cell r="AJ34">
            <v>7.06583076287E-6</v>
          </cell>
          <cell r="AK34">
            <v>5.4510376526800004E-6</v>
          </cell>
          <cell r="AL34">
            <v>3.09253654429E-6</v>
          </cell>
          <cell r="AM34">
            <v>1.69682582825E-6</v>
          </cell>
          <cell r="AN34">
            <v>-2.7026890011100001E-6</v>
          </cell>
          <cell r="AO34">
            <v>4.6231470602399997E-5</v>
          </cell>
          <cell r="AP34">
            <v>5.2765271409400001E-5</v>
          </cell>
          <cell r="AQ34">
            <v>4.7902784389100001E-5</v>
          </cell>
          <cell r="AR34">
            <v>3.8689043978699997E-5</v>
          </cell>
          <cell r="AS34">
            <v>3.5258135752200002E-5</v>
          </cell>
          <cell r="AT34">
            <v>3.1646544112299997E-5</v>
          </cell>
          <cell r="AU34">
            <v>2.6178835990399999E-5</v>
          </cell>
          <cell r="AV34">
            <v>2.14085758404E-5</v>
          </cell>
          <cell r="AW34">
            <v>1.7451629872999999E-5</v>
          </cell>
          <cell r="AX34">
            <v>1.50051622013E-5</v>
          </cell>
          <cell r="AY34">
            <v>1.34943390421E-5</v>
          </cell>
          <cell r="AZ34">
            <v>1.1155889432499999E-5</v>
          </cell>
          <cell r="BA34">
            <v>2.9325010964300001E-6</v>
          </cell>
        </row>
        <row r="35">
          <cell r="B35">
            <v>5.73946220179E-6</v>
          </cell>
          <cell r="C35">
            <v>1.3623323809200001E-5</v>
          </cell>
          <cell r="D35">
            <v>2.9220945061300001E-5</v>
          </cell>
          <cell r="E35">
            <v>4.0193826856899999E-5</v>
          </cell>
          <cell r="F35">
            <v>4.8062329337200003E-5</v>
          </cell>
          <cell r="G35">
            <v>4.2454302162700003E-5</v>
          </cell>
          <cell r="H35">
            <v>4.2307990735400003E-5</v>
          </cell>
          <cell r="I35">
            <v>4.0611952608100002E-5</v>
          </cell>
          <cell r="J35">
            <v>3.6084077126799998E-5</v>
          </cell>
          <cell r="K35">
            <v>2.8716554539600001E-5</v>
          </cell>
          <cell r="L35">
            <v>2.1369611713499998E-5</v>
          </cell>
          <cell r="M35">
            <v>1.9613918256800001E-5</v>
          </cell>
          <cell r="N35">
            <v>1.9592386116600002E-5</v>
          </cell>
          <cell r="O35">
            <v>1.01368513943E-5</v>
          </cell>
          <cell r="P35">
            <v>1.85645729402E-5</v>
          </cell>
          <cell r="Q35">
            <v>4.0174374916499998E-5</v>
          </cell>
          <cell r="R35">
            <v>5.6680935682400002E-5</v>
          </cell>
          <cell r="S35">
            <v>6.7674206599500003E-5</v>
          </cell>
          <cell r="T35">
            <v>2.8852728362799999E-5</v>
          </cell>
          <cell r="U35">
            <v>2.0082976104400001E-5</v>
          </cell>
          <cell r="V35">
            <v>1.1073600947900001E-5</v>
          </cell>
          <cell r="W35">
            <v>3.2403473705E-6</v>
          </cell>
          <cell r="X35">
            <v>7.3787350405499999E-6</v>
          </cell>
          <cell r="Y35">
            <v>1.2781058242300001E-5</v>
          </cell>
          <cell r="Z35">
            <v>7.0040107966600004E-6</v>
          </cell>
          <cell r="AA35">
            <v>-3.9873995410100001E-6</v>
          </cell>
          <cell r="AB35">
            <v>1.00954496702E-5</v>
          </cell>
          <cell r="AC35">
            <v>1.12251320927E-5</v>
          </cell>
          <cell r="AD35">
            <v>1.23906903983E-5</v>
          </cell>
          <cell r="AE35">
            <v>1.16279555172E-5</v>
          </cell>
          <cell r="AF35">
            <v>1.5601587233599999E-5</v>
          </cell>
          <cell r="AG35">
            <v>1.7193324516999999E-5</v>
          </cell>
          <cell r="AH35">
            <v>1.3909039949300001E-5</v>
          </cell>
          <cell r="AI35">
            <v>1.1727208378399999E-5</v>
          </cell>
          <cell r="AJ35">
            <v>9.9428939814099997E-6</v>
          </cell>
          <cell r="AK35">
            <v>7.6514416415599996E-6</v>
          </cell>
          <cell r="AL35">
            <v>4.5242118227800002E-6</v>
          </cell>
          <cell r="AM35">
            <v>2.7856352064900002E-6</v>
          </cell>
          <cell r="AN35">
            <v>-2.51540252007E-6</v>
          </cell>
          <cell r="AO35">
            <v>4.9691687512600001E-5</v>
          </cell>
          <cell r="AP35">
            <v>5.7216093598900002E-5</v>
          </cell>
          <cell r="AQ35">
            <v>5.2525826003100001E-5</v>
          </cell>
          <cell r="AR35">
            <v>4.2406454950800001E-5</v>
          </cell>
          <cell r="AS35">
            <v>4.0110938093500003E-5</v>
          </cell>
          <cell r="AT35">
            <v>3.8063824420900001E-5</v>
          </cell>
          <cell r="AU35">
            <v>3.2701991231200003E-5</v>
          </cell>
          <cell r="AV35">
            <v>2.7967007371099999E-5</v>
          </cell>
          <cell r="AW35">
            <v>2.3716642536E-5</v>
          </cell>
          <cell r="AX35">
            <v>2.1650851425E-5</v>
          </cell>
          <cell r="AY35">
            <v>1.9786211327699999E-5</v>
          </cell>
          <cell r="AZ35">
            <v>1.6653908852099998E-5</v>
          </cell>
          <cell r="BA35">
            <v>7.38552602528E-6</v>
          </cell>
        </row>
        <row r="36">
          <cell r="B36">
            <v>5.0975589882099998E-6</v>
          </cell>
          <cell r="C36">
            <v>6.8808783324199998E-6</v>
          </cell>
          <cell r="D36">
            <v>1.38338374651E-5</v>
          </cell>
          <cell r="E36">
            <v>2.3511033413799999E-5</v>
          </cell>
          <cell r="F36">
            <v>3.0454460274300001E-5</v>
          </cell>
          <cell r="G36">
            <v>3.01385422676E-5</v>
          </cell>
          <cell r="H36">
            <v>3.5005516486299998E-5</v>
          </cell>
          <cell r="I36">
            <v>3.2432733238199999E-5</v>
          </cell>
          <cell r="J36">
            <v>3.0006375493499999E-5</v>
          </cell>
          <cell r="K36">
            <v>2.3571852559200001E-5</v>
          </cell>
          <cell r="L36">
            <v>1.84296646145E-5</v>
          </cell>
          <cell r="M36">
            <v>1.7026778425400001E-5</v>
          </cell>
          <cell r="N36">
            <v>1.70257567955E-5</v>
          </cell>
          <cell r="O36">
            <v>1.3221405604099999E-6</v>
          </cell>
          <cell r="P36">
            <v>6.4482369814400003E-6</v>
          </cell>
          <cell r="Q36">
            <v>1.5977160166200001E-5</v>
          </cell>
          <cell r="R36">
            <v>2.3194621247999999E-5</v>
          </cell>
          <cell r="S36">
            <v>2.8852728362799999E-5</v>
          </cell>
          <cell r="T36">
            <v>7.9687249453899998E-5</v>
          </cell>
          <cell r="U36">
            <v>7.3604182847899997E-5</v>
          </cell>
          <cell r="V36">
            <v>6.8305760342199999E-5</v>
          </cell>
          <cell r="W36">
            <v>6.4889829640300004E-5</v>
          </cell>
          <cell r="X36">
            <v>5.5180750783800002E-5</v>
          </cell>
          <cell r="Y36">
            <v>4.0488728457600003E-5</v>
          </cell>
          <cell r="Z36">
            <v>2.8675922674000001E-5</v>
          </cell>
          <cell r="AA36">
            <v>-3.48177528985E-6</v>
          </cell>
          <cell r="AB36">
            <v>8.4635074206999996E-6</v>
          </cell>
          <cell r="AC36">
            <v>7.3411590252800003E-6</v>
          </cell>
          <cell r="AD36">
            <v>1.0173138398299999E-5</v>
          </cell>
          <cell r="AE36">
            <v>2.3241451883700001E-5</v>
          </cell>
          <cell r="AF36">
            <v>3.9196807106199998E-5</v>
          </cell>
          <cell r="AG36">
            <v>4.3578523201899999E-5</v>
          </cell>
          <cell r="AH36">
            <v>4.08930719046E-5</v>
          </cell>
          <cell r="AI36">
            <v>3.79755203771E-5</v>
          </cell>
          <cell r="AJ36">
            <v>3.55329377927E-5</v>
          </cell>
          <cell r="AK36">
            <v>3.0705795465400003E-5</v>
          </cell>
          <cell r="AL36">
            <v>2.4108071584999999E-5</v>
          </cell>
          <cell r="AM36">
            <v>1.95337101007E-5</v>
          </cell>
          <cell r="AN36">
            <v>1.5763821278599999E-5</v>
          </cell>
          <cell r="AO36">
            <v>1.39770427697E-5</v>
          </cell>
          <cell r="AP36">
            <v>2.1280171866500001E-5</v>
          </cell>
          <cell r="AQ36">
            <v>3.4777428992099998E-5</v>
          </cell>
          <cell r="AR36">
            <v>5.6824983430500002E-5</v>
          </cell>
          <cell r="AS36">
            <v>7.6916908794099999E-5</v>
          </cell>
          <cell r="AT36">
            <v>8.3807706315299995E-5</v>
          </cell>
          <cell r="AU36">
            <v>7.8868817453000003E-5</v>
          </cell>
          <cell r="AV36">
            <v>7.4066292613699999E-5</v>
          </cell>
          <cell r="AW36">
            <v>7.1706816601300002E-5</v>
          </cell>
          <cell r="AX36">
            <v>6.3331868661000004E-5</v>
          </cell>
          <cell r="AY36">
            <v>5.4411629293499998E-5</v>
          </cell>
          <cell r="AZ36">
            <v>4.81844927121E-5</v>
          </cell>
          <cell r="BA36">
            <v>1.9557119030100002E-5</v>
          </cell>
        </row>
        <row r="37">
          <cell r="B37">
            <v>4.1679561658900002E-6</v>
          </cell>
          <cell r="C37">
            <v>3.3179575977399998E-6</v>
          </cell>
          <cell r="D37">
            <v>8.3977911791300007E-6</v>
          </cell>
          <cell r="E37">
            <v>1.71662251608E-5</v>
          </cell>
          <cell r="F37">
            <v>2.4289214369300002E-5</v>
          </cell>
          <cell r="G37">
            <v>2.6077251743399999E-5</v>
          </cell>
          <cell r="H37">
            <v>3.1023331260600003E-5</v>
          </cell>
          <cell r="I37">
            <v>2.9258366021500001E-5</v>
          </cell>
          <cell r="J37">
            <v>2.78460481052E-5</v>
          </cell>
          <cell r="K37">
            <v>2.3989645760500002E-5</v>
          </cell>
          <cell r="L37">
            <v>2.04944256191E-5</v>
          </cell>
          <cell r="M37">
            <v>1.9679725768999999E-5</v>
          </cell>
          <cell r="N37">
            <v>1.9681262865299999E-5</v>
          </cell>
          <cell r="O37">
            <v>3.7075168193099998E-7</v>
          </cell>
          <cell r="P37">
            <v>3.8949025747799996E-6</v>
          </cell>
          <cell r="Q37">
            <v>9.8433842716399993E-6</v>
          </cell>
          <cell r="R37">
            <v>1.5283509788000001E-5</v>
          </cell>
          <cell r="S37">
            <v>2.0082976104400001E-5</v>
          </cell>
          <cell r="T37">
            <v>7.3604182847899997E-5</v>
          </cell>
          <cell r="U37">
            <v>7.2978797817100001E-5</v>
          </cell>
          <cell r="V37">
            <v>7.0835304028500003E-5</v>
          </cell>
          <cell r="W37">
            <v>7.13063347559E-5</v>
          </cell>
          <cell r="X37">
            <v>5.9274631875499998E-5</v>
          </cell>
          <cell r="Y37">
            <v>4.1564151251899999E-5</v>
          </cell>
          <cell r="Z37">
            <v>3.0598191670899998E-5</v>
          </cell>
          <cell r="AA37">
            <v>4.7099982180700001E-7</v>
          </cell>
          <cell r="AB37">
            <v>4.3325638540399996E-6</v>
          </cell>
          <cell r="AC37">
            <v>4.7541794101099997E-6</v>
          </cell>
          <cell r="AD37">
            <v>8.6389308184299999E-6</v>
          </cell>
          <cell r="AE37">
            <v>2.2789920193999999E-5</v>
          </cell>
          <cell r="AF37">
            <v>3.91817309252E-5</v>
          </cell>
          <cell r="AG37">
            <v>4.3445847682099998E-5</v>
          </cell>
          <cell r="AH37">
            <v>4.1521729506900001E-5</v>
          </cell>
          <cell r="AI37">
            <v>3.8451959954099997E-5</v>
          </cell>
          <cell r="AJ37">
            <v>3.6182187024400002E-5</v>
          </cell>
          <cell r="AK37">
            <v>3.15598650152E-5</v>
          </cell>
          <cell r="AL37">
            <v>2.4631752349399999E-5</v>
          </cell>
          <cell r="AM37">
            <v>2.0092428771000001E-5</v>
          </cell>
          <cell r="AN37">
            <v>1.75060943688E-5</v>
          </cell>
          <cell r="AO37">
            <v>1.9381984176800002E-6</v>
          </cell>
          <cell r="AP37">
            <v>7.8582125351600001E-6</v>
          </cell>
          <cell r="AQ37">
            <v>2.3161830384700001E-5</v>
          </cell>
          <cell r="AR37">
            <v>4.7408454482999999E-5</v>
          </cell>
          <cell r="AS37">
            <v>6.8773133907099995E-5</v>
          </cell>
          <cell r="AT37">
            <v>7.8082105893799997E-5</v>
          </cell>
          <cell r="AU37">
            <v>7.5331247695699998E-5</v>
          </cell>
          <cell r="AV37">
            <v>7.20004066441E-5</v>
          </cell>
          <cell r="AW37">
            <v>7.1242421868299998E-5</v>
          </cell>
          <cell r="AX37">
            <v>6.3218654263200004E-5</v>
          </cell>
          <cell r="AY37">
            <v>5.4329925104100002E-5</v>
          </cell>
          <cell r="AZ37">
            <v>4.8255460913400001E-5</v>
          </cell>
          <cell r="BA37">
            <v>2.1377284470599998E-5</v>
          </cell>
        </row>
        <row r="38">
          <cell r="B38">
            <v>2.9395555095799999E-6</v>
          </cell>
          <cell r="C38">
            <v>3.1825300860700001E-8</v>
          </cell>
          <cell r="D38">
            <v>3.1373300083E-6</v>
          </cell>
          <cell r="E38">
            <v>1.06182050368E-5</v>
          </cell>
          <cell r="F38">
            <v>1.6758932802600002E-5</v>
          </cell>
          <cell r="G38">
            <v>2.0590249499200001E-5</v>
          </cell>
          <cell r="H38">
            <v>2.5432257366999999E-5</v>
          </cell>
          <cell r="I38">
            <v>2.43878581749E-5</v>
          </cell>
          <cell r="J38">
            <v>2.4082064315999999E-5</v>
          </cell>
          <cell r="K38">
            <v>2.2612319553100001E-5</v>
          </cell>
          <cell r="L38">
            <v>2.0641258850899998E-5</v>
          </cell>
          <cell r="M38">
            <v>2.00614237915E-5</v>
          </cell>
          <cell r="N38">
            <v>2.0066156395499999E-5</v>
          </cell>
          <cell r="O38">
            <v>-8.3518925120500001E-7</v>
          </cell>
          <cell r="P38">
            <v>1.6305108846799999E-6</v>
          </cell>
          <cell r="Q38">
            <v>3.9399900429400004E-6</v>
          </cell>
          <cell r="R38">
            <v>7.3754989678700004E-6</v>
          </cell>
          <cell r="S38">
            <v>1.1073600947900001E-5</v>
          </cell>
          <cell r="T38">
            <v>6.8305760342199999E-5</v>
          </cell>
          <cell r="U38">
            <v>7.0835304028500003E-5</v>
          </cell>
          <cell r="V38">
            <v>7.4299118880000002E-5</v>
          </cell>
          <cell r="W38">
            <v>7.7983676089100003E-5</v>
          </cell>
          <cell r="X38">
            <v>6.3216523460999995E-5</v>
          </cell>
          <cell r="Y38">
            <v>4.2458454664699999E-5</v>
          </cell>
          <cell r="Z38">
            <v>3.2538099317999997E-5</v>
          </cell>
          <cell r="AA38">
            <v>5.2157545641799996E-6</v>
          </cell>
          <cell r="AB38">
            <v>-1.1159716557699999E-6</v>
          </cell>
          <cell r="AC38">
            <v>1.63678239015E-6</v>
          </cell>
          <cell r="AD38">
            <v>6.4650405814799997E-6</v>
          </cell>
          <cell r="AE38">
            <v>2.1281755330000001E-5</v>
          </cell>
          <cell r="AF38">
            <v>3.7695864064200003E-5</v>
          </cell>
          <cell r="AG38">
            <v>4.2093846585199999E-5</v>
          </cell>
          <cell r="AH38">
            <v>4.10429609031E-5</v>
          </cell>
          <cell r="AI38">
            <v>3.8072560598299997E-5</v>
          </cell>
          <cell r="AJ38">
            <v>3.60401053689E-5</v>
          </cell>
          <cell r="AK38">
            <v>3.20253228111E-5</v>
          </cell>
          <cell r="AL38">
            <v>2.5246879665399999E-5</v>
          </cell>
          <cell r="AM38">
            <v>2.0988150927899999E-5</v>
          </cell>
          <cell r="AN38">
            <v>1.9323700155000002E-5</v>
          </cell>
          <cell r="AO38">
            <v>-9.8841848949199995E-6</v>
          </cell>
          <cell r="AP38">
            <v>-4.2937058391900003E-6</v>
          </cell>
          <cell r="AQ38">
            <v>1.23716818406E-5</v>
          </cell>
          <cell r="AR38">
            <v>3.9293203060900002E-5</v>
          </cell>
          <cell r="AS38">
            <v>6.1701747015999999E-5</v>
          </cell>
          <cell r="AT38">
            <v>7.3068571504799999E-5</v>
          </cell>
          <cell r="AU38">
            <v>7.2253037684499998E-5</v>
          </cell>
          <cell r="AV38">
            <v>7.0432477702499999E-5</v>
          </cell>
          <cell r="AW38">
            <v>7.1021355817399995E-5</v>
          </cell>
          <cell r="AX38">
            <v>6.3187929488400002E-5</v>
          </cell>
          <cell r="AY38">
            <v>5.4412220359300001E-5</v>
          </cell>
          <cell r="AZ38">
            <v>4.8051591942999999E-5</v>
          </cell>
          <cell r="BA38">
            <v>2.5575065864800001E-5</v>
          </cell>
        </row>
        <row r="39">
          <cell r="B39">
            <v>1.9872122344699999E-6</v>
          </cell>
          <cell r="C39">
            <v>-3.7166636085600002E-6</v>
          </cell>
          <cell r="D39">
            <v>-2.2844022755600002E-6</v>
          </cell>
          <cell r="E39">
            <v>4.0907310138999998E-6</v>
          </cell>
          <cell r="F39">
            <v>1.0482873217000001E-5</v>
          </cell>
          <cell r="G39">
            <v>1.49576616241E-5</v>
          </cell>
          <cell r="H39">
            <v>2.0944792061199999E-5</v>
          </cell>
          <cell r="I39">
            <v>2.0744861802800001E-5</v>
          </cell>
          <cell r="J39">
            <v>2.1434826148199999E-5</v>
          </cell>
          <cell r="K39">
            <v>2.24660555401E-5</v>
          </cell>
          <cell r="L39">
            <v>2.2097737369099999E-5</v>
          </cell>
          <cell r="M39">
            <v>2.2098437925499999E-5</v>
          </cell>
          <cell r="N39">
            <v>2.2108463328800002E-5</v>
          </cell>
          <cell r="O39">
            <v>-1.6075566185199999E-6</v>
          </cell>
          <cell r="P39">
            <v>-5.0944792141699996E-7</v>
          </cell>
          <cell r="Q39">
            <v>-1.5142286431599999E-6</v>
          </cell>
          <cell r="R39">
            <v>5.4777828352600001E-7</v>
          </cell>
          <cell r="S39">
            <v>3.2403473705E-6</v>
          </cell>
          <cell r="T39">
            <v>6.4889829640300004E-5</v>
          </cell>
          <cell r="U39">
            <v>7.13063347559E-5</v>
          </cell>
          <cell r="V39">
            <v>7.7983676089100003E-5</v>
          </cell>
          <cell r="W39">
            <v>8.6862988747499995E-5</v>
          </cell>
          <cell r="X39">
            <v>6.8553417643800002E-5</v>
          </cell>
          <cell r="Y39">
            <v>4.3717370713700001E-5</v>
          </cell>
          <cell r="Z39">
            <v>3.5078753738299997E-5</v>
          </cell>
          <cell r="AA39">
            <v>9.8565234898299995E-6</v>
          </cell>
          <cell r="AB39">
            <v>-5.8405040504099998E-6</v>
          </cell>
          <cell r="AC39">
            <v>-9.6355067277900008E-7</v>
          </cell>
          <cell r="AD39">
            <v>5.1569962096500004E-6</v>
          </cell>
          <cell r="AE39">
            <v>2.10947933755E-5</v>
          </cell>
          <cell r="AF39">
            <v>3.80019452521E-5</v>
          </cell>
          <cell r="AG39">
            <v>4.2400952755499997E-5</v>
          </cell>
          <cell r="AH39">
            <v>4.2176743668399997E-5</v>
          </cell>
          <cell r="AI39">
            <v>3.91977761035E-5</v>
          </cell>
          <cell r="AJ39">
            <v>3.7286587706300003E-5</v>
          </cell>
          <cell r="AK39">
            <v>3.34235296093E-5</v>
          </cell>
          <cell r="AL39">
            <v>2.6373361225900001E-5</v>
          </cell>
          <cell r="AM39">
            <v>2.20319896451E-5</v>
          </cell>
          <cell r="AN39">
            <v>2.18798246341E-5</v>
          </cell>
          <cell r="AO39">
            <v>-2.16709953896E-5</v>
          </cell>
          <cell r="AP39">
            <v>-1.66210563215E-5</v>
          </cell>
          <cell r="AQ39">
            <v>2.5606946411700002E-6</v>
          </cell>
          <cell r="AR39">
            <v>3.2678916509200003E-5</v>
          </cell>
          <cell r="AS39">
            <v>5.6622021338799997E-5</v>
          </cell>
          <cell r="AT39">
            <v>7.0253679226099999E-5</v>
          </cell>
          <cell r="AU39">
            <v>7.1119908656799998E-5</v>
          </cell>
          <cell r="AV39">
            <v>7.06801607883E-5</v>
          </cell>
          <cell r="AW39">
            <v>7.2700833328900004E-5</v>
          </cell>
          <cell r="AX39">
            <v>6.4931319880600001E-5</v>
          </cell>
          <cell r="AY39">
            <v>5.5746311062700003E-5</v>
          </cell>
          <cell r="AZ39">
            <v>4.9300473195200003E-5</v>
          </cell>
          <cell r="BA39">
            <v>2.84166460887E-5</v>
          </cell>
        </row>
        <row r="40">
          <cell r="B40">
            <v>2.8399245196099999E-6</v>
          </cell>
          <cell r="C40">
            <v>-2.3434863524799999E-8</v>
          </cell>
          <cell r="D40">
            <v>2.3814791861999998E-6</v>
          </cell>
          <cell r="E40">
            <v>9.4453446514700003E-6</v>
          </cell>
          <cell r="F40">
            <v>1.5512459343100001E-5</v>
          </cell>
          <cell r="G40">
            <v>1.9700529096099999E-5</v>
          </cell>
          <cell r="H40">
            <v>2.44572101053E-5</v>
          </cell>
          <cell r="I40">
            <v>2.4369099339000001E-5</v>
          </cell>
          <cell r="J40">
            <v>2.4656056018599999E-5</v>
          </cell>
          <cell r="K40">
            <v>2.4938125796900001E-5</v>
          </cell>
          <cell r="L40">
            <v>2.42594138804E-5</v>
          </cell>
          <cell r="M40">
            <v>2.4124715313799998E-5</v>
          </cell>
          <cell r="N40">
            <v>2.41308128919E-5</v>
          </cell>
          <cell r="O40">
            <v>-2.2418221168400001E-6</v>
          </cell>
          <cell r="P40">
            <v>-1.02912787885E-6</v>
          </cell>
          <cell r="Q40">
            <v>1.4976680785699999E-7</v>
          </cell>
          <cell r="R40">
            <v>3.5241435359800001E-6</v>
          </cell>
          <cell r="S40">
            <v>7.3787350405499999E-6</v>
          </cell>
          <cell r="T40">
            <v>5.5180750783800002E-5</v>
          </cell>
          <cell r="U40">
            <v>5.9274631875499998E-5</v>
          </cell>
          <cell r="V40">
            <v>6.3216523460999995E-5</v>
          </cell>
          <cell r="W40">
            <v>6.8553417643800002E-5</v>
          </cell>
          <cell r="X40">
            <v>6.1178299803799993E-5</v>
          </cell>
          <cell r="Y40">
            <v>4.7873623274400001E-5</v>
          </cell>
          <cell r="Z40">
            <v>3.7441828438400002E-5</v>
          </cell>
          <cell r="AA40">
            <v>1.1525107224499999E-5</v>
          </cell>
          <cell r="AB40">
            <v>-3.8029138508699999E-6</v>
          </cell>
          <cell r="AC40">
            <v>2.101559011E-7</v>
          </cell>
          <cell r="AD40">
            <v>4.9007689841099998E-6</v>
          </cell>
          <cell r="AE40">
            <v>1.7393579663500001E-5</v>
          </cell>
          <cell r="AF40">
            <v>3.1440680572900001E-5</v>
          </cell>
          <cell r="AG40">
            <v>3.5918646558700002E-5</v>
          </cell>
          <cell r="AH40">
            <v>3.5895162632199999E-5</v>
          </cell>
          <cell r="AI40">
            <v>3.3788644308399997E-5</v>
          </cell>
          <cell r="AJ40">
            <v>3.2293082741300001E-5</v>
          </cell>
          <cell r="AK40">
            <v>2.9489173330200001E-5</v>
          </cell>
          <cell r="AL40">
            <v>2.43779460776E-5</v>
          </cell>
          <cell r="AM40">
            <v>2.08798154209E-5</v>
          </cell>
          <cell r="AN40">
            <v>1.9319461360500001E-5</v>
          </cell>
          <cell r="AO40">
            <v>-1.29633644871E-5</v>
          </cell>
          <cell r="AP40">
            <v>-8.6917725421099992E-6</v>
          </cell>
          <cell r="AQ40">
            <v>5.3840340552199999E-6</v>
          </cell>
          <cell r="AR40">
            <v>2.69405705683E-5</v>
          </cell>
          <cell r="AS40">
            <v>4.6631099252799997E-5</v>
          </cell>
          <cell r="AT40">
            <v>5.9555300795700002E-5</v>
          </cell>
          <cell r="AU40">
            <v>6.17339183187E-5</v>
          </cell>
          <cell r="AV40">
            <v>6.2572269111800007E-5</v>
          </cell>
          <cell r="AW40">
            <v>6.4973805868399995E-5</v>
          </cell>
          <cell r="AX40">
            <v>6.0584922667200002E-5</v>
          </cell>
          <cell r="AY40">
            <v>5.5868474346899997E-5</v>
          </cell>
          <cell r="AZ40">
            <v>4.9927103354799997E-5</v>
          </cell>
          <cell r="BA40">
            <v>2.82239995914E-5</v>
          </cell>
        </row>
        <row r="41">
          <cell r="B41">
            <v>4.9560434178600001E-6</v>
          </cell>
          <cell r="C41">
            <v>4.2035047649200002E-6</v>
          </cell>
          <cell r="D41">
            <v>7.2802436269100004E-6</v>
          </cell>
          <cell r="E41">
            <v>1.42648157003E-5</v>
          </cell>
          <cell r="F41">
            <v>2.0135826406199999E-5</v>
          </cell>
          <cell r="G41">
            <v>2.4694678662400001E-5</v>
          </cell>
          <cell r="H41">
            <v>2.6881001560800001E-5</v>
          </cell>
          <cell r="I41">
            <v>2.6489097166099998E-5</v>
          </cell>
          <cell r="J41">
            <v>2.63748193539E-5</v>
          </cell>
          <cell r="K41">
            <v>2.6174664806999999E-5</v>
          </cell>
          <cell r="L41">
            <v>2.5627767086399999E-5</v>
          </cell>
          <cell r="M41">
            <v>2.5425963941600001E-5</v>
          </cell>
          <cell r="N41">
            <v>2.5422005383899999E-5</v>
          </cell>
          <cell r="O41">
            <v>-2.7594191747200001E-6</v>
          </cell>
          <cell r="P41">
            <v>-1.6010379529099999E-6</v>
          </cell>
          <cell r="Q41">
            <v>2.50302191793E-6</v>
          </cell>
          <cell r="R41">
            <v>8.0039111881200001E-6</v>
          </cell>
          <cell r="S41">
            <v>1.2781058242300001E-5</v>
          </cell>
          <cell r="T41">
            <v>4.0488728457600003E-5</v>
          </cell>
          <cell r="U41">
            <v>4.1564151251899999E-5</v>
          </cell>
          <cell r="V41">
            <v>4.2458454664699999E-5</v>
          </cell>
          <cell r="W41">
            <v>4.3717370713700001E-5</v>
          </cell>
          <cell r="X41">
            <v>4.7873623274400001E-5</v>
          </cell>
          <cell r="Y41">
            <v>5.4180927853600003E-5</v>
          </cell>
          <cell r="Z41">
            <v>4.0559050670999998E-5</v>
          </cell>
          <cell r="AA41">
            <v>1.5350480050399999E-5</v>
          </cell>
          <cell r="AB41">
            <v>-1.35427241511E-6</v>
          </cell>
          <cell r="AC41">
            <v>2.5692049065300001E-6</v>
          </cell>
          <cell r="AD41">
            <v>4.9158830619299999E-6</v>
          </cell>
          <cell r="AE41">
            <v>1.2573242298900001E-5</v>
          </cell>
          <cell r="AF41">
            <v>2.24837107824E-5</v>
          </cell>
          <cell r="AG41">
            <v>2.7110392638299999E-5</v>
          </cell>
          <cell r="AH41">
            <v>2.72355774428E-5</v>
          </cell>
          <cell r="AI41">
            <v>2.6618454553400001E-5</v>
          </cell>
          <cell r="AJ41">
            <v>2.6133972095000001E-5</v>
          </cell>
          <cell r="AK41">
            <v>2.4969660258500001E-5</v>
          </cell>
          <cell r="AL41">
            <v>2.2959744099000001E-5</v>
          </cell>
          <cell r="AM41">
            <v>2.06735331698E-5</v>
          </cell>
          <cell r="AN41">
            <v>1.72469289653E-5</v>
          </cell>
          <cell r="AO41">
            <v>-1.79706889377E-6</v>
          </cell>
          <cell r="AP41">
            <v>1.97215797499E-6</v>
          </cell>
          <cell r="AQ41">
            <v>8.4285590484900007E-6</v>
          </cell>
          <cell r="AR41">
            <v>1.7922290324000001E-5</v>
          </cell>
          <cell r="AS41">
            <v>3.1243748383900002E-5</v>
          </cell>
          <cell r="AT41">
            <v>4.33884768367E-5</v>
          </cell>
          <cell r="AU41">
            <v>4.7955475100099999E-5</v>
          </cell>
          <cell r="AV41">
            <v>5.08295152722E-5</v>
          </cell>
          <cell r="AW41">
            <v>5.3829197511500003E-5</v>
          </cell>
          <cell r="AX41">
            <v>5.4841917915999997E-5</v>
          </cell>
          <cell r="AY41">
            <v>5.6571543152699999E-5</v>
          </cell>
          <cell r="AZ41">
            <v>5.1826984876600001E-5</v>
          </cell>
          <cell r="BA41">
            <v>3.11401070378E-5</v>
          </cell>
        </row>
        <row r="42">
          <cell r="B42">
            <v>4.3319090386200001E-6</v>
          </cell>
          <cell r="C42">
            <v>2.6639845595E-6</v>
          </cell>
          <cell r="D42">
            <v>3.8584841826599996E-6</v>
          </cell>
          <cell r="E42">
            <v>8.4264179143600007E-6</v>
          </cell>
          <cell r="F42">
            <v>1.37180624349E-5</v>
          </cell>
          <cell r="G42">
            <v>1.87580588181E-5</v>
          </cell>
          <cell r="H42">
            <v>2.05755058497E-5</v>
          </cell>
          <cell r="I42">
            <v>2.0908797959199998E-5</v>
          </cell>
          <cell r="J42">
            <v>2.1364372437799999E-5</v>
          </cell>
          <cell r="K42">
            <v>2.2499148571000001E-5</v>
          </cell>
          <cell r="L42">
            <v>2.2559651703099999E-5</v>
          </cell>
          <cell r="M42">
            <v>2.2580518496099998E-5</v>
          </cell>
          <cell r="N42">
            <v>2.2574007493300001E-5</v>
          </cell>
          <cell r="O42">
            <v>-2.0732591326199998E-6</v>
          </cell>
          <cell r="P42">
            <v>-2.2014831834399998E-6</v>
          </cell>
          <cell r="Q42">
            <v>2.3866946782599999E-7</v>
          </cell>
          <cell r="R42">
            <v>3.7366530047599998E-6</v>
          </cell>
          <cell r="S42">
            <v>7.0040107966600004E-6</v>
          </cell>
          <cell r="T42">
            <v>2.8675922674000001E-5</v>
          </cell>
          <cell r="U42">
            <v>3.0598191670899998E-5</v>
          </cell>
          <cell r="V42">
            <v>3.2538099317999997E-5</v>
          </cell>
          <cell r="W42">
            <v>3.5078753738299997E-5</v>
          </cell>
          <cell r="X42">
            <v>3.7441828438400002E-5</v>
          </cell>
          <cell r="Y42">
            <v>4.0559050670999998E-5</v>
          </cell>
          <cell r="Z42">
            <v>3.7097513400600001E-5</v>
          </cell>
          <cell r="AA42">
            <v>1.82073205515E-5</v>
          </cell>
          <cell r="AB42">
            <v>-2.9254411657200001E-6</v>
          </cell>
          <cell r="AC42">
            <v>3.2658154556E-7</v>
          </cell>
          <cell r="AD42">
            <v>2.9265742147199999E-6</v>
          </cell>
          <cell r="AE42">
            <v>8.8880381892699992E-6</v>
          </cell>
          <cell r="AF42">
            <v>1.65134077143E-5</v>
          </cell>
          <cell r="AG42">
            <v>2.0968610672100002E-5</v>
          </cell>
          <cell r="AH42">
            <v>2.1232541443700001E-5</v>
          </cell>
          <cell r="AI42">
            <v>2.07772930306E-5</v>
          </cell>
          <cell r="AJ42">
            <v>2.0296218592299999E-5</v>
          </cell>
          <cell r="AK42">
            <v>1.9409244046900002E-5</v>
          </cell>
          <cell r="AL42">
            <v>1.79334665527E-5</v>
          </cell>
          <cell r="AM42">
            <v>1.6207602335900001E-5</v>
          </cell>
          <cell r="AN42">
            <v>1.4037009227900001E-5</v>
          </cell>
          <cell r="AO42">
            <v>-5.65274619582E-6</v>
          </cell>
          <cell r="AP42">
            <v>-3.8517187169400003E-6</v>
          </cell>
          <cell r="AQ42">
            <v>1.9931135012499998E-6</v>
          </cell>
          <cell r="AR42">
            <v>9.9387326017399996E-6</v>
          </cell>
          <cell r="AS42">
            <v>2.0121954109200002E-5</v>
          </cell>
          <cell r="AT42">
            <v>3.07069053032E-5</v>
          </cell>
          <cell r="AU42">
            <v>3.43285367833E-5</v>
          </cell>
          <cell r="AV42">
            <v>3.7050094281600003E-5</v>
          </cell>
          <cell r="AW42">
            <v>3.9476068059100002E-5</v>
          </cell>
          <cell r="AX42">
            <v>4.1028101266899997E-5</v>
          </cell>
          <cell r="AY42">
            <v>4.3051922393799997E-5</v>
          </cell>
          <cell r="AZ42">
            <v>3.96192414081E-5</v>
          </cell>
          <cell r="BA42">
            <v>2.5063005978399999E-5</v>
          </cell>
        </row>
        <row r="43">
          <cell r="B43">
            <v>2.2423521664799998E-6</v>
          </cell>
          <cell r="C43">
            <v>-1.6350074118399999E-6</v>
          </cell>
          <cell r="D43">
            <v>-2.6085962709699998E-6</v>
          </cell>
          <cell r="E43">
            <v>-3.27560995657E-6</v>
          </cell>
          <cell r="F43">
            <v>-3.1151044566000001E-6</v>
          </cell>
          <cell r="G43">
            <v>-1.0285157610600001E-6</v>
          </cell>
          <cell r="H43">
            <v>-1.80141300522E-6</v>
          </cell>
          <cell r="I43">
            <v>-8.2889429763699999E-7</v>
          </cell>
          <cell r="J43">
            <v>6.5982425586600004E-7</v>
          </cell>
          <cell r="K43">
            <v>4.5604548877799998E-6</v>
          </cell>
          <cell r="L43">
            <v>6.3974754192800003E-6</v>
          </cell>
          <cell r="M43">
            <v>7.4253224117899996E-6</v>
          </cell>
          <cell r="N43">
            <v>7.4225731167499996E-6</v>
          </cell>
          <cell r="O43">
            <v>7.6682508914500004E-7</v>
          </cell>
          <cell r="P43">
            <v>-1.84459822263E-6</v>
          </cell>
          <cell r="Q43">
            <v>-3.3646490792200001E-6</v>
          </cell>
          <cell r="R43">
            <v>-3.7974934101300002E-6</v>
          </cell>
          <cell r="S43">
            <v>-3.9873995410100001E-6</v>
          </cell>
          <cell r="T43">
            <v>-3.48177528985E-6</v>
          </cell>
          <cell r="U43">
            <v>4.7099982180700001E-7</v>
          </cell>
          <cell r="V43">
            <v>5.2157545641799996E-6</v>
          </cell>
          <cell r="W43">
            <v>9.8565234898299995E-6</v>
          </cell>
          <cell r="X43">
            <v>1.1525107224499999E-5</v>
          </cell>
          <cell r="Y43">
            <v>1.5350480050399999E-5</v>
          </cell>
          <cell r="Z43">
            <v>1.82073205515E-5</v>
          </cell>
          <cell r="AA43">
            <v>4.1571054428399998E-5</v>
          </cell>
          <cell r="AB43">
            <v>-1.2093375907800001E-5</v>
          </cell>
          <cell r="AC43">
            <v>-6.9564180699600003E-6</v>
          </cell>
          <cell r="AD43">
            <v>-2.05327148564E-6</v>
          </cell>
          <cell r="AE43">
            <v>1.99316687124E-7</v>
          </cell>
          <cell r="AF43">
            <v>1.55098178567E-6</v>
          </cell>
          <cell r="AG43">
            <v>3.6716251288399998E-6</v>
          </cell>
          <cell r="AH43">
            <v>4.9573417069300001E-6</v>
          </cell>
          <cell r="AI43">
            <v>5.9077584146500001E-6</v>
          </cell>
          <cell r="AJ43">
            <v>6.6292601100199999E-6</v>
          </cell>
          <cell r="AK43">
            <v>7.9053659193499994E-6</v>
          </cell>
          <cell r="AL43">
            <v>9.1574319778100007E-6</v>
          </cell>
          <cell r="AM43">
            <v>8.8571590876E-6</v>
          </cell>
          <cell r="AN43">
            <v>1.0528344009099999E-5</v>
          </cell>
          <cell r="AO43">
            <v>-1.2233066903999999E-5</v>
          </cell>
          <cell r="AP43">
            <v>-1.43278112604E-5</v>
          </cell>
          <cell r="AQ43">
            <v>-1.0349703139700001E-5</v>
          </cell>
          <cell r="AR43">
            <v>-9.2831929534400002E-6</v>
          </cell>
          <cell r="AS43">
            <v>-7.8032723631699996E-6</v>
          </cell>
          <cell r="AT43">
            <v>-3.34621434815E-6</v>
          </cell>
          <cell r="AU43">
            <v>5.98421818138E-7</v>
          </cell>
          <cell r="AV43">
            <v>3.46245624377E-6</v>
          </cell>
          <cell r="AW43">
            <v>5.5225032472699999E-6</v>
          </cell>
          <cell r="AX43">
            <v>7.9686510372499999E-6</v>
          </cell>
          <cell r="AY43">
            <v>1.2381999665E-5</v>
          </cell>
          <cell r="AZ43">
            <v>1.2414440650499999E-5</v>
          </cell>
          <cell r="BA43">
            <v>1.7230708107600001E-5</v>
          </cell>
        </row>
        <row r="44">
          <cell r="B44">
            <v>9.0734526904300002E-7</v>
          </cell>
          <cell r="C44">
            <v>5.6022446625699997E-6</v>
          </cell>
          <cell r="D44">
            <v>7.4230325368400002E-6</v>
          </cell>
          <cell r="E44">
            <v>6.7909583159999999E-6</v>
          </cell>
          <cell r="F44">
            <v>8.7207713772299993E-6</v>
          </cell>
          <cell r="G44">
            <v>1.0676233644100001E-5</v>
          </cell>
          <cell r="H44">
            <v>6.4819810767200004E-6</v>
          </cell>
          <cell r="I44">
            <v>4.3767678669400002E-6</v>
          </cell>
          <cell r="J44">
            <v>2.5467264589000002E-6</v>
          </cell>
          <cell r="K44">
            <v>-6.8304889223500005E-7</v>
          </cell>
          <cell r="L44">
            <v>-2.20923144978E-6</v>
          </cell>
          <cell r="M44">
            <v>-1.78928209352E-6</v>
          </cell>
          <cell r="N44">
            <v>-1.7946935866E-6</v>
          </cell>
          <cell r="O44">
            <v>-2.0644444645000002E-6</v>
          </cell>
          <cell r="P44">
            <v>1.17493521807E-7</v>
          </cell>
          <cell r="Q44">
            <v>6.4318527611100002E-6</v>
          </cell>
          <cell r="R44">
            <v>1.11301615375E-5</v>
          </cell>
          <cell r="S44">
            <v>1.00954496702E-5</v>
          </cell>
          <cell r="T44">
            <v>8.4635074206999996E-6</v>
          </cell>
          <cell r="U44">
            <v>4.3325638540399996E-6</v>
          </cell>
          <cell r="V44">
            <v>-1.1159716557699999E-6</v>
          </cell>
          <cell r="W44">
            <v>-5.8405040504099998E-6</v>
          </cell>
          <cell r="X44">
            <v>-3.8029138508699999E-6</v>
          </cell>
          <cell r="Y44">
            <v>-1.35427241511E-6</v>
          </cell>
          <cell r="Z44">
            <v>-2.9254411657200001E-6</v>
          </cell>
          <cell r="AA44">
            <v>-1.2093375907800001E-5</v>
          </cell>
          <cell r="AB44">
            <v>9.2299496313600005E-5</v>
          </cell>
          <cell r="AC44">
            <v>4.8841577568E-5</v>
          </cell>
          <cell r="AD44">
            <v>2.7002730940100001E-5</v>
          </cell>
          <cell r="AE44">
            <v>1.7847432459500001E-5</v>
          </cell>
          <cell r="AF44">
            <v>1.4830104724599999E-5</v>
          </cell>
          <cell r="AG44">
            <v>1.28087689085E-5</v>
          </cell>
          <cell r="AH44">
            <v>9.0154838459699993E-6</v>
          </cell>
          <cell r="AI44">
            <v>6.9818071109200001E-6</v>
          </cell>
          <cell r="AJ44">
            <v>4.7764500984499998E-6</v>
          </cell>
          <cell r="AK44">
            <v>1.6541034548E-6</v>
          </cell>
          <cell r="AL44">
            <v>-8.6016194338199995E-7</v>
          </cell>
          <cell r="AM44">
            <v>-3.2518982619100002E-6</v>
          </cell>
          <cell r="AN44">
            <v>-2.23311566228E-6</v>
          </cell>
          <cell r="AO44">
            <v>3.5546742972499999E-5</v>
          </cell>
          <cell r="AP44">
            <v>2.5315938029800001E-5</v>
          </cell>
          <cell r="AQ44">
            <v>1.80189744812E-5</v>
          </cell>
          <cell r="AR44">
            <v>1.1782118366300001E-5</v>
          </cell>
          <cell r="AS44">
            <v>9.5185649960300005E-6</v>
          </cell>
          <cell r="AT44">
            <v>4.8102353240600004E-6</v>
          </cell>
          <cell r="AU44">
            <v>1.6442073938900001E-6</v>
          </cell>
          <cell r="AV44">
            <v>4.0233901522100002E-7</v>
          </cell>
          <cell r="AW44">
            <v>-1.7658197106399999E-6</v>
          </cell>
          <cell r="AX44">
            <v>-1.2184259974299999E-6</v>
          </cell>
          <cell r="AY44">
            <v>-1.1725337206800001E-6</v>
          </cell>
          <cell r="AZ44">
            <v>-6.1474086692999996E-7</v>
          </cell>
          <cell r="BA44">
            <v>-8.6864146006099992E-6</v>
          </cell>
        </row>
        <row r="45">
          <cell r="B45">
            <v>1.12562753516E-6</v>
          </cell>
          <cell r="C45">
            <v>3.16784195204E-6</v>
          </cell>
          <cell r="D45">
            <v>4.0440627603100001E-6</v>
          </cell>
          <cell r="E45">
            <v>4.5908955472100002E-6</v>
          </cell>
          <cell r="F45">
            <v>6.2458366679699998E-6</v>
          </cell>
          <cell r="G45">
            <v>6.3558502525000001E-6</v>
          </cell>
          <cell r="H45">
            <v>5.2325349019000002E-6</v>
          </cell>
          <cell r="I45">
            <v>3.9263307629200002E-6</v>
          </cell>
          <cell r="J45">
            <v>3.1190257154500001E-6</v>
          </cell>
          <cell r="K45">
            <v>2.0956874675199999E-6</v>
          </cell>
          <cell r="L45">
            <v>1.6011175785100001E-6</v>
          </cell>
          <cell r="M45">
            <v>1.8076716201899999E-6</v>
          </cell>
          <cell r="N45">
            <v>1.8104940238000001E-6</v>
          </cell>
          <cell r="O45">
            <v>-1.7901232247300001E-6</v>
          </cell>
          <cell r="P45">
            <v>1.33867619665E-6</v>
          </cell>
          <cell r="Q45">
            <v>6.4835871210699999E-6</v>
          </cell>
          <cell r="R45">
            <v>1.11156945171E-5</v>
          </cell>
          <cell r="S45">
            <v>1.12251320927E-5</v>
          </cell>
          <cell r="T45">
            <v>7.3411590252800003E-6</v>
          </cell>
          <cell r="U45">
            <v>4.7541794101099997E-6</v>
          </cell>
          <cell r="V45">
            <v>1.63678239015E-6</v>
          </cell>
          <cell r="W45">
            <v>-9.6355067277900008E-7</v>
          </cell>
          <cell r="X45">
            <v>2.101559011E-7</v>
          </cell>
          <cell r="Y45">
            <v>2.5692049065300001E-6</v>
          </cell>
          <cell r="Z45">
            <v>3.2658154556E-7</v>
          </cell>
          <cell r="AA45">
            <v>-6.9564180699600003E-6</v>
          </cell>
          <cell r="AB45">
            <v>4.8841577568E-5</v>
          </cell>
          <cell r="AC45">
            <v>3.8843058532599998E-5</v>
          </cell>
          <cell r="AD45">
            <v>2.6113180879700001E-5</v>
          </cell>
          <cell r="AE45">
            <v>1.7786444806599999E-5</v>
          </cell>
          <cell r="AF45">
            <v>1.5069347476799999E-5</v>
          </cell>
          <cell r="AG45">
            <v>1.30609238915E-5</v>
          </cell>
          <cell r="AH45">
            <v>1.01618100613E-5</v>
          </cell>
          <cell r="AI45">
            <v>7.8166064175599995E-6</v>
          </cell>
          <cell r="AJ45">
            <v>5.8627974917499997E-6</v>
          </cell>
          <cell r="AK45">
            <v>2.8550595617399999E-6</v>
          </cell>
          <cell r="AL45">
            <v>3.54685120508E-7</v>
          </cell>
          <cell r="AM45">
            <v>-1.4669798424599999E-6</v>
          </cell>
          <cell r="AN45">
            <v>-2.26914872655E-6</v>
          </cell>
          <cell r="AO45">
            <v>1.8468712831699999E-5</v>
          </cell>
          <cell r="AP45">
            <v>1.7984056004799999E-5</v>
          </cell>
          <cell r="AQ45">
            <v>1.39442371785E-5</v>
          </cell>
          <cell r="AR45">
            <v>8.9001229880400008E-6</v>
          </cell>
          <cell r="AS45">
            <v>6.7515482886299997E-6</v>
          </cell>
          <cell r="AT45">
            <v>5.3165876740999999E-6</v>
          </cell>
          <cell r="AU45">
            <v>3.9347003096300002E-6</v>
          </cell>
          <cell r="AV45">
            <v>2.5465479473199998E-6</v>
          </cell>
          <cell r="AW45">
            <v>1.46254457438E-6</v>
          </cell>
          <cell r="AX45">
            <v>1.6431280136900001E-6</v>
          </cell>
          <cell r="AY45">
            <v>1.1792765780699999E-6</v>
          </cell>
          <cell r="AZ45">
            <v>1.9718099302699999E-6</v>
          </cell>
          <cell r="BA45">
            <v>-4.5825020737600003E-6</v>
          </cell>
        </row>
        <row r="46">
          <cell r="B46">
            <v>1.29814169773E-6</v>
          </cell>
          <cell r="C46">
            <v>2.3818296318399998E-6</v>
          </cell>
          <cell r="D46">
            <v>4.2788969941900002E-6</v>
          </cell>
          <cell r="E46">
            <v>5.3840285409300001E-6</v>
          </cell>
          <cell r="F46">
            <v>6.9313380867499997E-6</v>
          </cell>
          <cell r="G46">
            <v>6.5712962443300002E-6</v>
          </cell>
          <cell r="H46">
            <v>5.1059045816599997E-6</v>
          </cell>
          <cell r="I46">
            <v>4.1622138373100003E-6</v>
          </cell>
          <cell r="J46">
            <v>3.3665924788599999E-6</v>
          </cell>
          <cell r="K46">
            <v>2.5904458588899999E-6</v>
          </cell>
          <cell r="L46">
            <v>1.64820267939E-6</v>
          </cell>
          <cell r="M46">
            <v>1.74452793814E-6</v>
          </cell>
          <cell r="N46">
            <v>1.7411386116800001E-6</v>
          </cell>
          <cell r="O46">
            <v>-5.9158303201299999E-7</v>
          </cell>
          <cell r="P46">
            <v>1.5315984798200001E-6</v>
          </cell>
          <cell r="Q46">
            <v>6.3476559427199999E-6</v>
          </cell>
          <cell r="R46">
            <v>1.1001850397200001E-5</v>
          </cell>
          <cell r="S46">
            <v>1.23906903983E-5</v>
          </cell>
          <cell r="T46">
            <v>1.0173138398299999E-5</v>
          </cell>
          <cell r="U46">
            <v>8.6389308184299999E-6</v>
          </cell>
          <cell r="V46">
            <v>6.4650405814799997E-6</v>
          </cell>
          <cell r="W46">
            <v>5.1569962096500004E-6</v>
          </cell>
          <cell r="X46">
            <v>4.9007689841099998E-6</v>
          </cell>
          <cell r="Y46">
            <v>4.9158830619299999E-6</v>
          </cell>
          <cell r="Z46">
            <v>2.9265742147199999E-6</v>
          </cell>
          <cell r="AA46">
            <v>-2.05327148564E-6</v>
          </cell>
          <cell r="AB46">
            <v>2.7002730940100001E-5</v>
          </cell>
          <cell r="AC46">
            <v>2.6113180879700001E-5</v>
          </cell>
          <cell r="AD46">
            <v>2.61865135213E-5</v>
          </cell>
          <cell r="AE46">
            <v>2.3995512557700001E-5</v>
          </cell>
          <cell r="AF46">
            <v>2.4794715278799999E-5</v>
          </cell>
          <cell r="AG46">
            <v>2.1430312373599999E-5</v>
          </cell>
          <cell r="AH46">
            <v>1.7710404451399999E-5</v>
          </cell>
          <cell r="AI46">
            <v>1.49527936317E-5</v>
          </cell>
          <cell r="AJ46">
            <v>1.2461542714199999E-5</v>
          </cell>
          <cell r="AK46">
            <v>8.5675233497000003E-6</v>
          </cell>
          <cell r="AL46">
            <v>5.2240570811100001E-6</v>
          </cell>
          <cell r="AM46">
            <v>2.4818861223199999E-6</v>
          </cell>
          <cell r="AN46">
            <v>1.7135213044400001E-7</v>
          </cell>
          <cell r="AO46">
            <v>1.4105059408399999E-5</v>
          </cell>
          <cell r="AP46">
            <v>1.32805168775E-5</v>
          </cell>
          <cell r="AQ46">
            <v>1.41936981021E-5</v>
          </cell>
          <cell r="AR46">
            <v>1.1918878648800001E-5</v>
          </cell>
          <cell r="AS46">
            <v>1.13891107216E-5</v>
          </cell>
          <cell r="AT46">
            <v>1.11474503751E-5</v>
          </cell>
          <cell r="AU46">
            <v>1.00505261135E-5</v>
          </cell>
          <cell r="AV46">
            <v>8.6636968421799995E-6</v>
          </cell>
          <cell r="AW46">
            <v>7.6486731980899995E-6</v>
          </cell>
          <cell r="AX46">
            <v>7.3291228396599998E-6</v>
          </cell>
          <cell r="AY46">
            <v>6.4337558864999997E-6</v>
          </cell>
          <cell r="AZ46">
            <v>6.4202265261099998E-6</v>
          </cell>
          <cell r="BA46">
            <v>8.5149712462700001E-7</v>
          </cell>
        </row>
        <row r="47">
          <cell r="B47">
            <v>3.8548643503100001E-7</v>
          </cell>
          <cell r="C47">
            <v>1.04445983596E-7</v>
          </cell>
          <cell r="D47">
            <v>3.9600725892800003E-6</v>
          </cell>
          <cell r="E47">
            <v>6.4112764578499996E-6</v>
          </cell>
          <cell r="F47">
            <v>8.6959112386500007E-6</v>
          </cell>
          <cell r="G47">
            <v>7.1784737819200002E-6</v>
          </cell>
          <cell r="H47">
            <v>6.7059911776399998E-6</v>
          </cell>
          <cell r="I47">
            <v>5.6992571558799998E-6</v>
          </cell>
          <cell r="J47">
            <v>4.6882254959900004E-6</v>
          </cell>
          <cell r="K47">
            <v>3.4153399613500001E-6</v>
          </cell>
          <cell r="L47">
            <v>1.8481025370200001E-6</v>
          </cell>
          <cell r="M47">
            <v>2.0255653139399999E-6</v>
          </cell>
          <cell r="N47">
            <v>2.0279413211500002E-6</v>
          </cell>
          <cell r="O47">
            <v>-6.2193821937300003E-7</v>
          </cell>
          <cell r="P47">
            <v>1.9073813588400001E-6</v>
          </cell>
          <cell r="Q47">
            <v>5.9334891962400002E-6</v>
          </cell>
          <cell r="R47">
            <v>9.6231439975100007E-6</v>
          </cell>
          <cell r="S47">
            <v>1.16279555172E-5</v>
          </cell>
          <cell r="T47">
            <v>2.3241451883700001E-5</v>
          </cell>
          <cell r="U47">
            <v>2.2789920193999999E-5</v>
          </cell>
          <cell r="V47">
            <v>2.1281755330000001E-5</v>
          </cell>
          <cell r="W47">
            <v>2.10947933755E-5</v>
          </cell>
          <cell r="X47">
            <v>1.7393579663500001E-5</v>
          </cell>
          <cell r="Y47">
            <v>1.2573242298900001E-5</v>
          </cell>
          <cell r="Z47">
            <v>8.8880381892699992E-6</v>
          </cell>
          <cell r="AA47">
            <v>1.99316687124E-7</v>
          </cell>
          <cell r="AB47">
            <v>1.7847432459500001E-5</v>
          </cell>
          <cell r="AC47">
            <v>1.7786444806599999E-5</v>
          </cell>
          <cell r="AD47">
            <v>2.3995512557700001E-5</v>
          </cell>
          <cell r="AE47">
            <v>3.46481543987E-5</v>
          </cell>
          <cell r="AF47">
            <v>4.4256701481700002E-5</v>
          </cell>
          <cell r="AG47">
            <v>3.93435088102E-5</v>
          </cell>
          <cell r="AH47">
            <v>3.4594728787500002E-5</v>
          </cell>
          <cell r="AI47">
            <v>3.08570890535E-5</v>
          </cell>
          <cell r="AJ47">
            <v>2.7432346887000001E-5</v>
          </cell>
          <cell r="AK47">
            <v>2.15189091834E-5</v>
          </cell>
          <cell r="AL47">
            <v>1.52253069126E-5</v>
          </cell>
          <cell r="AM47">
            <v>1.05720248425E-5</v>
          </cell>
          <cell r="AN47">
            <v>7.5619103497199997E-6</v>
          </cell>
          <cell r="AO47">
            <v>1.43141026061E-5</v>
          </cell>
          <cell r="AP47">
            <v>1.0917925853000001E-5</v>
          </cell>
          <cell r="AQ47">
            <v>1.5090159451E-5</v>
          </cell>
          <cell r="AR47">
            <v>2.16057347148E-5</v>
          </cell>
          <cell r="AS47">
            <v>2.68217929066E-5</v>
          </cell>
          <cell r="AT47">
            <v>2.8632527193399998E-5</v>
          </cell>
          <cell r="AU47">
            <v>2.7069520833299999E-5</v>
          </cell>
          <cell r="AV47">
            <v>2.53132234354E-5</v>
          </cell>
          <cell r="AW47">
            <v>2.4466413859E-5</v>
          </cell>
          <cell r="AX47">
            <v>2.1914511151399999E-5</v>
          </cell>
          <cell r="AY47">
            <v>1.8775472322400001E-5</v>
          </cell>
          <cell r="AZ47">
            <v>1.67819915297E-5</v>
          </cell>
          <cell r="BA47">
            <v>5.5911831690300004E-6</v>
          </cell>
        </row>
        <row r="48">
          <cell r="B48">
            <v>2.0935836525900001E-6</v>
          </cell>
          <cell r="C48">
            <v>-1.07046083484E-7</v>
          </cell>
          <cell r="D48">
            <v>5.4218045694199999E-6</v>
          </cell>
          <cell r="E48">
            <v>1.0144393719E-5</v>
          </cell>
          <cell r="F48">
            <v>1.44015031557E-5</v>
          </cell>
          <cell r="G48">
            <v>1.30096758786E-5</v>
          </cell>
          <cell r="H48">
            <v>1.3530832861999999E-5</v>
          </cell>
          <cell r="I48">
            <v>1.2289334254699999E-5</v>
          </cell>
          <cell r="J48">
            <v>1.0751586891299999E-5</v>
          </cell>
          <cell r="K48">
            <v>8.7555729763400006E-6</v>
          </cell>
          <cell r="L48">
            <v>6.0587430728399997E-6</v>
          </cell>
          <cell r="M48">
            <v>6.2174522904999999E-6</v>
          </cell>
          <cell r="N48">
            <v>6.21893838517E-6</v>
          </cell>
          <cell r="O48">
            <v>-6.0887790072199997E-7</v>
          </cell>
          <cell r="P48">
            <v>2.4617073856799998E-6</v>
          </cell>
          <cell r="Q48">
            <v>7.3040347407E-6</v>
          </cell>
          <cell r="R48">
            <v>1.2196550392100001E-5</v>
          </cell>
          <cell r="S48">
            <v>1.5601587233599999E-5</v>
          </cell>
          <cell r="T48">
            <v>3.9196807106199998E-5</v>
          </cell>
          <cell r="U48">
            <v>3.91817309252E-5</v>
          </cell>
          <cell r="V48">
            <v>3.7695864064200003E-5</v>
          </cell>
          <cell r="W48">
            <v>3.80019452521E-5</v>
          </cell>
          <cell r="X48">
            <v>3.1440680572900001E-5</v>
          </cell>
          <cell r="Y48">
            <v>2.24837107824E-5</v>
          </cell>
          <cell r="Z48">
            <v>1.65134077143E-5</v>
          </cell>
          <cell r="AA48">
            <v>1.55098178567E-6</v>
          </cell>
          <cell r="AB48">
            <v>1.4830104724599999E-5</v>
          </cell>
          <cell r="AC48">
            <v>1.5069347476799999E-5</v>
          </cell>
          <cell r="AD48">
            <v>2.4794715278799999E-5</v>
          </cell>
          <cell r="AE48">
            <v>4.4256701481700002E-5</v>
          </cell>
          <cell r="AF48">
            <v>6.2939828255800006E-5</v>
          </cell>
          <cell r="AG48">
            <v>5.9348836831900001E-5</v>
          </cell>
          <cell r="AH48">
            <v>5.3374983210800002E-5</v>
          </cell>
          <cell r="AI48">
            <v>4.8198217672000001E-5</v>
          </cell>
          <cell r="AJ48">
            <v>4.3570660480599999E-5</v>
          </cell>
          <cell r="AK48">
            <v>3.5188613906799998E-5</v>
          </cell>
          <cell r="AL48">
            <v>2.5430698058899999E-5</v>
          </cell>
          <cell r="AM48">
            <v>1.8729533206799998E-5</v>
          </cell>
          <cell r="AN48">
            <v>1.47459965337E-5</v>
          </cell>
          <cell r="AO48">
            <v>1.3693322284600001E-5</v>
          </cell>
          <cell r="AP48">
            <v>9.8300947394499996E-6</v>
          </cell>
          <cell r="AQ48">
            <v>1.7996664516900001E-5</v>
          </cell>
          <cell r="AR48">
            <v>3.2769183922800002E-5</v>
          </cell>
          <cell r="AS48">
            <v>4.48322569771E-5</v>
          </cell>
          <cell r="AT48">
            <v>5.0095902703100001E-5</v>
          </cell>
          <cell r="AU48">
            <v>4.8386445920899998E-5</v>
          </cell>
          <cell r="AV48">
            <v>4.5577454063199997E-5</v>
          </cell>
          <cell r="AW48">
            <v>4.5008850564800002E-5</v>
          </cell>
          <cell r="AX48">
            <v>3.9933514773300001E-5</v>
          </cell>
          <cell r="AY48">
            <v>3.4541672927499998E-5</v>
          </cell>
          <cell r="AZ48">
            <v>3.0653947648399998E-5</v>
          </cell>
          <cell r="BA48">
            <v>1.1406282670099999E-5</v>
          </cell>
        </row>
        <row r="49">
          <cell r="B49">
            <v>5.3233765910699997E-6</v>
          </cell>
          <cell r="C49">
            <v>1.5680605399400001E-6</v>
          </cell>
          <cell r="D49">
            <v>5.8992788725599998E-6</v>
          </cell>
          <cell r="E49">
            <v>1.2123225821700001E-5</v>
          </cell>
          <cell r="F49">
            <v>1.8350681099799999E-5</v>
          </cell>
          <cell r="G49">
            <v>1.9190449681900001E-5</v>
          </cell>
          <cell r="H49">
            <v>2.11827748738E-5</v>
          </cell>
          <cell r="I49">
            <v>1.9723542538799999E-5</v>
          </cell>
          <cell r="J49">
            <v>1.7852144850299999E-5</v>
          </cell>
          <cell r="K49">
            <v>1.56133786661E-5</v>
          </cell>
          <cell r="L49">
            <v>1.2134451090600001E-5</v>
          </cell>
          <cell r="M49">
            <v>1.20980309759E-5</v>
          </cell>
          <cell r="N49">
            <v>1.20910736898E-5</v>
          </cell>
          <cell r="O49">
            <v>8.1318017441400003E-7</v>
          </cell>
          <cell r="P49">
            <v>2.2621675380499998E-6</v>
          </cell>
          <cell r="Q49">
            <v>7.4150912817299997E-6</v>
          </cell>
          <cell r="R49">
            <v>1.3412914976E-5</v>
          </cell>
          <cell r="S49">
            <v>1.7193324516999999E-5</v>
          </cell>
          <cell r="T49">
            <v>4.3578523201899999E-5</v>
          </cell>
          <cell r="U49">
            <v>4.3445847682099998E-5</v>
          </cell>
          <cell r="V49">
            <v>4.2093846585199999E-5</v>
          </cell>
          <cell r="W49">
            <v>4.2400952755499997E-5</v>
          </cell>
          <cell r="X49">
            <v>3.5918646558700002E-5</v>
          </cell>
          <cell r="Y49">
            <v>2.7110392638299999E-5</v>
          </cell>
          <cell r="Z49">
            <v>2.0968610672100002E-5</v>
          </cell>
          <cell r="AA49">
            <v>3.6716251288399998E-6</v>
          </cell>
          <cell r="AB49">
            <v>1.28087689085E-5</v>
          </cell>
          <cell r="AC49">
            <v>1.30609238915E-5</v>
          </cell>
          <cell r="AD49">
            <v>2.1430312373599999E-5</v>
          </cell>
          <cell r="AE49">
            <v>3.93435088102E-5</v>
          </cell>
          <cell r="AF49">
            <v>5.9348836831900001E-5</v>
          </cell>
          <cell r="AG49">
            <v>6.3988103563599995E-5</v>
          </cell>
          <cell r="AH49">
            <v>5.7794136705300003E-5</v>
          </cell>
          <cell r="AI49">
            <v>5.27115117707E-5</v>
          </cell>
          <cell r="AJ49">
            <v>4.7971988024199997E-5</v>
          </cell>
          <cell r="AK49">
            <v>3.8877812186700002E-5</v>
          </cell>
          <cell r="AL49">
            <v>2.8885785782399999E-5</v>
          </cell>
          <cell r="AM49">
            <v>2.1749882664699999E-5</v>
          </cell>
          <cell r="AN49">
            <v>1.7544558890699999E-5</v>
          </cell>
          <cell r="AO49">
            <v>7.7705540313000008E-6</v>
          </cell>
          <cell r="AP49">
            <v>5.8671773469099998E-6</v>
          </cell>
          <cell r="AQ49">
            <v>1.5578788706900001E-5</v>
          </cell>
          <cell r="AR49">
            <v>3.26840114859E-5</v>
          </cell>
          <cell r="AS49">
            <v>4.8210921849300001E-5</v>
          </cell>
          <cell r="AT49">
            <v>5.6317742360299999E-5</v>
          </cell>
          <cell r="AU49">
            <v>5.51292055784E-5</v>
          </cell>
          <cell r="AV49">
            <v>5.19981192461E-5</v>
          </cell>
          <cell r="AW49">
            <v>5.17378171292E-5</v>
          </cell>
          <cell r="AX49">
            <v>4.6506088241200003E-5</v>
          </cell>
          <cell r="AY49">
            <v>4.0799482800999999E-5</v>
          </cell>
          <cell r="AZ49">
            <v>3.6864892868799998E-5</v>
          </cell>
          <cell r="BA49">
            <v>1.48829886626E-5</v>
          </cell>
        </row>
        <row r="50">
          <cell r="B50">
            <v>5.01080687297E-6</v>
          </cell>
          <cell r="C50">
            <v>1.10295427537E-6</v>
          </cell>
          <cell r="D50">
            <v>4.7314995522899999E-6</v>
          </cell>
          <cell r="E50">
            <v>1.0209857659200001E-5</v>
          </cell>
          <cell r="F50">
            <v>1.6034891385599999E-5</v>
          </cell>
          <cell r="G50">
            <v>1.7217109047500001E-5</v>
          </cell>
          <cell r="H50">
            <v>1.92562731728E-5</v>
          </cell>
          <cell r="I50">
            <v>1.8013778954400001E-5</v>
          </cell>
          <cell r="J50">
            <v>1.6690735691299999E-5</v>
          </cell>
          <cell r="K50">
            <v>1.5344632563900001E-5</v>
          </cell>
          <cell r="L50">
            <v>1.25562726499E-5</v>
          </cell>
          <cell r="M50">
            <v>1.2770499537199999E-5</v>
          </cell>
          <cell r="N50">
            <v>1.27647812649E-5</v>
          </cell>
          <cell r="O50">
            <v>9.3761726166900003E-7</v>
          </cell>
          <cell r="P50">
            <v>1.66903799132E-6</v>
          </cell>
          <cell r="Q50">
            <v>5.3641203122600002E-6</v>
          </cell>
          <cell r="R50">
            <v>1.00994226513E-5</v>
          </cell>
          <cell r="S50">
            <v>1.3909039949300001E-5</v>
          </cell>
          <cell r="T50">
            <v>4.08930719046E-5</v>
          </cell>
          <cell r="U50">
            <v>4.1521729506900001E-5</v>
          </cell>
          <cell r="V50">
            <v>4.10429609031E-5</v>
          </cell>
          <cell r="W50">
            <v>4.2176743668399997E-5</v>
          </cell>
          <cell r="X50">
            <v>3.5895162632199999E-5</v>
          </cell>
          <cell r="Y50">
            <v>2.72355774428E-5</v>
          </cell>
          <cell r="Z50">
            <v>2.1232541443700001E-5</v>
          </cell>
          <cell r="AA50">
            <v>4.9573417069300001E-6</v>
          </cell>
          <cell r="AB50">
            <v>9.0154838459699993E-6</v>
          </cell>
          <cell r="AC50">
            <v>1.01618100613E-5</v>
          </cell>
          <cell r="AD50">
            <v>1.7710404451399999E-5</v>
          </cell>
          <cell r="AE50">
            <v>3.4594728787500002E-5</v>
          </cell>
          <cell r="AF50">
            <v>5.3374983210800002E-5</v>
          </cell>
          <cell r="AG50">
            <v>5.7794136705300003E-5</v>
          </cell>
          <cell r="AH50">
            <v>5.59360407331E-5</v>
          </cell>
          <cell r="AI50">
            <v>5.1193092210700002E-5</v>
          </cell>
          <cell r="AJ50">
            <v>4.7060892099799997E-5</v>
          </cell>
          <cell r="AK50">
            <v>3.8783191678399997E-5</v>
          </cell>
          <cell r="AL50">
            <v>2.9027080530599999E-5</v>
          </cell>
          <cell r="AM50">
            <v>2.2448327836900001E-5</v>
          </cell>
          <cell r="AN50">
            <v>1.89231656302E-5</v>
          </cell>
          <cell r="AO50">
            <v>2.5726459273700001E-6</v>
          </cell>
          <cell r="AP50">
            <v>1.5952303684800001E-6</v>
          </cell>
          <cell r="AQ50">
            <v>1.14780929682E-5</v>
          </cell>
          <cell r="AR50">
            <v>2.8259223607799999E-5</v>
          </cell>
          <cell r="AS50">
            <v>4.3442990366400002E-5</v>
          </cell>
          <cell r="AT50">
            <v>5.2613221614699999E-5</v>
          </cell>
          <cell r="AU50">
            <v>5.27591661076E-5</v>
          </cell>
          <cell r="AV50">
            <v>5.0416830234600002E-5</v>
          </cell>
          <cell r="AW50">
            <v>5.0882734361200002E-5</v>
          </cell>
          <cell r="AX50">
            <v>4.6396672348000003E-5</v>
          </cell>
          <cell r="AY50">
            <v>4.12090717E-5</v>
          </cell>
          <cell r="AZ50">
            <v>3.7636882657699999E-5</v>
          </cell>
          <cell r="BA50">
            <v>1.67726577335E-5</v>
          </cell>
        </row>
        <row r="51">
          <cell r="B51">
            <v>4.4912221190099998E-6</v>
          </cell>
          <cell r="C51">
            <v>9.6561828232499993E-7</v>
          </cell>
          <cell r="D51">
            <v>4.28372044624E-6</v>
          </cell>
          <cell r="E51">
            <v>9.20543586346E-6</v>
          </cell>
          <cell r="F51">
            <v>1.4544084602599999E-5</v>
          </cell>
          <cell r="G51">
            <v>1.5209021781299999E-5</v>
          </cell>
          <cell r="H51">
            <v>1.7781270354999999E-5</v>
          </cell>
          <cell r="I51">
            <v>1.66270263347E-5</v>
          </cell>
          <cell r="J51">
            <v>1.54312667691E-5</v>
          </cell>
          <cell r="K51">
            <v>1.38584163227E-5</v>
          </cell>
          <cell r="L51">
            <v>1.13682430356E-5</v>
          </cell>
          <cell r="M51">
            <v>1.17271823796E-5</v>
          </cell>
          <cell r="N51">
            <v>1.17226495472E-5</v>
          </cell>
          <cell r="O51">
            <v>4.78664711904E-7</v>
          </cell>
          <cell r="P51">
            <v>1.1149515410799999E-6</v>
          </cell>
          <cell r="Q51">
            <v>4.5054853491399997E-6</v>
          </cell>
          <cell r="R51">
            <v>8.3752604917300001E-6</v>
          </cell>
          <cell r="S51">
            <v>1.1727208378399999E-5</v>
          </cell>
          <cell r="T51">
            <v>3.79755203771E-5</v>
          </cell>
          <cell r="U51">
            <v>3.8451959954099997E-5</v>
          </cell>
          <cell r="V51">
            <v>3.8072560598299997E-5</v>
          </cell>
          <cell r="W51">
            <v>3.91977761035E-5</v>
          </cell>
          <cell r="X51">
            <v>3.3788644308399997E-5</v>
          </cell>
          <cell r="Y51">
            <v>2.6618454553400001E-5</v>
          </cell>
          <cell r="Z51">
            <v>2.07772930306E-5</v>
          </cell>
          <cell r="AA51">
            <v>5.9077584146500001E-6</v>
          </cell>
          <cell r="AB51">
            <v>6.9818071109200001E-6</v>
          </cell>
          <cell r="AC51">
            <v>7.8166064175599995E-6</v>
          </cell>
          <cell r="AD51">
            <v>1.49527936317E-5</v>
          </cell>
          <cell r="AE51">
            <v>3.08570890535E-5</v>
          </cell>
          <cell r="AF51">
            <v>4.8198217672000001E-5</v>
          </cell>
          <cell r="AG51">
            <v>5.27115117707E-5</v>
          </cell>
          <cell r="AH51">
            <v>5.1193092210700002E-5</v>
          </cell>
          <cell r="AI51">
            <v>4.8456113501900002E-5</v>
          </cell>
          <cell r="AJ51">
            <v>4.4922141752400001E-5</v>
          </cell>
          <cell r="AK51">
            <v>3.77712339755E-5</v>
          </cell>
          <cell r="AL51">
            <v>2.9477048903800001E-5</v>
          </cell>
          <cell r="AM51">
            <v>2.3587925682800001E-5</v>
          </cell>
          <cell r="AN51">
            <v>2.0212878580500001E-5</v>
          </cell>
          <cell r="AO51">
            <v>8.1201881848599997E-7</v>
          </cell>
          <cell r="AP51">
            <v>1.3605178630299999E-7</v>
          </cell>
          <cell r="AQ51">
            <v>9.6441158838500008E-6</v>
          </cell>
          <cell r="AR51">
            <v>2.5472442923699998E-5</v>
          </cell>
          <cell r="AS51">
            <v>4.0012987425800002E-5</v>
          </cell>
          <cell r="AT51">
            <v>4.8684422097899998E-5</v>
          </cell>
          <cell r="AU51">
            <v>4.9276709081900002E-5</v>
          </cell>
          <cell r="AV51">
            <v>4.7716021588299997E-5</v>
          </cell>
          <cell r="AW51">
            <v>4.8220139678300002E-5</v>
          </cell>
          <cell r="AX51">
            <v>4.4115066589799999E-5</v>
          </cell>
          <cell r="AY51">
            <v>3.9881252857099997E-5</v>
          </cell>
          <cell r="AZ51">
            <v>3.65031020417E-5</v>
          </cell>
          <cell r="BA51">
            <v>1.7937875752499999E-5</v>
          </cell>
        </row>
        <row r="52">
          <cell r="B52">
            <v>3.8348076534699998E-6</v>
          </cell>
          <cell r="C52">
            <v>4.9152899832600003E-7</v>
          </cell>
          <cell r="D52">
            <v>3.49944699258E-6</v>
          </cell>
          <cell r="E52">
            <v>7.7196690852200002E-6</v>
          </cell>
          <cell r="F52">
            <v>1.2635773667500001E-5</v>
          </cell>
          <cell r="G52">
            <v>1.3079994795E-5</v>
          </cell>
          <cell r="H52">
            <v>1.57910944981E-5</v>
          </cell>
          <cell r="I52">
            <v>1.4645319314399999E-5</v>
          </cell>
          <cell r="J52">
            <v>1.3688164919999999E-5</v>
          </cell>
          <cell r="K52">
            <v>1.2364331214599999E-5</v>
          </cell>
          <cell r="L52">
            <v>1.03011338105E-5</v>
          </cell>
          <cell r="M52">
            <v>1.07239544857E-5</v>
          </cell>
          <cell r="N52">
            <v>1.0721172247E-5</v>
          </cell>
          <cell r="O52">
            <v>8.9905658588100006E-8</v>
          </cell>
          <cell r="P52">
            <v>7.1471700008500003E-7</v>
          </cell>
          <cell r="Q52">
            <v>3.6974719575799999E-6</v>
          </cell>
          <cell r="R52">
            <v>7.06583076287E-6</v>
          </cell>
          <cell r="S52">
            <v>9.9428939814099997E-6</v>
          </cell>
          <cell r="T52">
            <v>3.55329377927E-5</v>
          </cell>
          <cell r="U52">
            <v>3.6182187024400002E-5</v>
          </cell>
          <cell r="V52">
            <v>3.60401053689E-5</v>
          </cell>
          <cell r="W52">
            <v>3.7286587706300003E-5</v>
          </cell>
          <cell r="X52">
            <v>3.2293082741300001E-5</v>
          </cell>
          <cell r="Y52">
            <v>2.6133972095000001E-5</v>
          </cell>
          <cell r="Z52">
            <v>2.0296218592299999E-5</v>
          </cell>
          <cell r="AA52">
            <v>6.6292601100199999E-6</v>
          </cell>
          <cell r="AB52">
            <v>4.7764500984499998E-6</v>
          </cell>
          <cell r="AC52">
            <v>5.8627974917499997E-6</v>
          </cell>
          <cell r="AD52">
            <v>1.2461542714199999E-5</v>
          </cell>
          <cell r="AE52">
            <v>2.7432346887000001E-5</v>
          </cell>
          <cell r="AF52">
            <v>4.3570660480599999E-5</v>
          </cell>
          <cell r="AG52">
            <v>4.7971988024199997E-5</v>
          </cell>
          <cell r="AH52">
            <v>4.7060892099799997E-5</v>
          </cell>
          <cell r="AI52">
            <v>4.4922141752400001E-5</v>
          </cell>
          <cell r="AJ52">
            <v>4.26556204043E-5</v>
          </cell>
          <cell r="AK52">
            <v>3.6467723830599999E-5</v>
          </cell>
          <cell r="AL52">
            <v>2.9087129112700001E-5</v>
          </cell>
          <cell r="AM52">
            <v>2.3893010155700001E-5</v>
          </cell>
          <cell r="AN52">
            <v>2.10016393056E-5</v>
          </cell>
          <cell r="AO52">
            <v>-1.1067641300699999E-6</v>
          </cell>
          <cell r="AP52">
            <v>-1.28266769863E-6</v>
          </cell>
          <cell r="AQ52">
            <v>7.93340235209E-6</v>
          </cell>
          <cell r="AR52">
            <v>2.3123767258099999E-5</v>
          </cell>
          <cell r="AS52">
            <v>3.6985243861699997E-5</v>
          </cell>
          <cell r="AT52">
            <v>4.5006678234100002E-5</v>
          </cell>
          <cell r="AU52">
            <v>4.5824493293899998E-5</v>
          </cell>
          <cell r="AV52">
            <v>4.4779229755600002E-5</v>
          </cell>
          <cell r="AW52">
            <v>4.5485096974099997E-5</v>
          </cell>
          <cell r="AX52">
            <v>4.1685535634500002E-5</v>
          </cell>
          <cell r="AY52">
            <v>3.8241150330199998E-5</v>
          </cell>
          <cell r="AZ52">
            <v>3.5221890053400001E-5</v>
          </cell>
          <cell r="BA52">
            <v>1.8162005651899999E-5</v>
          </cell>
        </row>
        <row r="53">
          <cell r="B53">
            <v>2.1717672736599999E-6</v>
          </cell>
          <cell r="C53">
            <v>-4.6170077415700001E-7</v>
          </cell>
          <cell r="D53">
            <v>2.5276659357299998E-6</v>
          </cell>
          <cell r="E53">
            <v>5.5766323657900002E-6</v>
          </cell>
          <cell r="F53">
            <v>9.4345700383500002E-6</v>
          </cell>
          <cell r="G53">
            <v>9.1841395936200008E-6</v>
          </cell>
          <cell r="H53">
            <v>1.1415481760499999E-5</v>
          </cell>
          <cell r="I53">
            <v>1.06551204219E-5</v>
          </cell>
          <cell r="J53">
            <v>1.0129229074000001E-5</v>
          </cell>
          <cell r="K53">
            <v>9.3483310531599993E-6</v>
          </cell>
          <cell r="L53">
            <v>8.1670946986900008E-6</v>
          </cell>
          <cell r="M53">
            <v>8.62617321362E-6</v>
          </cell>
          <cell r="N53">
            <v>8.6253984806699997E-6</v>
          </cell>
          <cell r="O53">
            <v>-3.8053203193500001E-7</v>
          </cell>
          <cell r="P53">
            <v>5.1785644631299999E-7</v>
          </cell>
          <cell r="Q53">
            <v>2.9157526304900001E-6</v>
          </cell>
          <cell r="R53">
            <v>5.4510376526800004E-6</v>
          </cell>
          <cell r="S53">
            <v>7.6514416415599996E-6</v>
          </cell>
          <cell r="T53">
            <v>3.0705795465400003E-5</v>
          </cell>
          <cell r="U53">
            <v>3.15598650152E-5</v>
          </cell>
          <cell r="V53">
            <v>3.20253228111E-5</v>
          </cell>
          <cell r="W53">
            <v>3.34235296093E-5</v>
          </cell>
          <cell r="X53">
            <v>2.9489173330200001E-5</v>
          </cell>
          <cell r="Y53">
            <v>2.4969660258500001E-5</v>
          </cell>
          <cell r="Z53">
            <v>1.9409244046900002E-5</v>
          </cell>
          <cell r="AA53">
            <v>7.9053659193499994E-6</v>
          </cell>
          <cell r="AB53">
            <v>1.6541034548E-6</v>
          </cell>
          <cell r="AC53">
            <v>2.8550595617399999E-6</v>
          </cell>
          <cell r="AD53">
            <v>8.5675233497000003E-6</v>
          </cell>
          <cell r="AE53">
            <v>2.15189091834E-5</v>
          </cell>
          <cell r="AF53">
            <v>3.5188613906799998E-5</v>
          </cell>
          <cell r="AG53">
            <v>3.8877812186700002E-5</v>
          </cell>
          <cell r="AH53">
            <v>3.8783191678399997E-5</v>
          </cell>
          <cell r="AI53">
            <v>3.77712339755E-5</v>
          </cell>
          <cell r="AJ53">
            <v>3.6467723830599999E-5</v>
          </cell>
          <cell r="AK53">
            <v>3.3894793158499997E-5</v>
          </cell>
          <cell r="AL53">
            <v>2.8653758848299999E-5</v>
          </cell>
          <cell r="AM53">
            <v>2.4781914389800001E-5</v>
          </cell>
          <cell r="AN53">
            <v>2.24292098211E-5</v>
          </cell>
          <cell r="AO53">
            <v>-3.5546346096400002E-6</v>
          </cell>
          <cell r="AP53">
            <v>-2.97399238661E-6</v>
          </cell>
          <cell r="AQ53">
            <v>5.4099015299699997E-6</v>
          </cell>
          <cell r="AR53">
            <v>1.8789266969700001E-5</v>
          </cell>
          <cell r="AS53">
            <v>3.1338439507299997E-5</v>
          </cell>
          <cell r="AT53">
            <v>3.8638790553200002E-5</v>
          </cell>
          <cell r="AU53">
            <v>3.9529421107100003E-5</v>
          </cell>
          <cell r="AV53">
            <v>3.9084918650100001E-5</v>
          </cell>
          <cell r="AW53">
            <v>4.0274426159499997E-5</v>
          </cell>
          <cell r="AX53">
            <v>3.7368245056700001E-5</v>
          </cell>
          <cell r="AY53">
            <v>3.5911571126199999E-5</v>
          </cell>
          <cell r="AZ53">
            <v>3.3127431583900003E-5</v>
          </cell>
          <cell r="BA53">
            <v>1.8874937811800001E-5</v>
          </cell>
        </row>
        <row r="54">
          <cell r="B54">
            <v>9.566565309719999E-7</v>
          </cell>
          <cell r="C54">
            <v>-9.8694415951699992E-7</v>
          </cell>
          <cell r="D54">
            <v>1.2394388106500001E-6</v>
          </cell>
          <cell r="E54">
            <v>3.3338908429700001E-6</v>
          </cell>
          <cell r="F54">
            <v>6.3737785457799999E-6</v>
          </cell>
          <cell r="G54">
            <v>3.7704039519100001E-6</v>
          </cell>
          <cell r="H54">
            <v>6.1982733748000004E-6</v>
          </cell>
          <cell r="I54">
            <v>5.6557392897100004E-6</v>
          </cell>
          <cell r="J54">
            <v>5.6563651310199997E-6</v>
          </cell>
          <cell r="K54">
            <v>5.1971107390700004E-6</v>
          </cell>
          <cell r="L54">
            <v>4.91784455421E-6</v>
          </cell>
          <cell r="M54">
            <v>5.2059341931100002E-6</v>
          </cell>
          <cell r="N54">
            <v>5.2022630788500004E-6</v>
          </cell>
          <cell r="O54">
            <v>-1.23699936692E-6</v>
          </cell>
          <cell r="P54">
            <v>-5.0988788220100003E-7</v>
          </cell>
          <cell r="Q54">
            <v>1.6340061297299999E-6</v>
          </cell>
          <cell r="R54">
            <v>3.09253654429E-6</v>
          </cell>
          <cell r="S54">
            <v>4.5242118227800002E-6</v>
          </cell>
          <cell r="T54">
            <v>2.4108071584999999E-5</v>
          </cell>
          <cell r="U54">
            <v>2.4631752349399999E-5</v>
          </cell>
          <cell r="V54">
            <v>2.5246879665399999E-5</v>
          </cell>
          <cell r="W54">
            <v>2.6373361225900001E-5</v>
          </cell>
          <cell r="X54">
            <v>2.43779460776E-5</v>
          </cell>
          <cell r="Y54">
            <v>2.2959744099000001E-5</v>
          </cell>
          <cell r="Z54">
            <v>1.79334665527E-5</v>
          </cell>
          <cell r="AA54">
            <v>9.1574319778100007E-6</v>
          </cell>
          <cell r="AB54">
            <v>-8.6016194338199995E-7</v>
          </cell>
          <cell r="AC54">
            <v>3.54685120508E-7</v>
          </cell>
          <cell r="AD54">
            <v>5.2240570811100001E-6</v>
          </cell>
          <cell r="AE54">
            <v>1.52253069126E-5</v>
          </cell>
          <cell r="AF54">
            <v>2.5430698058899999E-5</v>
          </cell>
          <cell r="AG54">
            <v>2.8885785782399999E-5</v>
          </cell>
          <cell r="AH54">
            <v>2.9027080530599999E-5</v>
          </cell>
          <cell r="AI54">
            <v>2.9477048903800001E-5</v>
          </cell>
          <cell r="AJ54">
            <v>2.9087129112700001E-5</v>
          </cell>
          <cell r="AK54">
            <v>2.8653758848299999E-5</v>
          </cell>
          <cell r="AL54">
            <v>2.82700686853E-5</v>
          </cell>
          <cell r="AM54">
            <v>2.54267109616E-5</v>
          </cell>
          <cell r="AN54">
            <v>2.37547132033E-5</v>
          </cell>
          <cell r="AO54">
            <v>-4.5564929210000004E-6</v>
          </cell>
          <cell r="AP54">
            <v>-3.1893675210699998E-6</v>
          </cell>
          <cell r="AQ54">
            <v>3.46186629063E-6</v>
          </cell>
          <cell r="AR54">
            <v>1.35807679616E-5</v>
          </cell>
          <cell r="AS54">
            <v>2.3814956026800002E-5</v>
          </cell>
          <cell r="AT54">
            <v>2.95461466873E-5</v>
          </cell>
          <cell r="AU54">
            <v>3.0778361736500003E-5</v>
          </cell>
          <cell r="AV54">
            <v>3.1017662737899998E-5</v>
          </cell>
          <cell r="AW54">
            <v>3.2146676608099999E-5</v>
          </cell>
          <cell r="AX54">
            <v>3.1206165353099999E-5</v>
          </cell>
          <cell r="AY54">
            <v>3.2019071548599998E-5</v>
          </cell>
          <cell r="AZ54">
            <v>2.9157135304599998E-5</v>
          </cell>
          <cell r="BA54">
            <v>1.9256325818699999E-5</v>
          </cell>
        </row>
        <row r="55">
          <cell r="B55">
            <v>7.1826828844200003E-7</v>
          </cell>
          <cell r="C55">
            <v>-1.40386169869E-6</v>
          </cell>
          <cell r="D55">
            <v>1.0864179751E-7</v>
          </cell>
          <cell r="E55">
            <v>1.4082819135700001E-6</v>
          </cell>
          <cell r="F55">
            <v>3.7534847111899999E-6</v>
          </cell>
          <cell r="G55">
            <v>7.7785109458599999E-7</v>
          </cell>
          <cell r="H55">
            <v>3.9830404987999997E-6</v>
          </cell>
          <cell r="I55">
            <v>3.51865935102E-6</v>
          </cell>
          <cell r="J55">
            <v>3.7254392103299999E-6</v>
          </cell>
          <cell r="K55">
            <v>3.6617814774099998E-6</v>
          </cell>
          <cell r="L55">
            <v>3.9329500161100002E-6</v>
          </cell>
          <cell r="M55">
            <v>4.2899604620399998E-6</v>
          </cell>
          <cell r="N55">
            <v>4.2828969766499997E-6</v>
          </cell>
          <cell r="O55">
            <v>-1.29083288095E-6</v>
          </cell>
          <cell r="P55">
            <v>-8.9620219077099998E-7</v>
          </cell>
          <cell r="Q55">
            <v>8.1761091949500004E-7</v>
          </cell>
          <cell r="R55">
            <v>1.69682582825E-6</v>
          </cell>
          <cell r="S55">
            <v>2.7856352064900002E-6</v>
          </cell>
          <cell r="T55">
            <v>1.95337101007E-5</v>
          </cell>
          <cell r="U55">
            <v>2.0092428771000001E-5</v>
          </cell>
          <cell r="V55">
            <v>2.0988150927899999E-5</v>
          </cell>
          <cell r="W55">
            <v>2.20319896451E-5</v>
          </cell>
          <cell r="X55">
            <v>2.08798154209E-5</v>
          </cell>
          <cell r="Y55">
            <v>2.06735331698E-5</v>
          </cell>
          <cell r="Z55">
            <v>1.6207602335900001E-5</v>
          </cell>
          <cell r="AA55">
            <v>8.8571590876E-6</v>
          </cell>
          <cell r="AB55">
            <v>-3.2518982619100002E-6</v>
          </cell>
          <cell r="AC55">
            <v>-1.4669798424599999E-6</v>
          </cell>
          <cell r="AD55">
            <v>2.4818861223199999E-6</v>
          </cell>
          <cell r="AE55">
            <v>1.05720248425E-5</v>
          </cell>
          <cell r="AF55">
            <v>1.8729533206799998E-5</v>
          </cell>
          <cell r="AG55">
            <v>2.1749882664699999E-5</v>
          </cell>
          <cell r="AH55">
            <v>2.2448327836900001E-5</v>
          </cell>
          <cell r="AI55">
            <v>2.3587925682800001E-5</v>
          </cell>
          <cell r="AJ55">
            <v>2.3893010155700001E-5</v>
          </cell>
          <cell r="AK55">
            <v>2.4781914389800001E-5</v>
          </cell>
          <cell r="AL55">
            <v>2.54267109616E-5</v>
          </cell>
          <cell r="AM55">
            <v>2.5097015589500001E-5</v>
          </cell>
          <cell r="AN55">
            <v>2.3678216549100001E-5</v>
          </cell>
          <cell r="AO55">
            <v>-5.65267408584E-6</v>
          </cell>
          <cell r="AP55">
            <v>-4.3893464156500004E-6</v>
          </cell>
          <cell r="AQ55">
            <v>1.2264937526099999E-6</v>
          </cell>
          <cell r="AR55">
            <v>9.9792044450499995E-6</v>
          </cell>
          <cell r="AS55">
            <v>1.89397856683E-5</v>
          </cell>
          <cell r="AT55">
            <v>2.38642021705E-5</v>
          </cell>
          <cell r="AU55">
            <v>2.5119525224500002E-5</v>
          </cell>
          <cell r="AV55">
            <v>2.5998208007099999E-5</v>
          </cell>
          <cell r="AW55">
            <v>2.7110208230500001E-5</v>
          </cell>
          <cell r="AX55">
            <v>2.6822911004900001E-5</v>
          </cell>
          <cell r="AY55">
            <v>2.8440332840899999E-5</v>
          </cell>
          <cell r="AZ55">
            <v>2.6066236440999999E-5</v>
          </cell>
          <cell r="BA55">
            <v>1.8450691314299999E-5</v>
          </cell>
        </row>
        <row r="56">
          <cell r="B56">
            <v>3.1044433010999999E-7</v>
          </cell>
          <cell r="C56">
            <v>-2.4347832608999998E-6</v>
          </cell>
          <cell r="D56">
            <v>-2.2198218190200001E-6</v>
          </cell>
          <cell r="E56">
            <v>-2.1522429645999999E-6</v>
          </cell>
          <cell r="F56">
            <v>-1.9842994172299999E-7</v>
          </cell>
          <cell r="G56">
            <v>-1.5077491377899999E-6</v>
          </cell>
          <cell r="H56">
            <v>6.39266460867E-7</v>
          </cell>
          <cell r="I56">
            <v>4.96790826778E-7</v>
          </cell>
          <cell r="J56">
            <v>1.03022989181E-6</v>
          </cell>
          <cell r="K56">
            <v>1.6813258092200001E-6</v>
          </cell>
          <cell r="L56">
            <v>2.7806639405799998E-6</v>
          </cell>
          <cell r="M56">
            <v>3.6154071687699999E-6</v>
          </cell>
          <cell r="N56">
            <v>3.61711877719E-6</v>
          </cell>
          <cell r="O56">
            <v>-1.82407781038E-6</v>
          </cell>
          <cell r="P56">
            <v>-2.0976819493200001E-6</v>
          </cell>
          <cell r="Q56">
            <v>-2.1661201631699998E-6</v>
          </cell>
          <cell r="R56">
            <v>-2.7026890011100001E-6</v>
          </cell>
          <cell r="S56">
            <v>-2.51540252007E-6</v>
          </cell>
          <cell r="T56">
            <v>1.5763821278599999E-5</v>
          </cell>
          <cell r="U56">
            <v>1.75060943688E-5</v>
          </cell>
          <cell r="V56">
            <v>1.9323700155000002E-5</v>
          </cell>
          <cell r="W56">
            <v>2.18798246341E-5</v>
          </cell>
          <cell r="X56">
            <v>1.9319461360500001E-5</v>
          </cell>
          <cell r="Y56">
            <v>1.72469289653E-5</v>
          </cell>
          <cell r="Z56">
            <v>1.4037009227900001E-5</v>
          </cell>
          <cell r="AA56">
            <v>1.0528344009099999E-5</v>
          </cell>
          <cell r="AB56">
            <v>-2.23311566228E-6</v>
          </cell>
          <cell r="AC56">
            <v>-2.26914872655E-6</v>
          </cell>
          <cell r="AD56">
            <v>1.7135213044400001E-7</v>
          </cell>
          <cell r="AE56">
            <v>7.5619103497199997E-6</v>
          </cell>
          <cell r="AF56">
            <v>1.47459965337E-5</v>
          </cell>
          <cell r="AG56">
            <v>1.7544558890699999E-5</v>
          </cell>
          <cell r="AH56">
            <v>1.89231656302E-5</v>
          </cell>
          <cell r="AI56">
            <v>2.0212878580500001E-5</v>
          </cell>
          <cell r="AJ56">
            <v>2.10016393056E-5</v>
          </cell>
          <cell r="AK56">
            <v>2.24292098211E-5</v>
          </cell>
          <cell r="AL56">
            <v>2.37547132033E-5</v>
          </cell>
          <cell r="AM56">
            <v>2.3678216549100001E-5</v>
          </cell>
          <cell r="AN56">
            <v>2.8227530040800001E-5</v>
          </cell>
          <cell r="AO56">
            <v>-1.08358580977E-5</v>
          </cell>
          <cell r="AP56">
            <v>-9.8505677415799998E-6</v>
          </cell>
          <cell r="AQ56">
            <v>-4.2300997727899997E-6</v>
          </cell>
          <cell r="AR56">
            <v>5.2973024679499998E-6</v>
          </cell>
          <cell r="AS56">
            <v>1.3896623074E-5</v>
          </cell>
          <cell r="AT56">
            <v>1.8333063178199999E-5</v>
          </cell>
          <cell r="AU56">
            <v>2.0098007921E-5</v>
          </cell>
          <cell r="AV56">
            <v>2.1855750403399998E-5</v>
          </cell>
          <cell r="AW56">
            <v>2.29483424941E-5</v>
          </cell>
          <cell r="AX56">
            <v>2.3099260311E-5</v>
          </cell>
          <cell r="AY56">
            <v>2.5006124087000001E-5</v>
          </cell>
          <cell r="AZ56">
            <v>2.2805576290399999E-5</v>
          </cell>
          <cell r="BA56">
            <v>1.6608893406300001E-5</v>
          </cell>
        </row>
        <row r="57">
          <cell r="B57">
            <v>1.3337868016200001E-6</v>
          </cell>
          <cell r="C57">
            <v>1.9252020472499999E-5</v>
          </cell>
          <cell r="D57">
            <v>3.4058646365000001E-5</v>
          </cell>
          <cell r="E57">
            <v>3.9096308078400003E-5</v>
          </cell>
          <cell r="F57">
            <v>3.9206023942300003E-5</v>
          </cell>
          <cell r="G57">
            <v>2.5315889486899999E-5</v>
          </cell>
          <cell r="H57">
            <v>2.2509203319E-5</v>
          </cell>
          <cell r="I57">
            <v>2.0971278130599999E-5</v>
          </cell>
          <cell r="J57">
            <v>1.5285076522600001E-5</v>
          </cell>
          <cell r="K57">
            <v>7.5142015665899999E-6</v>
          </cell>
          <cell r="L57">
            <v>4.1617431707299999E-7</v>
          </cell>
          <cell r="M57">
            <v>-4.9642980862500002E-6</v>
          </cell>
          <cell r="N57">
            <v>-5.0252934162800001E-6</v>
          </cell>
          <cell r="O57">
            <v>1.0761865080500001E-5</v>
          </cell>
          <cell r="P57">
            <v>1.9518177184599998E-5</v>
          </cell>
          <cell r="Q57">
            <v>3.7658885362700001E-5</v>
          </cell>
          <cell r="R57">
            <v>4.6231470602399997E-5</v>
          </cell>
          <cell r="S57">
            <v>4.9691687512600001E-5</v>
          </cell>
          <cell r="T57">
            <v>1.39770427697E-5</v>
          </cell>
          <cell r="U57">
            <v>1.9381984176800002E-6</v>
          </cell>
          <cell r="V57">
            <v>-9.8841848949199995E-6</v>
          </cell>
          <cell r="W57">
            <v>-2.16709953896E-5</v>
          </cell>
          <cell r="X57">
            <v>-1.29633644871E-5</v>
          </cell>
          <cell r="Y57">
            <v>-1.79706889377E-6</v>
          </cell>
          <cell r="Z57">
            <v>-5.65274619582E-6</v>
          </cell>
          <cell r="AA57">
            <v>-1.2233066903999999E-5</v>
          </cell>
          <cell r="AB57">
            <v>3.5546742972499999E-5</v>
          </cell>
          <cell r="AC57">
            <v>1.8468712831699999E-5</v>
          </cell>
          <cell r="AD57">
            <v>1.4105059408399999E-5</v>
          </cell>
          <cell r="AE57">
            <v>1.43141026061E-5</v>
          </cell>
          <cell r="AF57">
            <v>1.3693322284600001E-5</v>
          </cell>
          <cell r="AG57">
            <v>7.7705540313000008E-6</v>
          </cell>
          <cell r="AH57">
            <v>2.5726459273700001E-6</v>
          </cell>
          <cell r="AI57">
            <v>8.1201881848599997E-7</v>
          </cell>
          <cell r="AJ57">
            <v>-1.1067641300699999E-6</v>
          </cell>
          <cell r="AK57">
            <v>-3.5546346096400002E-6</v>
          </cell>
          <cell r="AL57">
            <v>-4.5564929210000004E-6</v>
          </cell>
          <cell r="AM57">
            <v>-5.65267408584E-6</v>
          </cell>
          <cell r="AN57">
            <v>-1.08358580977E-5</v>
          </cell>
          <cell r="AO57">
            <v>1.2617104036599999E-4</v>
          </cell>
          <cell r="AP57">
            <v>1.06036263405E-4</v>
          </cell>
          <cell r="AQ57">
            <v>7.3816598299699998E-5</v>
          </cell>
          <cell r="AR57">
            <v>5.30466051048E-5</v>
          </cell>
          <cell r="AS57">
            <v>3.9260904335400002E-5</v>
          </cell>
          <cell r="AT57">
            <v>2.3039296318900001E-5</v>
          </cell>
          <cell r="AU57">
            <v>1.34994876182E-5</v>
          </cell>
          <cell r="AV57">
            <v>7.6835198623800006E-6</v>
          </cell>
          <cell r="AW57">
            <v>8.5045737612700001E-7</v>
          </cell>
          <cell r="AX57">
            <v>9.2150850871200005E-7</v>
          </cell>
          <cell r="AY57">
            <v>-1.3810517686E-7</v>
          </cell>
          <cell r="AZ57">
            <v>-2.5139872352199998E-6</v>
          </cell>
          <cell r="BA57">
            <v>-1.23355020819E-5</v>
          </cell>
        </row>
        <row r="58">
          <cell r="B58">
            <v>3.9006770229799998E-6</v>
          </cell>
          <cell r="C58">
            <v>2.0914147715099999E-5</v>
          </cell>
          <cell r="D58">
            <v>3.8271768938100001E-5</v>
          </cell>
          <cell r="E58">
            <v>4.5275132767400002E-5</v>
          </cell>
          <cell r="F58">
            <v>4.7309060420500001E-5</v>
          </cell>
          <cell r="G58">
            <v>3.1470261824600001E-5</v>
          </cell>
          <cell r="H58">
            <v>2.9443628717500001E-5</v>
          </cell>
          <cell r="I58">
            <v>2.68971640136E-5</v>
          </cell>
          <cell r="J58">
            <v>2.0731881365699999E-5</v>
          </cell>
          <cell r="K58">
            <v>1.1575284785800001E-5</v>
          </cell>
          <cell r="L58">
            <v>2.9758635248799999E-6</v>
          </cell>
          <cell r="M58">
            <v>-2.2292733771799999E-6</v>
          </cell>
          <cell r="N58">
            <v>-2.2566640507200002E-6</v>
          </cell>
          <cell r="O58">
            <v>8.6563451331700001E-6</v>
          </cell>
          <cell r="P58">
            <v>2.1551545186100001E-5</v>
          </cell>
          <cell r="Q58">
            <v>4.1954588154199997E-5</v>
          </cell>
          <cell r="R58">
            <v>5.2765271409400001E-5</v>
          </cell>
          <cell r="S58">
            <v>5.7216093598900002E-5</v>
          </cell>
          <cell r="T58">
            <v>2.1280171866500001E-5</v>
          </cell>
          <cell r="U58">
            <v>7.8582125351600001E-6</v>
          </cell>
          <cell r="V58">
            <v>-4.2937058391900003E-6</v>
          </cell>
          <cell r="W58">
            <v>-1.66210563215E-5</v>
          </cell>
          <cell r="X58">
            <v>-8.6917725421099992E-6</v>
          </cell>
          <cell r="Y58">
            <v>1.97215797499E-6</v>
          </cell>
          <cell r="Z58">
            <v>-3.8517187169400003E-6</v>
          </cell>
          <cell r="AA58">
            <v>-1.43278112604E-5</v>
          </cell>
          <cell r="AB58">
            <v>2.5315938029800001E-5</v>
          </cell>
          <cell r="AC58">
            <v>1.7984056004799999E-5</v>
          </cell>
          <cell r="AD58">
            <v>1.32805168775E-5</v>
          </cell>
          <cell r="AE58">
            <v>1.0917925853000001E-5</v>
          </cell>
          <cell r="AF58">
            <v>9.8300947394499996E-6</v>
          </cell>
          <cell r="AG58">
            <v>5.8671773469099998E-6</v>
          </cell>
          <cell r="AH58">
            <v>1.5952303684800001E-6</v>
          </cell>
          <cell r="AI58">
            <v>1.3605178630299999E-7</v>
          </cell>
          <cell r="AJ58">
            <v>-1.28266769863E-6</v>
          </cell>
          <cell r="AK58">
            <v>-2.97399238661E-6</v>
          </cell>
          <cell r="AL58">
            <v>-3.1893675210699998E-6</v>
          </cell>
          <cell r="AM58">
            <v>-4.3893464156500004E-6</v>
          </cell>
          <cell r="AN58">
            <v>-9.8505677415799998E-6</v>
          </cell>
          <cell r="AO58">
            <v>1.06036263405E-4</v>
          </cell>
          <cell r="AP58">
            <v>1.08817921278E-4</v>
          </cell>
          <cell r="AQ58">
            <v>8.1893698463800005E-5</v>
          </cell>
          <cell r="AR58">
            <v>6.1598864311599995E-5</v>
          </cell>
          <cell r="AS58">
            <v>4.8462535823899998E-5</v>
          </cell>
          <cell r="AT58">
            <v>3.2020727602000001E-5</v>
          </cell>
          <cell r="AU58">
            <v>2.1441025635200001E-5</v>
          </cell>
          <cell r="AV58">
            <v>1.4046667562E-5</v>
          </cell>
          <cell r="AW58">
            <v>6.8577281816000001E-6</v>
          </cell>
          <cell r="AX58">
            <v>6.0334269883300004E-6</v>
          </cell>
          <cell r="AY58">
            <v>3.59387142792E-6</v>
          </cell>
          <cell r="AZ58">
            <v>7.4977923656700001E-7</v>
          </cell>
          <cell r="BA58">
            <v>-9.2025526127099994E-6</v>
          </cell>
        </row>
        <row r="59">
          <cell r="B59">
            <v>5.2529251905199997E-6</v>
          </cell>
          <cell r="C59">
            <v>1.8109126644600001E-5</v>
          </cell>
          <cell r="D59">
            <v>3.4263318340499998E-5</v>
          </cell>
          <cell r="E59">
            <v>4.2070544803199999E-5</v>
          </cell>
          <cell r="F59">
            <v>4.5359611740199997E-5</v>
          </cell>
          <cell r="G59">
            <v>3.34540538215E-5</v>
          </cell>
          <cell r="H59">
            <v>3.3388938685399998E-5</v>
          </cell>
          <cell r="I59">
            <v>3.0535503389499997E-5</v>
          </cell>
          <cell r="J59">
            <v>2.5175088803100001E-5</v>
          </cell>
          <cell r="K59">
            <v>1.5691073874999999E-5</v>
          </cell>
          <cell r="L59">
            <v>7.11662761493E-6</v>
          </cell>
          <cell r="M59">
            <v>3.4492774341199998E-6</v>
          </cell>
          <cell r="N59">
            <v>3.43619627244E-6</v>
          </cell>
          <cell r="O59">
            <v>7.5260957969300001E-6</v>
          </cell>
          <cell r="P59">
            <v>1.9312487600200001E-5</v>
          </cell>
          <cell r="Q59">
            <v>3.6646030925199997E-5</v>
          </cell>
          <cell r="R59">
            <v>4.7902784389100001E-5</v>
          </cell>
          <cell r="S59">
            <v>5.2525826003100001E-5</v>
          </cell>
          <cell r="T59">
            <v>3.4777428992099998E-5</v>
          </cell>
          <cell r="U59">
            <v>2.3161830384700001E-5</v>
          </cell>
          <cell r="V59">
            <v>1.23716818406E-5</v>
          </cell>
          <cell r="W59">
            <v>2.5606946411700002E-6</v>
          </cell>
          <cell r="X59">
            <v>5.3840340552199999E-6</v>
          </cell>
          <cell r="Y59">
            <v>8.4285590484900007E-6</v>
          </cell>
          <cell r="Z59">
            <v>1.9931135012499998E-6</v>
          </cell>
          <cell r="AA59">
            <v>-1.0349703139700001E-5</v>
          </cell>
          <cell r="AB59">
            <v>1.80189744812E-5</v>
          </cell>
          <cell r="AC59">
            <v>1.39442371785E-5</v>
          </cell>
          <cell r="AD59">
            <v>1.41936981021E-5</v>
          </cell>
          <cell r="AE59">
            <v>1.5090159451E-5</v>
          </cell>
          <cell r="AF59">
            <v>1.7996664516900001E-5</v>
          </cell>
          <cell r="AG59">
            <v>1.5578788706900001E-5</v>
          </cell>
          <cell r="AH59">
            <v>1.14780929682E-5</v>
          </cell>
          <cell r="AI59">
            <v>9.6441158838500008E-6</v>
          </cell>
          <cell r="AJ59">
            <v>7.93340235209E-6</v>
          </cell>
          <cell r="AK59">
            <v>5.4099015299699997E-6</v>
          </cell>
          <cell r="AL59">
            <v>3.46186629063E-6</v>
          </cell>
          <cell r="AM59">
            <v>1.2264937526099999E-6</v>
          </cell>
          <cell r="AN59">
            <v>-4.2300997727899997E-6</v>
          </cell>
          <cell r="AO59">
            <v>7.3816598299699998E-5</v>
          </cell>
          <cell r="AP59">
            <v>8.1893698463800005E-5</v>
          </cell>
          <cell r="AQ59">
            <v>7.6125161938499997E-5</v>
          </cell>
          <cell r="AR59">
            <v>6.8191463510200001E-5</v>
          </cell>
          <cell r="AS59">
            <v>6.2515651055200007E-5</v>
          </cell>
          <cell r="AT59">
            <v>4.9280533100900002E-5</v>
          </cell>
          <cell r="AU59">
            <v>3.9345677649200002E-5</v>
          </cell>
          <cell r="AV59">
            <v>3.1904410030399999E-5</v>
          </cell>
          <cell r="AW59">
            <v>2.5151494482299999E-5</v>
          </cell>
          <cell r="AX59">
            <v>2.0349189968500001E-5</v>
          </cell>
          <cell r="AY59">
            <v>1.5602168381299999E-5</v>
          </cell>
          <cell r="AZ59">
            <v>1.2884499616E-5</v>
          </cell>
          <cell r="BA59">
            <v>-1.9073038506299999E-6</v>
          </cell>
        </row>
        <row r="60">
          <cell r="B60">
            <v>5.27423257697E-6</v>
          </cell>
          <cell r="C60">
            <v>1.39477221961E-5</v>
          </cell>
          <cell r="D60">
            <v>2.6625743629199999E-5</v>
          </cell>
          <cell r="E60">
            <v>3.4768945803199997E-5</v>
          </cell>
          <cell r="F60">
            <v>3.8586275850200002E-5</v>
          </cell>
          <cell r="G60">
            <v>2.68465153806E-5</v>
          </cell>
          <cell r="H60">
            <v>3.0862622204199998E-5</v>
          </cell>
          <cell r="I60">
            <v>2.7505155858100001E-5</v>
          </cell>
          <cell r="J60">
            <v>2.26961101119E-5</v>
          </cell>
          <cell r="K60">
            <v>1.3062535361000001E-5</v>
          </cell>
          <cell r="L60">
            <v>4.7383247718600004E-6</v>
          </cell>
          <cell r="M60">
            <v>1.14293370684E-6</v>
          </cell>
          <cell r="N60">
            <v>1.13477913856E-6</v>
          </cell>
          <cell r="O60">
            <v>5.7358882251499998E-6</v>
          </cell>
          <cell r="P60">
            <v>1.6346920806500001E-5</v>
          </cell>
          <cell r="Q60">
            <v>2.8997457182900001E-5</v>
          </cell>
          <cell r="R60">
            <v>3.8689043978699997E-5</v>
          </cell>
          <cell r="S60">
            <v>4.2406454950800001E-5</v>
          </cell>
          <cell r="T60">
            <v>5.6824983430500002E-5</v>
          </cell>
          <cell r="U60">
            <v>4.7408454482999999E-5</v>
          </cell>
          <cell r="V60">
            <v>3.9293203060900002E-5</v>
          </cell>
          <cell r="W60">
            <v>3.2678916509200003E-5</v>
          </cell>
          <cell r="X60">
            <v>2.69405705683E-5</v>
          </cell>
          <cell r="Y60">
            <v>1.7922290324000001E-5</v>
          </cell>
          <cell r="Z60">
            <v>9.9387326017399996E-6</v>
          </cell>
          <cell r="AA60">
            <v>-9.2831929534400002E-6</v>
          </cell>
          <cell r="AB60">
            <v>1.1782118366300001E-5</v>
          </cell>
          <cell r="AC60">
            <v>8.9001229880400008E-6</v>
          </cell>
          <cell r="AD60">
            <v>1.1918878648800001E-5</v>
          </cell>
          <cell r="AE60">
            <v>2.16057347148E-5</v>
          </cell>
          <cell r="AF60">
            <v>3.2769183922800002E-5</v>
          </cell>
          <cell r="AG60">
            <v>3.26840114859E-5</v>
          </cell>
          <cell r="AH60">
            <v>2.8259223607799999E-5</v>
          </cell>
          <cell r="AI60">
            <v>2.5472442923699998E-5</v>
          </cell>
          <cell r="AJ60">
            <v>2.3123767258099999E-5</v>
          </cell>
          <cell r="AK60">
            <v>1.8789266969700001E-5</v>
          </cell>
          <cell r="AL60">
            <v>1.35807679616E-5</v>
          </cell>
          <cell r="AM60">
            <v>9.9792044450499995E-6</v>
          </cell>
          <cell r="AN60">
            <v>5.2973024679499998E-6</v>
          </cell>
          <cell r="AO60">
            <v>5.30466051048E-5</v>
          </cell>
          <cell r="AP60">
            <v>6.1598864311599995E-5</v>
          </cell>
          <cell r="AQ60">
            <v>6.8191463510200001E-5</v>
          </cell>
          <cell r="AR60">
            <v>8.1776449969099996E-5</v>
          </cell>
          <cell r="AS60">
            <v>8.9553212210900004E-5</v>
          </cell>
          <cell r="AT60">
            <v>7.9170065194900005E-5</v>
          </cell>
          <cell r="AU60">
            <v>6.7883841381100005E-5</v>
          </cell>
          <cell r="AV60">
            <v>5.8891122042899999E-5</v>
          </cell>
          <cell r="AW60">
            <v>5.2334783446599998E-5</v>
          </cell>
          <cell r="AX60">
            <v>4.2091840512299999E-5</v>
          </cell>
          <cell r="AY60">
            <v>3.1829306486E-5</v>
          </cell>
          <cell r="AZ60">
            <v>2.7562362541700001E-5</v>
          </cell>
          <cell r="BA60">
            <v>5.0465502860499999E-6</v>
          </cell>
        </row>
        <row r="61">
          <cell r="B61">
            <v>5.6229365190400003E-6</v>
          </cell>
          <cell r="C61">
            <v>1.15808183255E-5</v>
          </cell>
          <cell r="D61">
            <v>2.2530670809500001E-5</v>
          </cell>
          <cell r="E61">
            <v>3.2721189547699999E-5</v>
          </cell>
          <cell r="F61">
            <v>3.9065225927099999E-5</v>
          </cell>
          <cell r="G61">
            <v>2.88333143047E-5</v>
          </cell>
          <cell r="H61">
            <v>3.6074065834300001E-5</v>
          </cell>
          <cell r="I61">
            <v>3.27391458765E-5</v>
          </cell>
          <cell r="J61">
            <v>2.8224663516700001E-5</v>
          </cell>
          <cell r="K61">
            <v>1.91713950243E-5</v>
          </cell>
          <cell r="L61">
            <v>1.09689899501E-5</v>
          </cell>
          <cell r="M61">
            <v>7.5141702254599997E-6</v>
          </cell>
          <cell r="N61">
            <v>7.5009876006099998E-6</v>
          </cell>
          <cell r="O61">
            <v>3.8046762819700001E-6</v>
          </cell>
          <cell r="P61">
            <v>1.3419266184299999E-5</v>
          </cell>
          <cell r="Q61">
            <v>2.5156929990400001E-5</v>
          </cell>
          <cell r="R61">
            <v>3.5258135752200002E-5</v>
          </cell>
          <cell r="S61">
            <v>4.0110938093500003E-5</v>
          </cell>
          <cell r="T61">
            <v>7.6916908794099999E-5</v>
          </cell>
          <cell r="U61">
            <v>6.8773133907099995E-5</v>
          </cell>
          <cell r="V61">
            <v>6.1701747015999999E-5</v>
          </cell>
          <cell r="W61">
            <v>5.6622021338799997E-5</v>
          </cell>
          <cell r="X61">
            <v>4.6631099252799997E-5</v>
          </cell>
          <cell r="Y61">
            <v>3.1243748383900002E-5</v>
          </cell>
          <cell r="Z61">
            <v>2.0121954109200002E-5</v>
          </cell>
          <cell r="AA61">
            <v>-7.8032723631699996E-6</v>
          </cell>
          <cell r="AB61">
            <v>9.5185649960300005E-6</v>
          </cell>
          <cell r="AC61">
            <v>6.7515482886299997E-6</v>
          </cell>
          <cell r="AD61">
            <v>1.13891107216E-5</v>
          </cell>
          <cell r="AE61">
            <v>2.68217929066E-5</v>
          </cell>
          <cell r="AF61">
            <v>4.48322569771E-5</v>
          </cell>
          <cell r="AG61">
            <v>4.8210921849300001E-5</v>
          </cell>
          <cell r="AH61">
            <v>4.3442990366400002E-5</v>
          </cell>
          <cell r="AI61">
            <v>4.0012987425800002E-5</v>
          </cell>
          <cell r="AJ61">
            <v>3.6985243861699997E-5</v>
          </cell>
          <cell r="AK61">
            <v>3.1338439507299997E-5</v>
          </cell>
          <cell r="AL61">
            <v>2.3814956026800002E-5</v>
          </cell>
          <cell r="AM61">
            <v>1.89397856683E-5</v>
          </cell>
          <cell r="AN61">
            <v>1.3896623074E-5</v>
          </cell>
          <cell r="AO61">
            <v>3.9260904335400002E-5</v>
          </cell>
          <cell r="AP61">
            <v>4.8462535823899998E-5</v>
          </cell>
          <cell r="AQ61">
            <v>6.2515651055200007E-5</v>
          </cell>
          <cell r="AR61">
            <v>8.9553212210900004E-5</v>
          </cell>
          <cell r="AS61">
            <v>1.1097891794200001E-4</v>
          </cell>
          <cell r="AT61">
            <v>1.07677426883E-4</v>
          </cell>
          <cell r="AU61">
            <v>9.6431216971600001E-5</v>
          </cell>
          <cell r="AV61">
            <v>8.6281295818000002E-5</v>
          </cell>
          <cell r="AW61">
            <v>8.0261013788900004E-5</v>
          </cell>
          <cell r="AX61">
            <v>6.6731919492600002E-5</v>
          </cell>
          <cell r="AY61">
            <v>5.3341610546499998E-5</v>
          </cell>
          <cell r="AZ61">
            <v>4.6982083844400002E-5</v>
          </cell>
          <cell r="BA61">
            <v>1.3959391320300001E-5</v>
          </cell>
        </row>
        <row r="62">
          <cell r="B62">
            <v>8.1860492867300004E-6</v>
          </cell>
          <cell r="C62">
            <v>1.0261366298900001E-5</v>
          </cell>
          <cell r="D62">
            <v>1.9152823677900001E-5</v>
          </cell>
          <cell r="E62">
            <v>3.0993974283400003E-5</v>
          </cell>
          <cell r="F62">
            <v>3.9202449427299997E-5</v>
          </cell>
          <cell r="G62">
            <v>3.5165174467499997E-5</v>
          </cell>
          <cell r="H62">
            <v>4.1831414015100001E-5</v>
          </cell>
          <cell r="I62">
            <v>3.92806293622E-5</v>
          </cell>
          <cell r="J62">
            <v>3.6034989971400003E-5</v>
          </cell>
          <cell r="K62">
            <v>2.9486324999100001E-5</v>
          </cell>
          <cell r="L62">
            <v>2.29105282467E-5</v>
          </cell>
          <cell r="M62">
            <v>2.07604155337E-5</v>
          </cell>
          <cell r="N62">
            <v>2.0737772357700001E-5</v>
          </cell>
          <cell r="O62">
            <v>2.3733618644800002E-6</v>
          </cell>
          <cell r="P62">
            <v>9.3527068029499993E-6</v>
          </cell>
          <cell r="Q62">
            <v>2.1055345776700001E-5</v>
          </cell>
          <cell r="R62">
            <v>3.1646544112299997E-5</v>
          </cell>
          <cell r="S62">
            <v>3.8063824420900001E-5</v>
          </cell>
          <cell r="T62">
            <v>8.3807706315299995E-5</v>
          </cell>
          <cell r="U62">
            <v>7.8082105893799997E-5</v>
          </cell>
          <cell r="V62">
            <v>7.3068571504799999E-5</v>
          </cell>
          <cell r="W62">
            <v>7.0253679226099999E-5</v>
          </cell>
          <cell r="X62">
            <v>5.9555300795700002E-5</v>
          </cell>
          <cell r="Y62">
            <v>4.33884768367E-5</v>
          </cell>
          <cell r="Z62">
            <v>3.07069053032E-5</v>
          </cell>
          <cell r="AA62">
            <v>-3.34621434815E-6</v>
          </cell>
          <cell r="AB62">
            <v>4.8102353240600004E-6</v>
          </cell>
          <cell r="AC62">
            <v>5.3165876740999999E-6</v>
          </cell>
          <cell r="AD62">
            <v>1.11474503751E-5</v>
          </cell>
          <cell r="AE62">
            <v>2.8632527193399998E-5</v>
          </cell>
          <cell r="AF62">
            <v>5.0095902703100001E-5</v>
          </cell>
          <cell r="AG62">
            <v>5.6317742360299999E-5</v>
          </cell>
          <cell r="AH62">
            <v>5.2613221614699999E-5</v>
          </cell>
          <cell r="AI62">
            <v>4.8684422097899998E-5</v>
          </cell>
          <cell r="AJ62">
            <v>4.5006678234100002E-5</v>
          </cell>
          <cell r="AK62">
            <v>3.8638790553200002E-5</v>
          </cell>
          <cell r="AL62">
            <v>2.95461466873E-5</v>
          </cell>
          <cell r="AM62">
            <v>2.38642021705E-5</v>
          </cell>
          <cell r="AN62">
            <v>1.8333063178199999E-5</v>
          </cell>
          <cell r="AO62">
            <v>2.3039296318900001E-5</v>
          </cell>
          <cell r="AP62">
            <v>3.2020727602000001E-5</v>
          </cell>
          <cell r="AQ62">
            <v>4.9280533100900002E-5</v>
          </cell>
          <cell r="AR62">
            <v>7.9170065194900005E-5</v>
          </cell>
          <cell r="AS62">
            <v>1.07677426883E-4</v>
          </cell>
          <cell r="AT62">
            <v>1.22159287271E-4</v>
          </cell>
          <cell r="AU62">
            <v>1.1521201002E-4</v>
          </cell>
          <cell r="AV62">
            <v>1.06293442923E-4</v>
          </cell>
          <cell r="AW62">
            <v>1.02352869407E-4</v>
          </cell>
          <cell r="AX62">
            <v>8.9321753877399994E-5</v>
          </cell>
          <cell r="AY62">
            <v>7.5897221445400003E-5</v>
          </cell>
          <cell r="AZ62">
            <v>6.7856760773100003E-5</v>
          </cell>
          <cell r="BA62">
            <v>2.70667087049E-5</v>
          </cell>
        </row>
        <row r="63">
          <cell r="B63">
            <v>8.0977472532600008E-6</v>
          </cell>
          <cell r="C63">
            <v>8.7302099297399999E-6</v>
          </cell>
          <cell r="D63">
            <v>1.5905726039300001E-5</v>
          </cell>
          <cell r="E63">
            <v>2.74264303627E-5</v>
          </cell>
          <cell r="F63">
            <v>3.6663246683900003E-5</v>
          </cell>
          <cell r="G63">
            <v>3.7220808958400002E-5</v>
          </cell>
          <cell r="H63">
            <v>4.2195142858299997E-5</v>
          </cell>
          <cell r="I63">
            <v>4.0658043553000002E-5</v>
          </cell>
          <cell r="J63">
            <v>3.8328966767399997E-5</v>
          </cell>
          <cell r="K63">
            <v>3.39208970992E-5</v>
          </cell>
          <cell r="L63">
            <v>2.8691328107000001E-5</v>
          </cell>
          <cell r="M63">
            <v>2.7348051109699999E-5</v>
          </cell>
          <cell r="N63">
            <v>2.73229129803E-5</v>
          </cell>
          <cell r="O63">
            <v>6.5480031379700002E-7</v>
          </cell>
          <cell r="P63">
            <v>6.4183645571000002E-6</v>
          </cell>
          <cell r="Q63">
            <v>1.6545289667200001E-5</v>
          </cell>
          <cell r="R63">
            <v>2.6178835990399999E-5</v>
          </cell>
          <cell r="S63">
            <v>3.2701991231200003E-5</v>
          </cell>
          <cell r="T63">
            <v>7.8868817453000003E-5</v>
          </cell>
          <cell r="U63">
            <v>7.5331247695699998E-5</v>
          </cell>
          <cell r="V63">
            <v>7.2253037684499998E-5</v>
          </cell>
          <cell r="W63">
            <v>7.1119908656799998E-5</v>
          </cell>
          <cell r="X63">
            <v>6.17339183187E-5</v>
          </cell>
          <cell r="Y63">
            <v>4.7955475100099999E-5</v>
          </cell>
          <cell r="Z63">
            <v>3.43285367833E-5</v>
          </cell>
          <cell r="AA63">
            <v>5.98421818138E-7</v>
          </cell>
          <cell r="AB63">
            <v>1.6442073938900001E-6</v>
          </cell>
          <cell r="AC63">
            <v>3.9347003096300002E-6</v>
          </cell>
          <cell r="AD63">
            <v>1.00505261135E-5</v>
          </cell>
          <cell r="AE63">
            <v>2.7069520833299999E-5</v>
          </cell>
          <cell r="AF63">
            <v>4.8386445920899998E-5</v>
          </cell>
          <cell r="AG63">
            <v>5.51292055784E-5</v>
          </cell>
          <cell r="AH63">
            <v>5.27591661076E-5</v>
          </cell>
          <cell r="AI63">
            <v>4.9276709081900002E-5</v>
          </cell>
          <cell r="AJ63">
            <v>4.5824493293899998E-5</v>
          </cell>
          <cell r="AK63">
            <v>3.9529421107100003E-5</v>
          </cell>
          <cell r="AL63">
            <v>3.0778361736500003E-5</v>
          </cell>
          <cell r="AM63">
            <v>2.5119525224500002E-5</v>
          </cell>
          <cell r="AN63">
            <v>2.0098007921E-5</v>
          </cell>
          <cell r="AO63">
            <v>1.34994876182E-5</v>
          </cell>
          <cell r="AP63">
            <v>2.1441025635200001E-5</v>
          </cell>
          <cell r="AQ63">
            <v>3.9345677649200002E-5</v>
          </cell>
          <cell r="AR63">
            <v>6.7883841381100005E-5</v>
          </cell>
          <cell r="AS63">
            <v>9.6431216971600001E-5</v>
          </cell>
          <cell r="AT63">
            <v>1.1521201002E-4</v>
          </cell>
          <cell r="AU63">
            <v>1.14965336014E-4</v>
          </cell>
          <cell r="AV63">
            <v>1.08682832589E-4</v>
          </cell>
          <cell r="AW63">
            <v>1.0683823390999999E-4</v>
          </cell>
          <cell r="AX63">
            <v>9.5719987171900007E-5</v>
          </cell>
          <cell r="AY63">
            <v>8.4523219270100006E-5</v>
          </cell>
          <cell r="AZ63">
            <v>7.6589875189700003E-5</v>
          </cell>
          <cell r="BA63">
            <v>3.4799061204500002E-5</v>
          </cell>
        </row>
        <row r="64">
          <cell r="B64">
            <v>7.8176516998100006E-6</v>
          </cell>
          <cell r="C64">
            <v>7.4690815955700003E-6</v>
          </cell>
          <cell r="D64">
            <v>1.35873781576E-5</v>
          </cell>
          <cell r="E64">
            <v>2.49149421252E-5</v>
          </cell>
          <cell r="F64">
            <v>3.4387795577499998E-5</v>
          </cell>
          <cell r="G64">
            <v>3.7915741782799998E-5</v>
          </cell>
          <cell r="H64">
            <v>4.1852457295899998E-5</v>
          </cell>
          <cell r="I64">
            <v>4.1002347638800001E-5</v>
          </cell>
          <cell r="J64">
            <v>3.93609994403E-5</v>
          </cell>
          <cell r="K64">
            <v>3.6076848042499998E-5</v>
          </cell>
          <cell r="L64">
            <v>3.1925581076699998E-5</v>
          </cell>
          <cell r="M64">
            <v>3.12146992108E-5</v>
          </cell>
          <cell r="N64">
            <v>3.1190854890899998E-5</v>
          </cell>
          <cell r="O64">
            <v>-5.4368225194699996E-7</v>
          </cell>
          <cell r="P64">
            <v>4.0069620181600003E-6</v>
          </cell>
          <cell r="Q64">
            <v>1.2635265128000001E-5</v>
          </cell>
          <cell r="R64">
            <v>2.14085758404E-5</v>
          </cell>
          <cell r="S64">
            <v>2.7967007371099999E-5</v>
          </cell>
          <cell r="T64">
            <v>7.4066292613699999E-5</v>
          </cell>
          <cell r="U64">
            <v>7.20004066441E-5</v>
          </cell>
          <cell r="V64">
            <v>7.0432477702499999E-5</v>
          </cell>
          <cell r="W64">
            <v>7.06801607883E-5</v>
          </cell>
          <cell r="X64">
            <v>6.2572269111800007E-5</v>
          </cell>
          <cell r="Y64">
            <v>5.08295152722E-5</v>
          </cell>
          <cell r="Z64">
            <v>3.7050094281600003E-5</v>
          </cell>
          <cell r="AA64">
            <v>3.46245624377E-6</v>
          </cell>
          <cell r="AB64">
            <v>4.0233901522100002E-7</v>
          </cell>
          <cell r="AC64">
            <v>2.5465479473199998E-6</v>
          </cell>
          <cell r="AD64">
            <v>8.6636968421799995E-6</v>
          </cell>
          <cell r="AE64">
            <v>2.53132234354E-5</v>
          </cell>
          <cell r="AF64">
            <v>4.5577454063199997E-5</v>
          </cell>
          <cell r="AG64">
            <v>5.19981192461E-5</v>
          </cell>
          <cell r="AH64">
            <v>5.0416830234600002E-5</v>
          </cell>
          <cell r="AI64">
            <v>4.7716021588299997E-5</v>
          </cell>
          <cell r="AJ64">
            <v>4.4779229755600002E-5</v>
          </cell>
          <cell r="AK64">
            <v>3.9084918650100001E-5</v>
          </cell>
          <cell r="AL64">
            <v>3.1017662737899998E-5</v>
          </cell>
          <cell r="AM64">
            <v>2.5998208007099999E-5</v>
          </cell>
          <cell r="AN64">
            <v>2.1855750403399998E-5</v>
          </cell>
          <cell r="AO64">
            <v>7.6835198623800006E-6</v>
          </cell>
          <cell r="AP64">
            <v>1.4046667562E-5</v>
          </cell>
          <cell r="AQ64">
            <v>3.1904410030399999E-5</v>
          </cell>
          <cell r="AR64">
            <v>5.8891122042899999E-5</v>
          </cell>
          <cell r="AS64">
            <v>8.6281295818000002E-5</v>
          </cell>
          <cell r="AT64">
            <v>1.06293442923E-4</v>
          </cell>
          <cell r="AU64">
            <v>1.08682832589E-4</v>
          </cell>
          <cell r="AV64">
            <v>1.07276896824E-4</v>
          </cell>
          <cell r="AW64">
            <v>1.06764649496E-4</v>
          </cell>
          <cell r="AX64">
            <v>9.7132953653100002E-5</v>
          </cell>
          <cell r="AY64">
            <v>8.8433261972700001E-5</v>
          </cell>
          <cell r="AZ64">
            <v>8.0746330725700003E-5</v>
          </cell>
          <cell r="BA64">
            <v>3.9644064737699998E-5</v>
          </cell>
        </row>
        <row r="65">
          <cell r="B65">
            <v>8.2443037760300004E-6</v>
          </cell>
          <cell r="C65">
            <v>6.3452554806499999E-6</v>
          </cell>
          <cell r="D65">
            <v>1.1527478864299999E-5</v>
          </cell>
          <cell r="E65">
            <v>2.22950543805E-5</v>
          </cell>
          <cell r="F65">
            <v>3.1494997552300001E-5</v>
          </cell>
          <cell r="G65">
            <v>3.62114162042E-5</v>
          </cell>
          <cell r="H65">
            <v>4.0079954419000002E-5</v>
          </cell>
          <cell r="I65">
            <v>3.9638453767300003E-5</v>
          </cell>
          <cell r="J65">
            <v>3.88203276097E-5</v>
          </cell>
          <cell r="K65">
            <v>3.6675110438699998E-5</v>
          </cell>
          <cell r="L65">
            <v>3.34043764016E-5</v>
          </cell>
          <cell r="M65">
            <v>3.3201757732900001E-5</v>
          </cell>
          <cell r="N65">
            <v>3.31792318334E-5</v>
          </cell>
          <cell r="O65">
            <v>-1.2676421259199999E-6</v>
          </cell>
          <cell r="P65">
            <v>2.45037350055E-6</v>
          </cell>
          <cell r="Q65">
            <v>9.6098535449200007E-6</v>
          </cell>
          <cell r="R65">
            <v>1.7451629872999999E-5</v>
          </cell>
          <cell r="S65">
            <v>2.3716642536E-5</v>
          </cell>
          <cell r="T65">
            <v>7.1706816601300002E-5</v>
          </cell>
          <cell r="U65">
            <v>7.1242421868299998E-5</v>
          </cell>
          <cell r="V65">
            <v>7.1021355817399995E-5</v>
          </cell>
          <cell r="W65">
            <v>7.2700833328900004E-5</v>
          </cell>
          <cell r="X65">
            <v>6.4973805868399995E-5</v>
          </cell>
          <cell r="Y65">
            <v>5.3829197511500003E-5</v>
          </cell>
          <cell r="Z65">
            <v>3.9476068059100002E-5</v>
          </cell>
          <cell r="AA65">
            <v>5.5225032472699999E-6</v>
          </cell>
          <cell r="AB65">
            <v>-1.7658197106399999E-6</v>
          </cell>
          <cell r="AC65">
            <v>1.46254457438E-6</v>
          </cell>
          <cell r="AD65">
            <v>7.6486731980899995E-6</v>
          </cell>
          <cell r="AE65">
            <v>2.4466413859E-5</v>
          </cell>
          <cell r="AF65">
            <v>4.5008850564800002E-5</v>
          </cell>
          <cell r="AG65">
            <v>5.17378171292E-5</v>
          </cell>
          <cell r="AH65">
            <v>5.0882734361200002E-5</v>
          </cell>
          <cell r="AI65">
            <v>4.8220139678300002E-5</v>
          </cell>
          <cell r="AJ65">
            <v>4.5485096974099997E-5</v>
          </cell>
          <cell r="AK65">
            <v>4.0274426159499997E-5</v>
          </cell>
          <cell r="AL65">
            <v>3.2146676608099999E-5</v>
          </cell>
          <cell r="AM65">
            <v>2.7110208230500001E-5</v>
          </cell>
          <cell r="AN65">
            <v>2.29483424941E-5</v>
          </cell>
          <cell r="AO65">
            <v>8.5045737612700001E-7</v>
          </cell>
          <cell r="AP65">
            <v>6.8577281816000001E-6</v>
          </cell>
          <cell r="AQ65">
            <v>2.5151494482299999E-5</v>
          </cell>
          <cell r="AR65">
            <v>5.2334783446599998E-5</v>
          </cell>
          <cell r="AS65">
            <v>8.0261013788900004E-5</v>
          </cell>
          <cell r="AT65">
            <v>1.02352869407E-4</v>
          </cell>
          <cell r="AU65">
            <v>1.0683823390999999E-4</v>
          </cell>
          <cell r="AV65">
            <v>1.06764649496E-4</v>
          </cell>
          <cell r="AW65">
            <v>1.109435531E-4</v>
          </cell>
          <cell r="AX65">
            <v>1.02000427625E-4</v>
          </cell>
          <cell r="AY65">
            <v>9.4164166077400003E-5</v>
          </cell>
          <cell r="AZ65">
            <v>8.5962612229199996E-5</v>
          </cell>
          <cell r="BA65">
            <v>4.5537273906200002E-5</v>
          </cell>
        </row>
        <row r="66">
          <cell r="B66">
            <v>8.5198270779500008E-6</v>
          </cell>
          <cell r="C66">
            <v>5.5531167234100004E-6</v>
          </cell>
          <cell r="D66">
            <v>1.02613747112E-5</v>
          </cell>
          <cell r="E66">
            <v>2.0147093468199999E-5</v>
          </cell>
          <cell r="F66">
            <v>2.9457915419999998E-5</v>
          </cell>
          <cell r="G66">
            <v>3.5228850606100003E-5</v>
          </cell>
          <cell r="H66">
            <v>3.6881725638099997E-5</v>
          </cell>
          <cell r="I66">
            <v>3.6824888753400002E-5</v>
          </cell>
          <cell r="J66">
            <v>3.6704015489300001E-5</v>
          </cell>
          <cell r="K66">
            <v>3.5924586794900001E-5</v>
          </cell>
          <cell r="L66">
            <v>3.3560542861900002E-5</v>
          </cell>
          <cell r="M66">
            <v>3.3470189243499997E-5</v>
          </cell>
          <cell r="N66">
            <v>3.3441133895700002E-5</v>
          </cell>
          <cell r="O66">
            <v>-1.4022735330899999E-6</v>
          </cell>
          <cell r="P66">
            <v>8.6256607784199997E-7</v>
          </cell>
          <cell r="Q66">
            <v>7.9511979742300006E-6</v>
          </cell>
          <cell r="R66">
            <v>1.50051622013E-5</v>
          </cell>
          <cell r="S66">
            <v>2.1650851425E-5</v>
          </cell>
          <cell r="T66">
            <v>6.3331868661000004E-5</v>
          </cell>
          <cell r="U66">
            <v>6.3218654263200004E-5</v>
          </cell>
          <cell r="V66">
            <v>6.3187929488400002E-5</v>
          </cell>
          <cell r="W66">
            <v>6.4931319880600001E-5</v>
          </cell>
          <cell r="X66">
            <v>6.0584922667200002E-5</v>
          </cell>
          <cell r="Y66">
            <v>5.4841917915999997E-5</v>
          </cell>
          <cell r="Z66">
            <v>4.1028101266899997E-5</v>
          </cell>
          <cell r="AA66">
            <v>7.9686510372499999E-6</v>
          </cell>
          <cell r="AB66">
            <v>-1.2184259974299999E-6</v>
          </cell>
          <cell r="AC66">
            <v>1.6431280136900001E-6</v>
          </cell>
          <cell r="AD66">
            <v>7.3291228396599998E-6</v>
          </cell>
          <cell r="AE66">
            <v>2.1914511151399999E-5</v>
          </cell>
          <cell r="AF66">
            <v>3.9933514773300001E-5</v>
          </cell>
          <cell r="AG66">
            <v>4.6506088241200003E-5</v>
          </cell>
          <cell r="AH66">
            <v>4.6396672348000003E-5</v>
          </cell>
          <cell r="AI66">
            <v>4.4115066589799999E-5</v>
          </cell>
          <cell r="AJ66">
            <v>4.1685535634500002E-5</v>
          </cell>
          <cell r="AK66">
            <v>3.7368245056700001E-5</v>
          </cell>
          <cell r="AL66">
            <v>3.1206165353099999E-5</v>
          </cell>
          <cell r="AM66">
            <v>2.6822911004900001E-5</v>
          </cell>
          <cell r="AN66">
            <v>2.3099260311E-5</v>
          </cell>
          <cell r="AO66">
            <v>9.2150850871200005E-7</v>
          </cell>
          <cell r="AP66">
            <v>6.0334269883300004E-6</v>
          </cell>
          <cell r="AQ66">
            <v>2.0349189968500001E-5</v>
          </cell>
          <cell r="AR66">
            <v>4.2091840512299999E-5</v>
          </cell>
          <cell r="AS66">
            <v>6.6731919492600002E-5</v>
          </cell>
          <cell r="AT66">
            <v>8.9321753877399994E-5</v>
          </cell>
          <cell r="AU66">
            <v>9.5719987171900007E-5</v>
          </cell>
          <cell r="AV66">
            <v>9.7132953653100002E-5</v>
          </cell>
          <cell r="AW66">
            <v>1.02000427625E-4</v>
          </cell>
          <cell r="AX66">
            <v>9.9842544539300001E-5</v>
          </cell>
          <cell r="AY66">
            <v>9.4432299727399997E-5</v>
          </cell>
          <cell r="AZ66">
            <v>8.6856193392499995E-5</v>
          </cell>
          <cell r="BA66">
            <v>5.0072820812199999E-5</v>
          </cell>
        </row>
        <row r="67">
          <cell r="B67">
            <v>6.99879685907E-6</v>
          </cell>
          <cell r="C67">
            <v>5.0384745972799996E-6</v>
          </cell>
          <cell r="D67">
            <v>9.3728542735800008E-6</v>
          </cell>
          <cell r="E67">
            <v>1.7481812417799999E-5</v>
          </cell>
          <cell r="F67">
            <v>2.6326007279800001E-5</v>
          </cell>
          <cell r="G67">
            <v>3.3845345831299997E-5</v>
          </cell>
          <cell r="H67">
            <v>3.2876683105300002E-5</v>
          </cell>
          <cell r="I67">
            <v>3.3242476336099997E-5</v>
          </cell>
          <cell r="J67">
            <v>3.3553905753300001E-5</v>
          </cell>
          <cell r="K67">
            <v>3.39026058153E-5</v>
          </cell>
          <cell r="L67">
            <v>3.2775420473300001E-5</v>
          </cell>
          <cell r="M67">
            <v>3.37118539271E-5</v>
          </cell>
          <cell r="N67">
            <v>3.3682689657299998E-5</v>
          </cell>
          <cell r="O67">
            <v>-2.29172533928E-6</v>
          </cell>
          <cell r="P67">
            <v>-4.28907788872E-7</v>
          </cell>
          <cell r="Q67">
            <v>6.8594248591499998E-6</v>
          </cell>
          <cell r="R67">
            <v>1.34943390421E-5</v>
          </cell>
          <cell r="S67">
            <v>1.9786211327699999E-5</v>
          </cell>
          <cell r="T67">
            <v>5.4411629293499998E-5</v>
          </cell>
          <cell r="U67">
            <v>5.4329925104100002E-5</v>
          </cell>
          <cell r="V67">
            <v>5.4412220359300001E-5</v>
          </cell>
          <cell r="W67">
            <v>5.5746311062700003E-5</v>
          </cell>
          <cell r="X67">
            <v>5.5868474346899997E-5</v>
          </cell>
          <cell r="Y67">
            <v>5.6571543152699999E-5</v>
          </cell>
          <cell r="Z67">
            <v>4.3051922393799997E-5</v>
          </cell>
          <cell r="AA67">
            <v>1.2381999665E-5</v>
          </cell>
          <cell r="AB67">
            <v>-1.1725337206800001E-6</v>
          </cell>
          <cell r="AC67">
            <v>1.1792765780699999E-6</v>
          </cell>
          <cell r="AD67">
            <v>6.4337558864999997E-6</v>
          </cell>
          <cell r="AE67">
            <v>1.8775472322400001E-5</v>
          </cell>
          <cell r="AF67">
            <v>3.4541672927499998E-5</v>
          </cell>
          <cell r="AG67">
            <v>4.0799482800999999E-5</v>
          </cell>
          <cell r="AH67">
            <v>4.12090717E-5</v>
          </cell>
          <cell r="AI67">
            <v>3.9881252857099997E-5</v>
          </cell>
          <cell r="AJ67">
            <v>3.8241150330199998E-5</v>
          </cell>
          <cell r="AK67">
            <v>3.5911571126199999E-5</v>
          </cell>
          <cell r="AL67">
            <v>3.2019071548599998E-5</v>
          </cell>
          <cell r="AM67">
            <v>2.8440332840899999E-5</v>
          </cell>
          <cell r="AN67">
            <v>2.5006124087000001E-5</v>
          </cell>
          <cell r="AO67">
            <v>-1.3810517686E-7</v>
          </cell>
          <cell r="AP67">
            <v>3.59387142792E-6</v>
          </cell>
          <cell r="AQ67">
            <v>1.5602168381299999E-5</v>
          </cell>
          <cell r="AR67">
            <v>3.1829306486E-5</v>
          </cell>
          <cell r="AS67">
            <v>5.3341610546499998E-5</v>
          </cell>
          <cell r="AT67">
            <v>7.5897221445400003E-5</v>
          </cell>
          <cell r="AU67">
            <v>8.4523219270100006E-5</v>
          </cell>
          <cell r="AV67">
            <v>8.8433261972700001E-5</v>
          </cell>
          <cell r="AW67">
            <v>9.4164166077400003E-5</v>
          </cell>
          <cell r="AX67">
            <v>9.4432299727399997E-5</v>
          </cell>
          <cell r="AY67">
            <v>9.81852117638E-5</v>
          </cell>
          <cell r="AZ67">
            <v>9.1005052028600002E-5</v>
          </cell>
          <cell r="BA67">
            <v>5.7121669616399998E-5</v>
          </cell>
        </row>
        <row r="68">
          <cell r="B68">
            <v>6.7902128366299996E-6</v>
          </cell>
          <cell r="C68">
            <v>5.0768171567300003E-6</v>
          </cell>
          <cell r="D68">
            <v>8.0361624274700004E-6</v>
          </cell>
          <cell r="E68">
            <v>1.50567516874E-5</v>
          </cell>
          <cell r="F68">
            <v>2.3420458529700001E-5</v>
          </cell>
          <cell r="G68">
            <v>3.2393485589200001E-5</v>
          </cell>
          <cell r="H68">
            <v>3.1146215361400001E-5</v>
          </cell>
          <cell r="I68">
            <v>3.1335407575900002E-5</v>
          </cell>
          <cell r="J68">
            <v>3.17040266729E-5</v>
          </cell>
          <cell r="K68">
            <v>3.2838114582300001E-5</v>
          </cell>
          <cell r="L68">
            <v>3.23973936883E-5</v>
          </cell>
          <cell r="M68">
            <v>3.3710364110799997E-5</v>
          </cell>
          <cell r="N68">
            <v>3.3682686457599999E-5</v>
          </cell>
          <cell r="O68">
            <v>-2.1901110883800001E-6</v>
          </cell>
          <cell r="P68">
            <v>-1.2500191698999999E-6</v>
          </cell>
          <cell r="Q68">
            <v>5.0725053624300004E-6</v>
          </cell>
          <cell r="R68">
            <v>1.1155889432499999E-5</v>
          </cell>
          <cell r="S68">
            <v>1.6653908852099998E-5</v>
          </cell>
          <cell r="T68">
            <v>4.81844927121E-5</v>
          </cell>
          <cell r="U68">
            <v>4.8255460913400001E-5</v>
          </cell>
          <cell r="V68">
            <v>4.8051591942999999E-5</v>
          </cell>
          <cell r="W68">
            <v>4.9300473195200003E-5</v>
          </cell>
          <cell r="X68">
            <v>4.9927103354799997E-5</v>
          </cell>
          <cell r="Y68">
            <v>5.1826984876600001E-5</v>
          </cell>
          <cell r="Z68">
            <v>3.96192414081E-5</v>
          </cell>
          <cell r="AA68">
            <v>1.2414440650499999E-5</v>
          </cell>
          <cell r="AB68">
            <v>-6.1474086692999996E-7</v>
          </cell>
          <cell r="AC68">
            <v>1.9718099302699999E-6</v>
          </cell>
          <cell r="AD68">
            <v>6.4202265261099998E-6</v>
          </cell>
          <cell r="AE68">
            <v>1.67819915297E-5</v>
          </cell>
          <cell r="AF68">
            <v>3.0653947648399998E-5</v>
          </cell>
          <cell r="AG68">
            <v>3.6864892868799998E-5</v>
          </cell>
          <cell r="AH68">
            <v>3.7636882657699999E-5</v>
          </cell>
          <cell r="AI68">
            <v>3.65031020417E-5</v>
          </cell>
          <cell r="AJ68">
            <v>3.5221890053400001E-5</v>
          </cell>
          <cell r="AK68">
            <v>3.3127431583900003E-5</v>
          </cell>
          <cell r="AL68">
            <v>2.9157135304599998E-5</v>
          </cell>
          <cell r="AM68">
            <v>2.6066236440999999E-5</v>
          </cell>
          <cell r="AN68">
            <v>2.2805576290399999E-5</v>
          </cell>
          <cell r="AO68">
            <v>-2.5139872352199998E-6</v>
          </cell>
          <cell r="AP68">
            <v>7.4977923656700001E-7</v>
          </cell>
          <cell r="AQ68">
            <v>1.2884499616E-5</v>
          </cell>
          <cell r="AR68">
            <v>2.7562362541700001E-5</v>
          </cell>
          <cell r="AS68">
            <v>4.6982083844400002E-5</v>
          </cell>
          <cell r="AT68">
            <v>6.7856760773100003E-5</v>
          </cell>
          <cell r="AU68">
            <v>7.6589875189700003E-5</v>
          </cell>
          <cell r="AV68">
            <v>8.0746330725700003E-5</v>
          </cell>
          <cell r="AW68">
            <v>8.5962612229199996E-5</v>
          </cell>
          <cell r="AX68">
            <v>8.6856193392499995E-5</v>
          </cell>
          <cell r="AY68">
            <v>9.1005052028600002E-5</v>
          </cell>
          <cell r="AZ68">
            <v>9.0922395711800005E-5</v>
          </cell>
          <cell r="BA68">
            <v>5.5923439628900002E-5</v>
          </cell>
        </row>
        <row r="69">
          <cell r="B69">
            <v>2.68686841579E-6</v>
          </cell>
          <cell r="C69">
            <v>-7.9430891655999996E-7</v>
          </cell>
          <cell r="D69">
            <v>1.8995709603599999E-6</v>
          </cell>
          <cell r="E69">
            <v>5.2978083558699997E-6</v>
          </cell>
          <cell r="F69">
            <v>9.9243244328600007E-6</v>
          </cell>
          <cell r="G69">
            <v>1.35535477218E-5</v>
          </cell>
          <cell r="H69">
            <v>1.31830891159E-5</v>
          </cell>
          <cell r="I69">
            <v>1.3260248244299999E-5</v>
          </cell>
          <cell r="J69">
            <v>1.44772763895E-5</v>
          </cell>
          <cell r="K69">
            <v>1.7818094669799999E-5</v>
          </cell>
          <cell r="L69">
            <v>1.8698301672099999E-5</v>
          </cell>
          <cell r="M69">
            <v>2.0380712354100002E-5</v>
          </cell>
          <cell r="N69">
            <v>2.0357344247000001E-5</v>
          </cell>
          <cell r="O69">
            <v>-5.5475622242500003E-7</v>
          </cell>
          <cell r="P69">
            <v>-1.8922307693700001E-6</v>
          </cell>
          <cell r="Q69">
            <v>8.0371363089499995E-8</v>
          </cell>
          <cell r="R69">
            <v>2.9325010964300001E-6</v>
          </cell>
          <cell r="S69">
            <v>7.38552602528E-6</v>
          </cell>
          <cell r="T69">
            <v>1.9557119030100002E-5</v>
          </cell>
          <cell r="U69">
            <v>2.1377284470599998E-5</v>
          </cell>
          <cell r="V69">
            <v>2.5575065864800001E-5</v>
          </cell>
          <cell r="W69">
            <v>2.84166460887E-5</v>
          </cell>
          <cell r="X69">
            <v>2.82239995914E-5</v>
          </cell>
          <cell r="Y69">
            <v>3.11401070378E-5</v>
          </cell>
          <cell r="Z69">
            <v>2.5063005978399999E-5</v>
          </cell>
          <cell r="AA69">
            <v>1.7230708107600001E-5</v>
          </cell>
          <cell r="AB69">
            <v>-8.6864146006099992E-6</v>
          </cell>
          <cell r="AC69">
            <v>-4.5825020737600003E-6</v>
          </cell>
          <cell r="AD69">
            <v>8.5149712462700001E-7</v>
          </cell>
          <cell r="AE69">
            <v>5.5911831690300004E-6</v>
          </cell>
          <cell r="AF69">
            <v>1.1406282670099999E-5</v>
          </cell>
          <cell r="AG69">
            <v>1.48829886626E-5</v>
          </cell>
          <cell r="AH69">
            <v>1.67726577335E-5</v>
          </cell>
          <cell r="AI69">
            <v>1.7937875752499999E-5</v>
          </cell>
          <cell r="AJ69">
            <v>1.8162005651899999E-5</v>
          </cell>
          <cell r="AK69">
            <v>1.8874937811800001E-5</v>
          </cell>
          <cell r="AL69">
            <v>1.9256325818699999E-5</v>
          </cell>
          <cell r="AM69">
            <v>1.8450691314299999E-5</v>
          </cell>
          <cell r="AN69">
            <v>1.6608893406300001E-5</v>
          </cell>
          <cell r="AO69">
            <v>-1.23355020819E-5</v>
          </cell>
          <cell r="AP69">
            <v>-9.2025526127099994E-6</v>
          </cell>
          <cell r="AQ69">
            <v>-1.9073038506299999E-6</v>
          </cell>
          <cell r="AR69">
            <v>5.0465502860499999E-6</v>
          </cell>
          <cell r="AS69">
            <v>1.3959391320300001E-5</v>
          </cell>
          <cell r="AT69">
            <v>2.70667087049E-5</v>
          </cell>
          <cell r="AU69">
            <v>3.4799061204500002E-5</v>
          </cell>
          <cell r="AV69">
            <v>3.9644064737699998E-5</v>
          </cell>
          <cell r="AW69">
            <v>4.5537273906200002E-5</v>
          </cell>
          <cell r="AX69">
            <v>5.0072820812199999E-5</v>
          </cell>
          <cell r="AY69">
            <v>5.7121669616399998E-5</v>
          </cell>
          <cell r="AZ69">
            <v>5.5923439628900002E-5</v>
          </cell>
          <cell r="BA69">
            <v>6.8495763053900001E-5</v>
          </cell>
        </row>
      </sheetData>
      <sheetData sheetId="11" refreshError="1">
        <row r="18">
          <cell r="B18">
            <v>4.1667569934199999E-5</v>
          </cell>
          <cell r="C18">
            <v>2.8163588130699999E-5</v>
          </cell>
          <cell r="D18">
            <v>2.04921832749E-5</v>
          </cell>
          <cell r="E18">
            <v>1.8807385068800002E-5</v>
          </cell>
          <cell r="F18">
            <v>1.8600175881499999E-5</v>
          </cell>
          <cell r="G18">
            <v>1.7821793499599999E-5</v>
          </cell>
          <cell r="H18">
            <v>1.5350503698699999E-5</v>
          </cell>
          <cell r="I18">
            <v>1.4038387576700001E-5</v>
          </cell>
          <cell r="J18">
            <v>1.30247727004E-5</v>
          </cell>
          <cell r="K18">
            <v>1.09864334042E-5</v>
          </cell>
          <cell r="L18">
            <v>8.3083933394699995E-6</v>
          </cell>
          <cell r="M18">
            <v>8.5347130587400005E-6</v>
          </cell>
          <cell r="N18">
            <v>8.5509206931999999E-6</v>
          </cell>
          <cell r="O18">
            <v>3.7023215714900002E-6</v>
          </cell>
          <cell r="P18">
            <v>2.3568089895100002E-6</v>
          </cell>
          <cell r="Q18">
            <v>3.5249344562000001E-6</v>
          </cell>
          <cell r="R18">
            <v>4.6708878017299998E-6</v>
          </cell>
          <cell r="S18">
            <v>5.7973868118100001E-6</v>
          </cell>
          <cell r="T18">
            <v>5.1547855744300002E-6</v>
          </cell>
          <cell r="U18">
            <v>4.1409125040899999E-6</v>
          </cell>
          <cell r="V18">
            <v>2.7797652758600001E-6</v>
          </cell>
          <cell r="W18">
            <v>1.7106309531100001E-6</v>
          </cell>
          <cell r="X18">
            <v>3.0354186051899999E-6</v>
          </cell>
          <cell r="Y18">
            <v>4.9650466130299997E-6</v>
          </cell>
          <cell r="Z18">
            <v>4.4887350923799999E-6</v>
          </cell>
          <cell r="AA18">
            <v>1.99120113296E-6</v>
          </cell>
          <cell r="AB18">
            <v>1.9984322015000002E-6</v>
          </cell>
          <cell r="AC18">
            <v>1.79691237777E-6</v>
          </cell>
          <cell r="AD18">
            <v>1.5487765891300001E-6</v>
          </cell>
          <cell r="AE18">
            <v>2.7279484999499998E-7</v>
          </cell>
          <cell r="AF18">
            <v>1.8358801559400001E-6</v>
          </cell>
          <cell r="AG18">
            <v>5.1382161465200004E-6</v>
          </cell>
          <cell r="AH18">
            <v>4.8258782201799996E-6</v>
          </cell>
          <cell r="AI18">
            <v>4.33283692508E-6</v>
          </cell>
          <cell r="AJ18">
            <v>3.5126766668900001E-6</v>
          </cell>
          <cell r="AK18">
            <v>2.1230716575099999E-6</v>
          </cell>
          <cell r="AL18">
            <v>7.4269088162100004E-7</v>
          </cell>
          <cell r="AM18">
            <v>3.86403544829E-7</v>
          </cell>
          <cell r="AN18">
            <v>-2.2588942162900001E-7</v>
          </cell>
          <cell r="AO18">
            <v>1.8075658812499999E-6</v>
          </cell>
          <cell r="AP18">
            <v>4.4065771804700001E-6</v>
          </cell>
          <cell r="AQ18">
            <v>5.0543343197800002E-6</v>
          </cell>
          <cell r="AR18">
            <v>4.3556417767599997E-6</v>
          </cell>
          <cell r="AS18">
            <v>3.9300701308299997E-6</v>
          </cell>
          <cell r="AT18">
            <v>6.4932142777400001E-6</v>
          </cell>
          <cell r="AU18">
            <v>6.8132178572400001E-6</v>
          </cell>
          <cell r="AV18">
            <v>6.66344825287E-6</v>
          </cell>
          <cell r="AW18">
            <v>6.7257672341000003E-6</v>
          </cell>
          <cell r="AX18">
            <v>7.3457430440199998E-6</v>
          </cell>
          <cell r="AY18">
            <v>5.9680656288399999E-6</v>
          </cell>
          <cell r="AZ18">
            <v>5.6967626876100002E-6</v>
          </cell>
          <cell r="BA18">
            <v>1.9157987939600001E-6</v>
          </cell>
        </row>
        <row r="19">
          <cell r="B19">
            <v>2.8163588130699999E-5</v>
          </cell>
          <cell r="C19">
            <v>3.36527431883E-5</v>
          </cell>
          <cell r="D19">
            <v>3.0878039512900003E-5</v>
          </cell>
          <cell r="E19">
            <v>3.17474652127E-5</v>
          </cell>
          <cell r="F19">
            <v>3.1455988554899997E-5</v>
          </cell>
          <cell r="G19">
            <v>3.0170760982100001E-5</v>
          </cell>
          <cell r="H19">
            <v>2.77685911896E-5</v>
          </cell>
          <cell r="I19">
            <v>2.59845553721E-5</v>
          </cell>
          <cell r="J19">
            <v>2.3101418070600001E-5</v>
          </cell>
          <cell r="K19">
            <v>1.7645714740499998E-5</v>
          </cell>
          <cell r="L19">
            <v>1.26636622469E-5</v>
          </cell>
          <cell r="M19">
            <v>1.20963362144E-5</v>
          </cell>
          <cell r="N19">
            <v>1.21092758403E-5</v>
          </cell>
          <cell r="O19">
            <v>4.48980178419E-6</v>
          </cell>
          <cell r="P19">
            <v>5.3722072716800004E-6</v>
          </cell>
          <cell r="Q19">
            <v>1.01442642527E-5</v>
          </cell>
          <cell r="R19">
            <v>1.32179980426E-5</v>
          </cell>
          <cell r="S19">
            <v>1.4205145782200001E-5</v>
          </cell>
          <cell r="T19">
            <v>8.6710274937200002E-6</v>
          </cell>
          <cell r="U19">
            <v>4.8643491375200003E-6</v>
          </cell>
          <cell r="V19">
            <v>1.5433885273500001E-6</v>
          </cell>
          <cell r="W19">
            <v>-2.0645177617699998E-6</v>
          </cell>
          <cell r="X19">
            <v>1.41240578536E-6</v>
          </cell>
          <cell r="Y19">
            <v>5.0668614355999997E-6</v>
          </cell>
          <cell r="Z19">
            <v>3.5786755820699999E-6</v>
          </cell>
          <cell r="AA19">
            <v>-1.9800224979599999E-6</v>
          </cell>
          <cell r="AB19">
            <v>6.3740579090200003E-6</v>
          </cell>
          <cell r="AC19">
            <v>3.7246337958599999E-6</v>
          </cell>
          <cell r="AD19">
            <v>2.87192238647E-6</v>
          </cell>
          <cell r="AE19">
            <v>7.21168948345E-7</v>
          </cell>
          <cell r="AF19">
            <v>8.6631340131799997E-7</v>
          </cell>
          <cell r="AG19">
            <v>2.5754588094700001E-6</v>
          </cell>
          <cell r="AH19">
            <v>2.06231770442E-6</v>
          </cell>
          <cell r="AI19">
            <v>1.9738338010199999E-6</v>
          </cell>
          <cell r="AJ19">
            <v>1.40999660788E-6</v>
          </cell>
          <cell r="AK19">
            <v>-2.9887508219499997E-8</v>
          </cell>
          <cell r="AL19">
            <v>-8.1745677037600004E-7</v>
          </cell>
          <cell r="AM19">
            <v>-1.4088254351600001E-6</v>
          </cell>
          <cell r="AN19">
            <v>-2.6386730559899998E-6</v>
          </cell>
          <cell r="AO19">
            <v>1.9510520319400001E-5</v>
          </cell>
          <cell r="AP19">
            <v>2.1130583036999999E-5</v>
          </cell>
          <cell r="AQ19">
            <v>1.84527758757E-5</v>
          </cell>
          <cell r="AR19">
            <v>1.4416698136899999E-5</v>
          </cell>
          <cell r="AS19">
            <v>1.2321526139299999E-5</v>
          </cell>
          <cell r="AT19">
            <v>1.11152563611E-5</v>
          </cell>
          <cell r="AU19">
            <v>9.4255615655999994E-6</v>
          </cell>
          <cell r="AV19">
            <v>8.0499538462099995E-6</v>
          </cell>
          <cell r="AW19">
            <v>6.7561420824099999E-6</v>
          </cell>
          <cell r="AX19">
            <v>5.9835323333499998E-6</v>
          </cell>
          <cell r="AY19">
            <v>5.46136530969E-6</v>
          </cell>
          <cell r="AZ19">
            <v>5.2652548879200003E-6</v>
          </cell>
          <cell r="BA19">
            <v>-9.8110111070799992E-7</v>
          </cell>
        </row>
        <row r="20">
          <cell r="B20">
            <v>2.04921832749E-5</v>
          </cell>
          <cell r="C20">
            <v>3.0878039512900003E-5</v>
          </cell>
          <cell r="D20">
            <v>4.3221080094299999E-5</v>
          </cell>
          <cell r="E20">
            <v>4.8460504421400001E-5</v>
          </cell>
          <cell r="F20">
            <v>5.1551126538199998E-5</v>
          </cell>
          <cell r="G20">
            <v>5.04721377578E-5</v>
          </cell>
          <cell r="H20">
            <v>4.6443526855999998E-5</v>
          </cell>
          <cell r="I20">
            <v>4.4010489598799999E-5</v>
          </cell>
          <cell r="J20">
            <v>3.9561462208400002E-5</v>
          </cell>
          <cell r="K20">
            <v>3.1133391975200001E-5</v>
          </cell>
          <cell r="L20">
            <v>2.2981604173899999E-5</v>
          </cell>
          <cell r="M20">
            <v>2.18719406369E-5</v>
          </cell>
          <cell r="N20">
            <v>2.1879180518699999E-5</v>
          </cell>
          <cell r="O20">
            <v>6.6136300620900003E-6</v>
          </cell>
          <cell r="P20">
            <v>1.0480688414999999E-5</v>
          </cell>
          <cell r="Q20">
            <v>2.0800800214200002E-5</v>
          </cell>
          <cell r="R20">
            <v>2.7581028975299999E-5</v>
          </cell>
          <cell r="S20">
            <v>3.1023771465700002E-5</v>
          </cell>
          <cell r="T20">
            <v>1.6623498098700001E-5</v>
          </cell>
          <cell r="U20">
            <v>1.06930598559E-5</v>
          </cell>
          <cell r="V20">
            <v>5.3281211257799998E-6</v>
          </cell>
          <cell r="W20">
            <v>-1.34128646699E-7</v>
          </cell>
          <cell r="X20">
            <v>4.0535658228899999E-6</v>
          </cell>
          <cell r="Y20">
            <v>8.3146683918800007E-6</v>
          </cell>
          <cell r="Z20">
            <v>4.8379590543199997E-6</v>
          </cell>
          <cell r="AA20">
            <v>-2.4797752614500001E-6</v>
          </cell>
          <cell r="AB20">
            <v>7.7975220952499998E-6</v>
          </cell>
          <cell r="AC20">
            <v>4.2960009488699999E-6</v>
          </cell>
          <cell r="AD20">
            <v>4.7342181721299998E-6</v>
          </cell>
          <cell r="AE20">
            <v>4.86310353645E-6</v>
          </cell>
          <cell r="AF20">
            <v>6.9457534538700003E-6</v>
          </cell>
          <cell r="AG20">
            <v>7.6429691666299999E-6</v>
          </cell>
          <cell r="AH20">
            <v>6.3978075067800003E-6</v>
          </cell>
          <cell r="AI20">
            <v>5.9904203739999999E-6</v>
          </cell>
          <cell r="AJ20">
            <v>5.1518116266300002E-6</v>
          </cell>
          <cell r="AK20">
            <v>3.3085986873900002E-6</v>
          </cell>
          <cell r="AL20">
            <v>1.63085056753E-6</v>
          </cell>
          <cell r="AM20">
            <v>4.1862067467700001E-7</v>
          </cell>
          <cell r="AN20">
            <v>-2.18726486951E-6</v>
          </cell>
          <cell r="AO20">
            <v>3.4166246877200003E-5</v>
          </cell>
          <cell r="AP20">
            <v>3.8426458503E-5</v>
          </cell>
          <cell r="AQ20">
            <v>3.5081563301900003E-5</v>
          </cell>
          <cell r="AR20">
            <v>2.8046379518800002E-5</v>
          </cell>
          <cell r="AS20">
            <v>2.4612725044099999E-5</v>
          </cell>
          <cell r="AT20">
            <v>2.1260653510299999E-5</v>
          </cell>
          <cell r="AU20">
            <v>1.7585930529799999E-5</v>
          </cell>
          <cell r="AV20">
            <v>1.5006471722E-5</v>
          </cell>
          <cell r="AW20">
            <v>1.27904824941E-5</v>
          </cell>
          <cell r="AX20">
            <v>1.13609504888E-5</v>
          </cell>
          <cell r="AY20">
            <v>1.03784718359E-5</v>
          </cell>
          <cell r="AZ20">
            <v>8.8610444719199993E-6</v>
          </cell>
          <cell r="BA20">
            <v>2.20850595461E-6</v>
          </cell>
        </row>
        <row r="21">
          <cell r="B21">
            <v>1.8807385068800002E-5</v>
          </cell>
          <cell r="C21">
            <v>3.17474652127E-5</v>
          </cell>
          <cell r="D21">
            <v>4.8460504421400001E-5</v>
          </cell>
          <cell r="E21">
            <v>6.3383931231400002E-5</v>
          </cell>
          <cell r="F21">
            <v>7.0752413474800001E-5</v>
          </cell>
          <cell r="G21">
            <v>7.0299658641499995E-5</v>
          </cell>
          <cell r="H21">
            <v>6.8251378275500002E-5</v>
          </cell>
          <cell r="I21">
            <v>6.5842374118900001E-5</v>
          </cell>
          <cell r="J21">
            <v>6.00807877962E-5</v>
          </cell>
          <cell r="K21">
            <v>4.8821829361399997E-5</v>
          </cell>
          <cell r="L21">
            <v>3.7751663536899998E-5</v>
          </cell>
          <cell r="M21">
            <v>3.63427997976E-5</v>
          </cell>
          <cell r="N21">
            <v>3.6340573006199998E-5</v>
          </cell>
          <cell r="O21">
            <v>6.4888833547400004E-6</v>
          </cell>
          <cell r="P21">
            <v>1.13565512539E-5</v>
          </cell>
          <cell r="Q21">
            <v>2.5075423860499999E-5</v>
          </cell>
          <cell r="R21">
            <v>3.6916215370500002E-5</v>
          </cell>
          <cell r="S21">
            <v>4.3156985914399998E-5</v>
          </cell>
          <cell r="T21">
            <v>2.73727243234E-5</v>
          </cell>
          <cell r="U21">
            <v>2.03570416597E-5</v>
          </cell>
          <cell r="V21">
            <v>1.3679182949599999E-5</v>
          </cell>
          <cell r="W21">
            <v>7.0412510283799998E-6</v>
          </cell>
          <cell r="X21">
            <v>1.1967073094E-5</v>
          </cell>
          <cell r="Y21">
            <v>1.6159726107899998E-5</v>
          </cell>
          <cell r="Z21">
            <v>1.01132784852E-5</v>
          </cell>
          <cell r="AA21">
            <v>-2.69545167924E-6</v>
          </cell>
          <cell r="AB21">
            <v>7.2186958178699998E-6</v>
          </cell>
          <cell r="AC21">
            <v>4.9176289970499997E-6</v>
          </cell>
          <cell r="AD21">
            <v>6.0832244431499997E-6</v>
          </cell>
          <cell r="AE21">
            <v>7.8007389792900001E-6</v>
          </cell>
          <cell r="AF21">
            <v>1.2365971545199999E-5</v>
          </cell>
          <cell r="AG21">
            <v>1.48182727237E-5</v>
          </cell>
          <cell r="AH21">
            <v>1.27345076709E-5</v>
          </cell>
          <cell r="AI21">
            <v>1.18083128292E-5</v>
          </cell>
          <cell r="AJ21">
            <v>1.0229303590300001E-5</v>
          </cell>
          <cell r="AK21">
            <v>6.9006072003500003E-6</v>
          </cell>
          <cell r="AL21">
            <v>4.1559417223000003E-6</v>
          </cell>
          <cell r="AM21">
            <v>2.1976798599199998E-6</v>
          </cell>
          <cell r="AN21">
            <v>-1.67448324048E-6</v>
          </cell>
          <cell r="AO21">
            <v>3.9100327288099998E-5</v>
          </cell>
          <cell r="AP21">
            <v>4.5500368953500003E-5</v>
          </cell>
          <cell r="AQ21">
            <v>4.3385777245899998E-5</v>
          </cell>
          <cell r="AR21">
            <v>3.6968089531500001E-5</v>
          </cell>
          <cell r="AS21">
            <v>3.5830070281599999E-5</v>
          </cell>
          <cell r="AT21">
            <v>3.4486527338699998E-5</v>
          </cell>
          <cell r="AU21">
            <v>3.0378034151799999E-5</v>
          </cell>
          <cell r="AV21">
            <v>2.7658960687400001E-5</v>
          </cell>
          <cell r="AW21">
            <v>2.4891685612200001E-5</v>
          </cell>
          <cell r="AX21">
            <v>2.2683939042400001E-5</v>
          </cell>
          <cell r="AY21">
            <v>1.9852888509899999E-5</v>
          </cell>
          <cell r="AZ21">
            <v>1.7006888841500001E-5</v>
          </cell>
          <cell r="BA21">
            <v>5.8514836318699996E-6</v>
          </cell>
        </row>
        <row r="22">
          <cell r="B22">
            <v>1.8600175881499999E-5</v>
          </cell>
          <cell r="C22">
            <v>3.1455988554899997E-5</v>
          </cell>
          <cell r="D22">
            <v>5.1551126538199998E-5</v>
          </cell>
          <cell r="E22">
            <v>7.0752413474800001E-5</v>
          </cell>
          <cell r="F22">
            <v>8.8182399844200003E-5</v>
          </cell>
          <cell r="G22">
            <v>9.2187082479499999E-5</v>
          </cell>
          <cell r="H22">
            <v>8.9605141288800002E-5</v>
          </cell>
          <cell r="I22">
            <v>8.7554728320299994E-5</v>
          </cell>
          <cell r="J22">
            <v>8.0881378051699999E-5</v>
          </cell>
          <cell r="K22">
            <v>6.8047077008000001E-5</v>
          </cell>
          <cell r="L22">
            <v>5.4817039898999998E-5</v>
          </cell>
          <cell r="M22">
            <v>5.3648141085300003E-5</v>
          </cell>
          <cell r="N22">
            <v>5.3631879041200001E-5</v>
          </cell>
          <cell r="O22">
            <v>5.3703343415699998E-6</v>
          </cell>
          <cell r="P22">
            <v>1.1313651206700001E-5</v>
          </cell>
          <cell r="Q22">
            <v>2.8635385489699999E-5</v>
          </cell>
          <cell r="R22">
            <v>4.3880666577199999E-5</v>
          </cell>
          <cell r="S22">
            <v>5.3280124028599997E-5</v>
          </cell>
          <cell r="T22">
            <v>3.6878948512199998E-5</v>
          </cell>
          <cell r="U22">
            <v>2.9809140156900001E-5</v>
          </cell>
          <cell r="V22">
            <v>2.2129299507800001E-5</v>
          </cell>
          <cell r="W22">
            <v>1.57957177932E-5</v>
          </cell>
          <cell r="X22">
            <v>2.00196340468E-5</v>
          </cell>
          <cell r="Y22">
            <v>2.36943061398E-5</v>
          </cell>
          <cell r="Z22">
            <v>1.67371662735E-5</v>
          </cell>
          <cell r="AA22">
            <v>-1.76368136404E-6</v>
          </cell>
          <cell r="AB22">
            <v>9.3179480323900002E-6</v>
          </cell>
          <cell r="AC22">
            <v>6.5829943800800004E-6</v>
          </cell>
          <cell r="AD22">
            <v>8.0747146744200001E-6</v>
          </cell>
          <cell r="AE22">
            <v>1.0921966775100001E-5</v>
          </cell>
          <cell r="AF22">
            <v>1.7855981979000001E-5</v>
          </cell>
          <cell r="AG22">
            <v>2.2325041485300001E-5</v>
          </cell>
          <cell r="AH22">
            <v>1.9739306047600001E-5</v>
          </cell>
          <cell r="AI22">
            <v>1.83734384044E-5</v>
          </cell>
          <cell r="AJ22">
            <v>1.63819063977E-5</v>
          </cell>
          <cell r="AK22">
            <v>1.2115401077E-5</v>
          </cell>
          <cell r="AL22">
            <v>8.3818250476199992E-6</v>
          </cell>
          <cell r="AM22">
            <v>5.5800674155299997E-6</v>
          </cell>
          <cell r="AN22">
            <v>1.32165449987E-6</v>
          </cell>
          <cell r="AO22">
            <v>3.9306223986899997E-5</v>
          </cell>
          <cell r="AP22">
            <v>4.7992479412400001E-5</v>
          </cell>
          <cell r="AQ22">
            <v>4.80341277983E-5</v>
          </cell>
          <cell r="AR22">
            <v>4.28316647418E-5</v>
          </cell>
          <cell r="AS22">
            <v>4.5073415145000001E-5</v>
          </cell>
          <cell r="AT22">
            <v>4.57925352877E-5</v>
          </cell>
          <cell r="AU22">
            <v>4.25161842576E-5</v>
          </cell>
          <cell r="AV22">
            <v>3.9909896852599998E-5</v>
          </cell>
          <cell r="AW22">
            <v>3.6837277790000001E-5</v>
          </cell>
          <cell r="AX22">
            <v>3.4438023942999999E-5</v>
          </cell>
          <cell r="AY22">
            <v>3.07726932084E-5</v>
          </cell>
          <cell r="AZ22">
            <v>2.6990076237E-5</v>
          </cell>
          <cell r="BA22">
            <v>1.1381669647400001E-5</v>
          </cell>
        </row>
        <row r="23">
          <cell r="B23">
            <v>1.7821793499599999E-5</v>
          </cell>
          <cell r="C23">
            <v>3.0170760982100001E-5</v>
          </cell>
          <cell r="D23">
            <v>5.04721377578E-5</v>
          </cell>
          <cell r="E23">
            <v>7.0299658641499995E-5</v>
          </cell>
          <cell r="F23">
            <v>9.2187082479499999E-5</v>
          </cell>
          <cell r="G23">
            <v>1.4139193934200001E-4</v>
          </cell>
          <cell r="H23">
            <v>1.21401114746E-4</v>
          </cell>
          <cell r="I23">
            <v>1.1909573100700001E-4</v>
          </cell>
          <cell r="J23">
            <v>1.1294156799599999E-4</v>
          </cell>
          <cell r="K23">
            <v>9.9335566637400003E-5</v>
          </cell>
          <cell r="L23">
            <v>8.4803925346000001E-5</v>
          </cell>
          <cell r="M23">
            <v>8.5477476322100003E-5</v>
          </cell>
          <cell r="N23">
            <v>8.5456676613699994E-5</v>
          </cell>
          <cell r="O23">
            <v>4.5638544995699997E-6</v>
          </cell>
          <cell r="P23">
            <v>9.3114463368800002E-6</v>
          </cell>
          <cell r="Q23">
            <v>2.5222441788999999E-5</v>
          </cell>
          <cell r="R23">
            <v>3.8926132687300003E-5</v>
          </cell>
          <cell r="S23">
            <v>5.0281460394600002E-5</v>
          </cell>
          <cell r="T23">
            <v>3.7999409209799997E-5</v>
          </cell>
          <cell r="U23">
            <v>3.2894948153199997E-5</v>
          </cell>
          <cell r="V23">
            <v>2.7204984374899999E-5</v>
          </cell>
          <cell r="W23">
            <v>2.13240343379E-5</v>
          </cell>
          <cell r="X23">
            <v>2.50731844541E-5</v>
          </cell>
          <cell r="Y23">
            <v>2.9492169779200001E-5</v>
          </cell>
          <cell r="Z23">
            <v>2.25247269171E-5</v>
          </cell>
          <cell r="AA23">
            <v>9.5556501301600007E-7</v>
          </cell>
          <cell r="AB23">
            <v>1.1395759423599999E-5</v>
          </cell>
          <cell r="AC23">
            <v>6.8262603757999999E-6</v>
          </cell>
          <cell r="AD23">
            <v>7.8550295776399997E-6</v>
          </cell>
          <cell r="AE23">
            <v>9.7894696041300004E-6</v>
          </cell>
          <cell r="AF23">
            <v>1.7002910641899999E-5</v>
          </cell>
          <cell r="AG23">
            <v>2.3579569508300002E-5</v>
          </cell>
          <cell r="AH23">
            <v>2.1245294892600001E-5</v>
          </cell>
          <cell r="AI23">
            <v>1.9380279341599999E-5</v>
          </cell>
          <cell r="AJ23">
            <v>1.71230298061E-5</v>
          </cell>
          <cell r="AK23">
            <v>1.21759666776E-5</v>
          </cell>
          <cell r="AL23">
            <v>6.0443381020499997E-6</v>
          </cell>
          <cell r="AM23">
            <v>2.8805851208399998E-6</v>
          </cell>
          <cell r="AN23">
            <v>8.0108347114899999E-8</v>
          </cell>
          <cell r="AO23">
            <v>2.50457909014E-5</v>
          </cell>
          <cell r="AP23">
            <v>3.2230489667699998E-5</v>
          </cell>
          <cell r="AQ23">
            <v>3.6742863398899998E-5</v>
          </cell>
          <cell r="AR23">
            <v>3.2181372534899998E-5</v>
          </cell>
          <cell r="AS23">
            <v>3.63677241738E-5</v>
          </cell>
          <cell r="AT23">
            <v>4.3291807401699999E-5</v>
          </cell>
          <cell r="AU23">
            <v>4.45983384984E-5</v>
          </cell>
          <cell r="AV23">
            <v>4.5024563132699998E-5</v>
          </cell>
          <cell r="AW23">
            <v>4.3264910769499997E-5</v>
          </cell>
          <cell r="AX23">
            <v>4.1737052180899999E-5</v>
          </cell>
          <cell r="AY23">
            <v>3.9757601717199998E-5</v>
          </cell>
          <cell r="AZ23">
            <v>3.7165724082000001E-5</v>
          </cell>
          <cell r="BA23">
            <v>1.5863581879900001E-5</v>
          </cell>
        </row>
        <row r="24">
          <cell r="B24">
            <v>1.5350503698699999E-5</v>
          </cell>
          <cell r="C24">
            <v>2.77685911896E-5</v>
          </cell>
          <cell r="D24">
            <v>4.6443526855999998E-5</v>
          </cell>
          <cell r="E24">
            <v>6.8251378275500002E-5</v>
          </cell>
          <cell r="F24">
            <v>8.9605141288800002E-5</v>
          </cell>
          <cell r="G24">
            <v>1.21401114746E-4</v>
          </cell>
          <cell r="H24">
            <v>1.2254063507400001E-4</v>
          </cell>
          <cell r="I24">
            <v>1.2051452618199999E-4</v>
          </cell>
          <cell r="J24">
            <v>1.1427845661399999E-4</v>
          </cell>
          <cell r="K24">
            <v>1.00499628551E-4</v>
          </cell>
          <cell r="L24">
            <v>8.6527238040400007E-5</v>
          </cell>
          <cell r="M24">
            <v>8.6255066047799994E-5</v>
          </cell>
          <cell r="N24">
            <v>8.6241590133499999E-5</v>
          </cell>
          <cell r="O24">
            <v>2.4964913698599998E-6</v>
          </cell>
          <cell r="P24">
            <v>7.9106887428299995E-6</v>
          </cell>
          <cell r="Q24">
            <v>2.3393814538900001E-5</v>
          </cell>
          <cell r="R24">
            <v>3.8717471309000002E-5</v>
          </cell>
          <cell r="S24">
            <v>5.0091284116900002E-5</v>
          </cell>
          <cell r="T24">
            <v>4.2256949667800002E-5</v>
          </cell>
          <cell r="U24">
            <v>3.7392788798100002E-5</v>
          </cell>
          <cell r="V24">
            <v>3.1598387991899999E-5</v>
          </cell>
          <cell r="W24">
            <v>2.6801200990700001E-5</v>
          </cell>
          <cell r="X24">
            <v>2.94330729607E-5</v>
          </cell>
          <cell r="Y24">
            <v>3.15401565796E-5</v>
          </cell>
          <cell r="Z24">
            <v>2.40688106369E-5</v>
          </cell>
          <cell r="AA24">
            <v>3.1768155387399998E-7</v>
          </cell>
          <cell r="AB24">
            <v>6.7712036063700003E-6</v>
          </cell>
          <cell r="AC24">
            <v>5.39089168373E-6</v>
          </cell>
          <cell r="AD24">
            <v>6.3482079653500004E-6</v>
          </cell>
          <cell r="AE24">
            <v>9.3812056264500006E-6</v>
          </cell>
          <cell r="AF24">
            <v>1.74370890664E-5</v>
          </cell>
          <cell r="AG24">
            <v>2.5283617370399999E-5</v>
          </cell>
          <cell r="AH24">
            <v>2.3009777084099999E-5</v>
          </cell>
          <cell r="AI24">
            <v>2.1701369192500001E-5</v>
          </cell>
          <cell r="AJ24">
            <v>1.9576805528499999E-5</v>
          </cell>
          <cell r="AK24">
            <v>1.39188415518E-5</v>
          </cell>
          <cell r="AL24">
            <v>8.0631173989599998E-6</v>
          </cell>
          <cell r="AM24">
            <v>5.6581832543299997E-6</v>
          </cell>
          <cell r="AN24">
            <v>2.00044713304E-6</v>
          </cell>
          <cell r="AO24">
            <v>2.23662791248E-5</v>
          </cell>
          <cell r="AP24">
            <v>3.0158042341900001E-5</v>
          </cell>
          <cell r="AQ24">
            <v>3.6540604615499999E-5</v>
          </cell>
          <cell r="AR24">
            <v>3.5995097741000003E-5</v>
          </cell>
          <cell r="AS24">
            <v>4.32468467547E-5</v>
          </cell>
          <cell r="AT24">
            <v>4.9413768674699998E-5</v>
          </cell>
          <cell r="AU24">
            <v>4.9173921938000001E-5</v>
          </cell>
          <cell r="AV24">
            <v>4.8614474369700001E-5</v>
          </cell>
          <cell r="AW24">
            <v>4.6777606721699997E-5</v>
          </cell>
          <cell r="AX24">
            <v>4.3080611634200001E-5</v>
          </cell>
          <cell r="AY24">
            <v>3.8555583779E-5</v>
          </cell>
          <cell r="AZ24">
            <v>3.5552982730600002E-5</v>
          </cell>
          <cell r="BA24">
            <v>1.53679193669E-5</v>
          </cell>
        </row>
        <row r="25">
          <cell r="B25">
            <v>1.4038387576700001E-5</v>
          </cell>
          <cell r="C25">
            <v>2.59845553721E-5</v>
          </cell>
          <cell r="D25">
            <v>4.4010489598799999E-5</v>
          </cell>
          <cell r="E25">
            <v>6.5842374118900001E-5</v>
          </cell>
          <cell r="F25">
            <v>8.7554728320299994E-5</v>
          </cell>
          <cell r="G25">
            <v>1.1909573100700001E-4</v>
          </cell>
          <cell r="H25">
            <v>1.2051452618199999E-4</v>
          </cell>
          <cell r="I25">
            <v>1.21792901829E-4</v>
          </cell>
          <cell r="J25">
            <v>1.15925392696E-4</v>
          </cell>
          <cell r="K25">
            <v>1.03173187737E-4</v>
          </cell>
          <cell r="L25">
            <v>9.0025667027300005E-5</v>
          </cell>
          <cell r="M25">
            <v>8.9713027180300003E-5</v>
          </cell>
          <cell r="N25">
            <v>8.9692998092600005E-5</v>
          </cell>
          <cell r="O25">
            <v>2.4762088492200002E-6</v>
          </cell>
          <cell r="P25">
            <v>7.1495091924199998E-6</v>
          </cell>
          <cell r="Q25">
            <v>2.22345688906E-5</v>
          </cell>
          <cell r="R25">
            <v>3.6782095273200002E-5</v>
          </cell>
          <cell r="S25">
            <v>4.80834693222E-5</v>
          </cell>
          <cell r="T25">
            <v>3.9300677204000003E-5</v>
          </cell>
          <cell r="U25">
            <v>3.5349914794599999E-5</v>
          </cell>
          <cell r="V25">
            <v>3.03364237095E-5</v>
          </cell>
          <cell r="W25">
            <v>2.64536719694E-5</v>
          </cell>
          <cell r="X25">
            <v>2.92152616886E-5</v>
          </cell>
          <cell r="Y25">
            <v>3.1141343197099997E-5</v>
          </cell>
          <cell r="Z25">
            <v>2.4437458594600001E-5</v>
          </cell>
          <cell r="AA25">
            <v>1.3034940236200001E-6</v>
          </cell>
          <cell r="AB25">
            <v>4.6285694614299998E-6</v>
          </cell>
          <cell r="AC25">
            <v>4.0594177690400003E-6</v>
          </cell>
          <cell r="AD25">
            <v>5.4255418367099997E-6</v>
          </cell>
          <cell r="AE25">
            <v>8.3536550944999994E-6</v>
          </cell>
          <cell r="AF25">
            <v>1.60891383907E-5</v>
          </cell>
          <cell r="AG25">
            <v>2.3648570246400001E-5</v>
          </cell>
          <cell r="AH25">
            <v>2.15924920084E-5</v>
          </cell>
          <cell r="AI25">
            <v>2.0420110458799999E-5</v>
          </cell>
          <cell r="AJ25">
            <v>1.83342566457E-5</v>
          </cell>
          <cell r="AK25">
            <v>1.33105059816E-5</v>
          </cell>
          <cell r="AL25">
            <v>7.7210294577500001E-6</v>
          </cell>
          <cell r="AM25">
            <v>5.4755950271499998E-6</v>
          </cell>
          <cell r="AN25">
            <v>2.0942825002600002E-6</v>
          </cell>
          <cell r="AO25">
            <v>2.0877705600599999E-5</v>
          </cell>
          <cell r="AP25">
            <v>2.76567908542E-5</v>
          </cell>
          <cell r="AQ25">
            <v>3.3711896917199998E-5</v>
          </cell>
          <cell r="AR25">
            <v>3.2591736931899997E-5</v>
          </cell>
          <cell r="AS25">
            <v>3.9857102042799999E-5</v>
          </cell>
          <cell r="AT25">
            <v>4.6828120696200003E-5</v>
          </cell>
          <cell r="AU25">
            <v>4.76269002144E-5</v>
          </cell>
          <cell r="AV25">
            <v>4.7759054925099999E-5</v>
          </cell>
          <cell r="AW25">
            <v>4.6364370401600002E-5</v>
          </cell>
          <cell r="AX25">
            <v>4.3079532526599998E-5</v>
          </cell>
          <cell r="AY25">
            <v>3.8978330202600003E-5</v>
          </cell>
          <cell r="AZ25">
            <v>3.5850351152999999E-5</v>
          </cell>
          <cell r="BA25">
            <v>1.5511362129999999E-5</v>
          </cell>
        </row>
        <row r="26">
          <cell r="B26">
            <v>1.30247727004E-5</v>
          </cell>
          <cell r="C26">
            <v>2.3101418070600001E-5</v>
          </cell>
          <cell r="D26">
            <v>3.9561462208400002E-5</v>
          </cell>
          <cell r="E26">
            <v>6.00807877962E-5</v>
          </cell>
          <cell r="F26">
            <v>8.0881378051699999E-5</v>
          </cell>
          <cell r="G26">
            <v>1.1294156799599999E-4</v>
          </cell>
          <cell r="H26">
            <v>1.1427845661399999E-4</v>
          </cell>
          <cell r="I26">
            <v>1.15925392696E-4</v>
          </cell>
          <cell r="J26">
            <v>1.11659137866E-4</v>
          </cell>
          <cell r="K26">
            <v>1.00661498899E-4</v>
          </cell>
          <cell r="L26">
            <v>8.92834573252E-5</v>
          </cell>
          <cell r="M26">
            <v>8.9357557837499993E-5</v>
          </cell>
          <cell r="N26">
            <v>8.9339594361999999E-5</v>
          </cell>
          <cell r="O26">
            <v>2.0727421721399999E-6</v>
          </cell>
          <cell r="P26">
            <v>6.1463539234900001E-6</v>
          </cell>
          <cell r="Q26">
            <v>1.9393947145300001E-5</v>
          </cell>
          <cell r="R26">
            <v>3.2424528533400002E-5</v>
          </cell>
          <cell r="S26">
            <v>4.3396016399600003E-5</v>
          </cell>
          <cell r="T26">
            <v>3.6689308004699999E-5</v>
          </cell>
          <cell r="U26">
            <v>3.3806649715199997E-5</v>
          </cell>
          <cell r="V26">
            <v>2.9897231959699998E-5</v>
          </cell>
          <cell r="W26">
            <v>2.70429571627E-5</v>
          </cell>
          <cell r="X26">
            <v>2.9384370849700001E-5</v>
          </cell>
          <cell r="Y26">
            <v>3.0945611505099998E-5</v>
          </cell>
          <cell r="Z26">
            <v>2.4862695864699999E-5</v>
          </cell>
          <cell r="AA26">
            <v>2.8215337471200001E-6</v>
          </cell>
          <cell r="AB26">
            <v>2.5626289008599998E-6</v>
          </cell>
          <cell r="AC26">
            <v>3.00459792285E-6</v>
          </cell>
          <cell r="AD26">
            <v>4.5004437239799998E-6</v>
          </cell>
          <cell r="AE26">
            <v>7.2437040777500003E-6</v>
          </cell>
          <cell r="AF26">
            <v>1.440998173E-5</v>
          </cell>
          <cell r="AG26">
            <v>2.15746189723E-5</v>
          </cell>
          <cell r="AH26">
            <v>2.0099495617000001E-5</v>
          </cell>
          <cell r="AI26">
            <v>1.9065089936100001E-5</v>
          </cell>
          <cell r="AJ26">
            <v>1.7215519772600002E-5</v>
          </cell>
          <cell r="AK26">
            <v>1.2695820485200001E-5</v>
          </cell>
          <cell r="AL26">
            <v>7.6608904600599999E-6</v>
          </cell>
          <cell r="AM26">
            <v>5.61622181337E-6</v>
          </cell>
          <cell r="AN26">
            <v>2.6057607324400001E-6</v>
          </cell>
          <cell r="AO26">
            <v>1.5115226232399999E-5</v>
          </cell>
          <cell r="AP26">
            <v>2.1459887876399998E-5</v>
          </cell>
          <cell r="AQ26">
            <v>2.8299026226799999E-5</v>
          </cell>
          <cell r="AR26">
            <v>2.7710461572300001E-5</v>
          </cell>
          <cell r="AS26">
            <v>3.5239939355799999E-5</v>
          </cell>
          <cell r="AT26">
            <v>4.3436201713800003E-5</v>
          </cell>
          <cell r="AU26">
            <v>4.5178191119900003E-5</v>
          </cell>
          <cell r="AV26">
            <v>4.5939932179599999E-5</v>
          </cell>
          <cell r="AW26">
            <v>4.5350309862000002E-5</v>
          </cell>
          <cell r="AX26">
            <v>4.2785318575399999E-5</v>
          </cell>
          <cell r="AY26">
            <v>3.90802425708E-5</v>
          </cell>
          <cell r="AZ26">
            <v>3.5979385792799998E-5</v>
          </cell>
          <cell r="BA26">
            <v>1.6660900548900001E-5</v>
          </cell>
        </row>
        <row r="27">
          <cell r="B27">
            <v>1.09864334042E-5</v>
          </cell>
          <cell r="C27">
            <v>1.7645714740499998E-5</v>
          </cell>
          <cell r="D27">
            <v>3.1133391975200001E-5</v>
          </cell>
          <cell r="E27">
            <v>4.8821829361399997E-5</v>
          </cell>
          <cell r="F27">
            <v>6.8047077008000001E-5</v>
          </cell>
          <cell r="G27">
            <v>9.9335566637400003E-5</v>
          </cell>
          <cell r="H27">
            <v>1.00499628551E-4</v>
          </cell>
          <cell r="I27">
            <v>1.03173187737E-4</v>
          </cell>
          <cell r="J27">
            <v>1.00661498899E-4</v>
          </cell>
          <cell r="K27">
            <v>9.7340415775499993E-5</v>
          </cell>
          <cell r="L27">
            <v>8.9706524352399999E-5</v>
          </cell>
          <cell r="M27">
            <v>9.08382103416E-5</v>
          </cell>
          <cell r="N27">
            <v>9.0818455606500007E-5</v>
          </cell>
          <cell r="O27">
            <v>1.20443153539E-6</v>
          </cell>
          <cell r="P27">
            <v>3.5054085603100001E-6</v>
          </cell>
          <cell r="Q27">
            <v>1.39797714848E-5</v>
          </cell>
          <cell r="R27">
            <v>2.5263816305E-5</v>
          </cell>
          <cell r="S27">
            <v>3.5232177436400002E-5</v>
          </cell>
          <cell r="T27">
            <v>2.89714510733E-5</v>
          </cell>
          <cell r="U27">
            <v>2.8834152808E-5</v>
          </cell>
          <cell r="V27">
            <v>2.7347804035400001E-5</v>
          </cell>
          <cell r="W27">
            <v>2.6998221201700001E-5</v>
          </cell>
          <cell r="X27">
            <v>2.8835562263900001E-5</v>
          </cell>
          <cell r="Y27">
            <v>2.9972779256899998E-5</v>
          </cell>
          <cell r="Z27">
            <v>2.54136347777E-5</v>
          </cell>
          <cell r="AA27">
            <v>7.0116040583399999E-6</v>
          </cell>
          <cell r="AB27">
            <v>-1.4079973120300001E-6</v>
          </cell>
          <cell r="AC27">
            <v>1.2745984684300001E-6</v>
          </cell>
          <cell r="AD27">
            <v>3.3216300192700001E-6</v>
          </cell>
          <cell r="AE27">
            <v>5.5717727052600003E-6</v>
          </cell>
          <cell r="AF27">
            <v>1.18224204828E-5</v>
          </cell>
          <cell r="AG27">
            <v>1.86604242133E-5</v>
          </cell>
          <cell r="AH27">
            <v>1.8058840449400001E-5</v>
          </cell>
          <cell r="AI27">
            <v>1.6855439821500001E-5</v>
          </cell>
          <cell r="AJ27">
            <v>1.5275750999300001E-5</v>
          </cell>
          <cell r="AK27">
            <v>1.13798606025E-5</v>
          </cell>
          <cell r="AL27">
            <v>6.81569624088E-6</v>
          </cell>
          <cell r="AM27">
            <v>5.2901582817499998E-6</v>
          </cell>
          <cell r="AN27">
            <v>3.0358985427200001E-6</v>
          </cell>
          <cell r="AO27">
            <v>7.29936774366E-6</v>
          </cell>
          <cell r="AP27">
            <v>1.2315320567200001E-5</v>
          </cell>
          <cell r="AQ27">
            <v>1.8524999590200002E-5</v>
          </cell>
          <cell r="AR27">
            <v>1.7425226828799999E-5</v>
          </cell>
          <cell r="AS27">
            <v>2.5063526198800001E-5</v>
          </cell>
          <cell r="AT27">
            <v>3.5538843252199998E-5</v>
          </cell>
          <cell r="AU27">
            <v>3.9566026599200002E-5</v>
          </cell>
          <cell r="AV27">
            <v>4.1465669646600002E-5</v>
          </cell>
          <cell r="AW27">
            <v>4.1925190816299999E-5</v>
          </cell>
          <cell r="AX27">
            <v>4.0879022119699999E-5</v>
          </cell>
          <cell r="AY27">
            <v>3.8459162531100001E-5</v>
          </cell>
          <cell r="AZ27">
            <v>3.6192436284999998E-5</v>
          </cell>
          <cell r="BA27">
            <v>1.9673278649300001E-5</v>
          </cell>
        </row>
        <row r="28">
          <cell r="B28">
            <v>8.3083933394699995E-6</v>
          </cell>
          <cell r="C28">
            <v>1.26636622469E-5</v>
          </cell>
          <cell r="D28">
            <v>2.2981604173899999E-5</v>
          </cell>
          <cell r="E28">
            <v>3.7751663536899998E-5</v>
          </cell>
          <cell r="F28">
            <v>5.4817039898999998E-5</v>
          </cell>
          <cell r="G28">
            <v>8.4803925346000001E-5</v>
          </cell>
          <cell r="H28">
            <v>8.6527238040400007E-5</v>
          </cell>
          <cell r="I28">
            <v>9.0025667027300005E-5</v>
          </cell>
          <cell r="J28">
            <v>8.92834573252E-5</v>
          </cell>
          <cell r="K28">
            <v>8.9706524352399999E-5</v>
          </cell>
          <cell r="L28">
            <v>8.66703737095E-5</v>
          </cell>
          <cell r="M28">
            <v>8.8292457767600004E-5</v>
          </cell>
          <cell r="N28">
            <v>8.8270026597700002E-5</v>
          </cell>
          <cell r="O28">
            <v>1.6714109500699999E-7</v>
          </cell>
          <cell r="P28">
            <v>1.2615968413E-6</v>
          </cell>
          <cell r="Q28">
            <v>9.3576321651100005E-6</v>
          </cell>
          <cell r="R28">
            <v>1.83344052293E-5</v>
          </cell>
          <cell r="S28">
            <v>2.7209887099699999E-5</v>
          </cell>
          <cell r="T28">
            <v>2.2602750340299999E-5</v>
          </cell>
          <cell r="U28">
            <v>2.4276470903E-5</v>
          </cell>
          <cell r="V28">
            <v>2.4398253717599999E-5</v>
          </cell>
          <cell r="W28">
            <v>2.5744491036000001E-5</v>
          </cell>
          <cell r="X28">
            <v>2.7451704204400002E-5</v>
          </cell>
          <cell r="Y28">
            <v>2.8983989580499999E-5</v>
          </cell>
          <cell r="Z28">
            <v>2.49548710743E-5</v>
          </cell>
          <cell r="AA28">
            <v>8.5981855444400008E-6</v>
          </cell>
          <cell r="AB28">
            <v>-3.51398647298E-6</v>
          </cell>
          <cell r="AC28">
            <v>2.9876774941000001E-7</v>
          </cell>
          <cell r="AD28">
            <v>2.09516360574E-6</v>
          </cell>
          <cell r="AE28">
            <v>3.7306714364500001E-6</v>
          </cell>
          <cell r="AF28">
            <v>8.6894300948399995E-6</v>
          </cell>
          <cell r="AG28">
            <v>1.45961210557E-5</v>
          </cell>
          <cell r="AH28">
            <v>1.47537712599E-5</v>
          </cell>
          <cell r="AI28">
            <v>1.38180694526E-5</v>
          </cell>
          <cell r="AJ28">
            <v>1.2667039675700001E-5</v>
          </cell>
          <cell r="AK28">
            <v>9.7326069445999996E-6</v>
          </cell>
          <cell r="AL28">
            <v>6.1454708309600002E-6</v>
          </cell>
          <cell r="AM28">
            <v>5.2418347531099996E-6</v>
          </cell>
          <cell r="AN28">
            <v>3.8426003346999999E-6</v>
          </cell>
          <cell r="AO28">
            <v>3.4444744082999998E-7</v>
          </cell>
          <cell r="AP28">
            <v>3.6596777072299999E-6</v>
          </cell>
          <cell r="AQ28">
            <v>9.6390094735299999E-6</v>
          </cell>
          <cell r="AR28">
            <v>8.5599463115700006E-6</v>
          </cell>
          <cell r="AS28">
            <v>1.60920764412E-5</v>
          </cell>
          <cell r="AT28">
            <v>2.8004448510400001E-5</v>
          </cell>
          <cell r="AU28">
            <v>3.34895426459E-5</v>
          </cell>
          <cell r="AV28">
            <v>3.6590719739599998E-5</v>
          </cell>
          <cell r="AW28">
            <v>3.7913313662799999E-5</v>
          </cell>
          <cell r="AX28">
            <v>3.7834785714600001E-5</v>
          </cell>
          <cell r="AY28">
            <v>3.6829389968900002E-5</v>
          </cell>
          <cell r="AZ28">
            <v>3.5253770899E-5</v>
          </cell>
          <cell r="BA28">
            <v>2.0077356867999999E-5</v>
          </cell>
        </row>
        <row r="29">
          <cell r="B29">
            <v>8.5347130587400005E-6</v>
          </cell>
          <cell r="C29">
            <v>1.20963362144E-5</v>
          </cell>
          <cell r="D29">
            <v>2.18719406369E-5</v>
          </cell>
          <cell r="E29">
            <v>3.63427997976E-5</v>
          </cell>
          <cell r="F29">
            <v>5.3648141085300003E-5</v>
          </cell>
          <cell r="G29">
            <v>8.5477476322100003E-5</v>
          </cell>
          <cell r="H29">
            <v>8.6255066047799994E-5</v>
          </cell>
          <cell r="I29">
            <v>8.9713027180300003E-5</v>
          </cell>
          <cell r="J29">
            <v>8.9357557837499993E-5</v>
          </cell>
          <cell r="K29">
            <v>9.08382103416E-5</v>
          </cell>
          <cell r="L29">
            <v>8.8292457767600004E-5</v>
          </cell>
          <cell r="M29">
            <v>9.3044635760200004E-5</v>
          </cell>
          <cell r="N29">
            <v>9.3030602248299999E-5</v>
          </cell>
          <cell r="O29">
            <v>-3.6176097548300002E-7</v>
          </cell>
          <cell r="P29">
            <v>3.93110070281E-7</v>
          </cell>
          <cell r="Q29">
            <v>7.9855334705899996E-6</v>
          </cell>
          <cell r="R29">
            <v>1.6820938051E-5</v>
          </cell>
          <cell r="S29">
            <v>2.5623444343900001E-5</v>
          </cell>
          <cell r="T29">
            <v>2.1507843747599999E-5</v>
          </cell>
          <cell r="U29">
            <v>2.3693234391300001E-5</v>
          </cell>
          <cell r="V29">
            <v>2.3990675005299999E-5</v>
          </cell>
          <cell r="W29">
            <v>2.5913679906699999E-5</v>
          </cell>
          <cell r="X29">
            <v>2.7424471108300002E-5</v>
          </cell>
          <cell r="Y29">
            <v>2.8787924456899999E-5</v>
          </cell>
          <cell r="Z29">
            <v>2.5007236140399999E-5</v>
          </cell>
          <cell r="AA29">
            <v>9.49940568891E-6</v>
          </cell>
          <cell r="AB29">
            <v>-2.95827115551E-6</v>
          </cell>
          <cell r="AC29">
            <v>7.2401852323399998E-7</v>
          </cell>
          <cell r="AD29">
            <v>2.3082525767500001E-6</v>
          </cell>
          <cell r="AE29">
            <v>3.9201367852199997E-6</v>
          </cell>
          <cell r="AF29">
            <v>8.8580883203199997E-6</v>
          </cell>
          <cell r="AG29">
            <v>1.47163415336E-5</v>
          </cell>
          <cell r="AH29">
            <v>1.5133685159E-5</v>
          </cell>
          <cell r="AI29">
            <v>1.4319677818599999E-5</v>
          </cell>
          <cell r="AJ29">
            <v>1.32059641995E-5</v>
          </cell>
          <cell r="AK29">
            <v>1.0653292089899999E-5</v>
          </cell>
          <cell r="AL29">
            <v>6.7491122776999997E-6</v>
          </cell>
          <cell r="AM29">
            <v>5.8734264224599998E-6</v>
          </cell>
          <cell r="AN29">
            <v>4.9650721434400001E-6</v>
          </cell>
          <cell r="AO29">
            <v>-5.1058595678800004E-6</v>
          </cell>
          <cell r="AP29">
            <v>-1.5127238174599999E-6</v>
          </cell>
          <cell r="AQ29">
            <v>6.0463568597299998E-6</v>
          </cell>
          <cell r="AR29">
            <v>5.0192901385599997E-6</v>
          </cell>
          <cell r="AS29">
            <v>1.26648131058E-5</v>
          </cell>
          <cell r="AT29">
            <v>2.5967503991899999E-5</v>
          </cell>
          <cell r="AU29">
            <v>3.2302236094299997E-5</v>
          </cell>
          <cell r="AV29">
            <v>3.6176117366000003E-5</v>
          </cell>
          <cell r="AW29">
            <v>3.8042105164799997E-5</v>
          </cell>
          <cell r="AX29">
            <v>3.8135639999800003E-5</v>
          </cell>
          <cell r="AY29">
            <v>3.7938916524799999E-5</v>
          </cell>
          <cell r="AZ29">
            <v>3.6642018038E-5</v>
          </cell>
          <cell r="BA29">
            <v>2.1625194541899998E-5</v>
          </cell>
        </row>
        <row r="30">
          <cell r="B30">
            <v>8.5509206931999999E-6</v>
          </cell>
          <cell r="C30">
            <v>1.21092758403E-5</v>
          </cell>
          <cell r="D30">
            <v>2.1879180518699999E-5</v>
          </cell>
          <cell r="E30">
            <v>3.6340573006199998E-5</v>
          </cell>
          <cell r="F30">
            <v>5.3631879041200001E-5</v>
          </cell>
          <cell r="G30">
            <v>8.5456676613699994E-5</v>
          </cell>
          <cell r="H30">
            <v>8.6241590133499999E-5</v>
          </cell>
          <cell r="I30">
            <v>8.9692998092600005E-5</v>
          </cell>
          <cell r="J30">
            <v>8.9339594361999999E-5</v>
          </cell>
          <cell r="K30">
            <v>9.0818455606500007E-5</v>
          </cell>
          <cell r="L30">
            <v>8.8270026597700002E-5</v>
          </cell>
          <cell r="M30">
            <v>9.3030602248299999E-5</v>
          </cell>
          <cell r="N30">
            <v>9.3017262926700005E-5</v>
          </cell>
          <cell r="O30">
            <v>-3.8004014967000001E-7</v>
          </cell>
          <cell r="P30">
            <v>4.0331846457E-7</v>
          </cell>
          <cell r="Q30">
            <v>7.9810867259399996E-6</v>
          </cell>
          <cell r="R30">
            <v>1.6809104700600001E-5</v>
          </cell>
          <cell r="S30">
            <v>2.5602177823699999E-5</v>
          </cell>
          <cell r="T30">
            <v>2.15054434024E-5</v>
          </cell>
          <cell r="U30">
            <v>2.3693763430900001E-5</v>
          </cell>
          <cell r="V30">
            <v>2.39943724188E-5</v>
          </cell>
          <cell r="W30">
            <v>2.59235367329E-5</v>
          </cell>
          <cell r="X30">
            <v>2.7428094044600001E-5</v>
          </cell>
          <cell r="Y30">
            <v>2.87788928004E-5</v>
          </cell>
          <cell r="Z30">
            <v>2.4997549507799999E-5</v>
          </cell>
          <cell r="AA30">
            <v>9.4916104699799998E-6</v>
          </cell>
          <cell r="AB30">
            <v>-2.9661730219999998E-6</v>
          </cell>
          <cell r="AC30">
            <v>7.2803782882399996E-7</v>
          </cell>
          <cell r="AD30">
            <v>2.3065893524699999E-6</v>
          </cell>
          <cell r="AE30">
            <v>3.9231299005399998E-6</v>
          </cell>
          <cell r="AF30">
            <v>8.8583945110099999E-6</v>
          </cell>
          <cell r="AG30">
            <v>1.4709422272400001E-5</v>
          </cell>
          <cell r="AH30">
            <v>1.5127422704400001E-5</v>
          </cell>
          <cell r="AI30">
            <v>1.43145648733E-5</v>
          </cell>
          <cell r="AJ30">
            <v>1.3202485221600001E-5</v>
          </cell>
          <cell r="AK30">
            <v>1.0652946273199999E-5</v>
          </cell>
          <cell r="AL30">
            <v>6.7459005146799998E-6</v>
          </cell>
          <cell r="AM30">
            <v>5.8662046963900002E-6</v>
          </cell>
          <cell r="AN30">
            <v>4.9674557851599998E-6</v>
          </cell>
          <cell r="AO30">
            <v>-5.1715132334500002E-6</v>
          </cell>
          <cell r="AP30">
            <v>-1.5382671058299999E-6</v>
          </cell>
          <cell r="AQ30">
            <v>6.03295896014E-6</v>
          </cell>
          <cell r="AR30">
            <v>5.0080729603799999E-6</v>
          </cell>
          <cell r="AS30">
            <v>1.26479489546E-5</v>
          </cell>
          <cell r="AT30">
            <v>2.5944096836099998E-5</v>
          </cell>
          <cell r="AU30">
            <v>3.2273433592400002E-5</v>
          </cell>
          <cell r="AV30">
            <v>3.6147584325499998E-5</v>
          </cell>
          <cell r="AW30">
            <v>3.8014422961499997E-5</v>
          </cell>
          <cell r="AX30">
            <v>3.8100618625200001E-5</v>
          </cell>
          <cell r="AY30">
            <v>3.7903120637000002E-5</v>
          </cell>
          <cell r="AZ30">
            <v>3.66102592565E-5</v>
          </cell>
          <cell r="BA30">
            <v>2.1597604473099999E-5</v>
          </cell>
        </row>
        <row r="31">
          <cell r="B31">
            <v>3.7023215714900002E-6</v>
          </cell>
          <cell r="C31">
            <v>4.48980178419E-6</v>
          </cell>
          <cell r="D31">
            <v>6.6136300620900003E-6</v>
          </cell>
          <cell r="E31">
            <v>6.4888833547400004E-6</v>
          </cell>
          <cell r="F31">
            <v>5.3703343415699998E-6</v>
          </cell>
          <cell r="G31">
            <v>4.5638544995699997E-6</v>
          </cell>
          <cell r="H31">
            <v>2.4964913698599998E-6</v>
          </cell>
          <cell r="I31">
            <v>2.4762088492200002E-6</v>
          </cell>
          <cell r="J31">
            <v>2.0727421721399999E-6</v>
          </cell>
          <cell r="K31">
            <v>1.20443153539E-6</v>
          </cell>
          <cell r="L31">
            <v>1.6714109500699999E-7</v>
          </cell>
          <cell r="M31">
            <v>-3.6176097548300002E-7</v>
          </cell>
          <cell r="N31">
            <v>-3.8004014967000001E-7</v>
          </cell>
          <cell r="O31">
            <v>2.3246382740899999E-5</v>
          </cell>
          <cell r="P31">
            <v>1.3787824130299999E-5</v>
          </cell>
          <cell r="Q31">
            <v>1.2529749604400001E-5</v>
          </cell>
          <cell r="R31">
            <v>1.07091663842E-5</v>
          </cell>
          <cell r="S31">
            <v>1.0745949487E-5</v>
          </cell>
          <cell r="T31">
            <v>2.0404067106300002E-6</v>
          </cell>
          <cell r="U31">
            <v>9.8344865796599998E-7</v>
          </cell>
          <cell r="V31">
            <v>-3.0547442002000002E-7</v>
          </cell>
          <cell r="W31">
            <v>-1.00658376573E-6</v>
          </cell>
          <cell r="X31">
            <v>-1.6741789749E-6</v>
          </cell>
          <cell r="Y31">
            <v>-2.1963832915200002E-6</v>
          </cell>
          <cell r="Z31">
            <v>-1.5361369947E-6</v>
          </cell>
          <cell r="AA31">
            <v>9.8084347311599993E-7</v>
          </cell>
          <cell r="AB31">
            <v>-2.5209784708499998E-6</v>
          </cell>
          <cell r="AC31">
            <v>-2.0196997910299999E-6</v>
          </cell>
          <cell r="AD31">
            <v>-4.9548110104399998E-7</v>
          </cell>
          <cell r="AE31">
            <v>-3.92066260821E-7</v>
          </cell>
          <cell r="AF31">
            <v>-4.8124520906199999E-7</v>
          </cell>
          <cell r="AG31">
            <v>6.5893522669799998E-7</v>
          </cell>
          <cell r="AH31">
            <v>6.7606469407399999E-7</v>
          </cell>
          <cell r="AI31">
            <v>2.4485172215700002E-7</v>
          </cell>
          <cell r="AJ31">
            <v>-1.06411617794E-7</v>
          </cell>
          <cell r="AK31">
            <v>-6.0782605812599997E-7</v>
          </cell>
          <cell r="AL31">
            <v>-1.49733072556E-6</v>
          </cell>
          <cell r="AM31">
            <v>-1.5154826047100001E-6</v>
          </cell>
          <cell r="AN31">
            <v>-1.9572348203699998E-6</v>
          </cell>
          <cell r="AO31">
            <v>1.07061153052E-5</v>
          </cell>
          <cell r="AP31">
            <v>8.9271839080899993E-6</v>
          </cell>
          <cell r="AQ31">
            <v>7.8188000191200006E-6</v>
          </cell>
          <cell r="AR31">
            <v>5.9659174937399999E-6</v>
          </cell>
          <cell r="AS31">
            <v>4.0423954499899998E-6</v>
          </cell>
          <cell r="AT31">
            <v>2.8409482080199999E-6</v>
          </cell>
          <cell r="AU31">
            <v>1.19117482662E-6</v>
          </cell>
          <cell r="AV31">
            <v>6.9883123018999995E-8</v>
          </cell>
          <cell r="AW31">
            <v>-6.2151877496700005E-7</v>
          </cell>
          <cell r="AX31">
            <v>-6.9315331694399995E-7</v>
          </cell>
          <cell r="AY31">
            <v>-1.7553991409099999E-6</v>
          </cell>
          <cell r="AZ31">
            <v>-1.6580267496100001E-6</v>
          </cell>
          <cell r="BA31">
            <v>1.21541321566E-7</v>
          </cell>
        </row>
        <row r="32">
          <cell r="B32">
            <v>2.3568089895100002E-6</v>
          </cell>
          <cell r="C32">
            <v>5.3722072716800004E-6</v>
          </cell>
          <cell r="D32">
            <v>1.0480688414999999E-5</v>
          </cell>
          <cell r="E32">
            <v>1.13565512539E-5</v>
          </cell>
          <cell r="F32">
            <v>1.1313651206700001E-5</v>
          </cell>
          <cell r="G32">
            <v>9.3114463368800002E-6</v>
          </cell>
          <cell r="H32">
            <v>7.9106887428299995E-6</v>
          </cell>
          <cell r="I32">
            <v>7.1495091924199998E-6</v>
          </cell>
          <cell r="J32">
            <v>6.1463539234900001E-6</v>
          </cell>
          <cell r="K32">
            <v>3.5054085603100001E-6</v>
          </cell>
          <cell r="L32">
            <v>1.2615968413E-6</v>
          </cell>
          <cell r="M32">
            <v>3.93110070281E-7</v>
          </cell>
          <cell r="N32">
            <v>4.0331846457E-7</v>
          </cell>
          <cell r="O32">
            <v>1.3787824130299999E-5</v>
          </cell>
          <cell r="P32">
            <v>1.6395031690500001E-5</v>
          </cell>
          <cell r="Q32">
            <v>1.8936349874699999E-5</v>
          </cell>
          <cell r="R32">
            <v>1.9169339247599999E-5</v>
          </cell>
          <cell r="S32">
            <v>1.9980768575699999E-5</v>
          </cell>
          <cell r="T32">
            <v>7.3835462515999999E-6</v>
          </cell>
          <cell r="U32">
            <v>4.8060636335499998E-6</v>
          </cell>
          <cell r="V32">
            <v>2.4797204944399999E-6</v>
          </cell>
          <cell r="W32">
            <v>3.0778162113100002E-7</v>
          </cell>
          <cell r="X32">
            <v>-3.9373354557399999E-7</v>
          </cell>
          <cell r="Y32">
            <v>-1.07094352566E-6</v>
          </cell>
          <cell r="Z32">
            <v>-1.6974486556000001E-6</v>
          </cell>
          <cell r="AA32">
            <v>-1.75049709408E-6</v>
          </cell>
          <cell r="AB32">
            <v>1.5855905355400001E-7</v>
          </cell>
          <cell r="AC32">
            <v>1.7004987942099999E-6</v>
          </cell>
          <cell r="AD32">
            <v>2.17072104311E-6</v>
          </cell>
          <cell r="AE32">
            <v>2.63619388059E-6</v>
          </cell>
          <cell r="AF32">
            <v>3.1390286223699999E-6</v>
          </cell>
          <cell r="AG32">
            <v>2.77438549457E-6</v>
          </cell>
          <cell r="AH32">
            <v>2.0596710853E-6</v>
          </cell>
          <cell r="AI32">
            <v>1.45154162113E-6</v>
          </cell>
          <cell r="AJ32">
            <v>9.9219477260999998E-7</v>
          </cell>
          <cell r="AK32">
            <v>7.3647164592900002E-7</v>
          </cell>
          <cell r="AL32">
            <v>-3.6806903687200002E-7</v>
          </cell>
          <cell r="AM32">
            <v>-7.65875187257E-7</v>
          </cell>
          <cell r="AN32">
            <v>-1.9038545425899999E-6</v>
          </cell>
          <cell r="AO32">
            <v>1.9613527860699998E-5</v>
          </cell>
          <cell r="AP32">
            <v>2.21840507079E-5</v>
          </cell>
          <cell r="AQ32">
            <v>2.0036377450200001E-5</v>
          </cell>
          <cell r="AR32">
            <v>1.7044868052899999E-5</v>
          </cell>
          <cell r="AS32">
            <v>1.4247817425099999E-5</v>
          </cell>
          <cell r="AT32">
            <v>1.0318217570999999E-5</v>
          </cell>
          <cell r="AU32">
            <v>7.2766490797800002E-6</v>
          </cell>
          <cell r="AV32">
            <v>4.8548806134500004E-6</v>
          </cell>
          <cell r="AW32">
            <v>3.2402452228800002E-6</v>
          </cell>
          <cell r="AX32">
            <v>1.58524179026E-6</v>
          </cell>
          <cell r="AY32">
            <v>1.2678804195099999E-7</v>
          </cell>
          <cell r="AZ32">
            <v>-6.8424602400199998E-7</v>
          </cell>
          <cell r="BA32">
            <v>-1.32435236502E-6</v>
          </cell>
        </row>
        <row r="33">
          <cell r="B33">
            <v>3.5249344562000001E-6</v>
          </cell>
          <cell r="C33">
            <v>1.01442642527E-5</v>
          </cell>
          <cell r="D33">
            <v>2.0800800214200002E-5</v>
          </cell>
          <cell r="E33">
            <v>2.5075423860499999E-5</v>
          </cell>
          <cell r="F33">
            <v>2.8635385489699999E-5</v>
          </cell>
          <cell r="G33">
            <v>2.5222441788999999E-5</v>
          </cell>
          <cell r="H33">
            <v>2.3393814538900001E-5</v>
          </cell>
          <cell r="I33">
            <v>2.22345688906E-5</v>
          </cell>
          <cell r="J33">
            <v>1.9393947145300001E-5</v>
          </cell>
          <cell r="K33">
            <v>1.39797714848E-5</v>
          </cell>
          <cell r="L33">
            <v>9.3576321651100005E-6</v>
          </cell>
          <cell r="M33">
            <v>7.9855334705899996E-6</v>
          </cell>
          <cell r="N33">
            <v>7.9810867259399996E-6</v>
          </cell>
          <cell r="O33">
            <v>1.2529749604400001E-5</v>
          </cell>
          <cell r="P33">
            <v>1.8936349874699999E-5</v>
          </cell>
          <cell r="Q33">
            <v>3.3130236514199999E-5</v>
          </cell>
          <cell r="R33">
            <v>3.8722471948700003E-5</v>
          </cell>
          <cell r="S33">
            <v>4.2620952260000002E-5</v>
          </cell>
          <cell r="T33">
            <v>1.7685174945499999E-5</v>
          </cell>
          <cell r="U33">
            <v>1.14514329228E-5</v>
          </cell>
          <cell r="V33">
            <v>5.3554484181800001E-6</v>
          </cell>
          <cell r="W33">
            <v>-2.7856721995399998E-7</v>
          </cell>
          <cell r="X33">
            <v>1.21935734684E-6</v>
          </cell>
          <cell r="Y33">
            <v>3.4145076587999999E-6</v>
          </cell>
          <cell r="Z33">
            <v>9.6585558304799994E-7</v>
          </cell>
          <cell r="AA33">
            <v>-3.05911424572E-6</v>
          </cell>
          <cell r="AB33">
            <v>7.1763910940299999E-6</v>
          </cell>
          <cell r="AC33">
            <v>7.3138009916699997E-6</v>
          </cell>
          <cell r="AD33">
            <v>7.2328507064600002E-6</v>
          </cell>
          <cell r="AE33">
            <v>6.9254722450999999E-6</v>
          </cell>
          <cell r="AF33">
            <v>8.4199783797400005E-6</v>
          </cell>
          <cell r="AG33">
            <v>8.5558455299200004E-6</v>
          </cell>
          <cell r="AH33">
            <v>6.37056693123E-6</v>
          </cell>
          <cell r="AI33">
            <v>5.36143951937E-6</v>
          </cell>
          <cell r="AJ33">
            <v>4.4418630493900001E-6</v>
          </cell>
          <cell r="AK33">
            <v>3.3698447316100002E-6</v>
          </cell>
          <cell r="AL33">
            <v>1.9441769710999998E-6</v>
          </cell>
          <cell r="AM33">
            <v>1.03782251973E-6</v>
          </cell>
          <cell r="AN33">
            <v>-1.9075152872500001E-6</v>
          </cell>
          <cell r="AO33">
            <v>3.80759314644E-5</v>
          </cell>
          <cell r="AP33">
            <v>4.2728107563499999E-5</v>
          </cell>
          <cell r="AQ33">
            <v>3.7676302269099998E-5</v>
          </cell>
          <cell r="AR33">
            <v>3.0180348651E-5</v>
          </cell>
          <cell r="AS33">
            <v>2.6669968807500001E-5</v>
          </cell>
          <cell r="AT33">
            <v>2.27238260131E-5</v>
          </cell>
          <cell r="AU33">
            <v>1.8060671291100001E-5</v>
          </cell>
          <cell r="AV33">
            <v>1.4072223294199999E-5</v>
          </cell>
          <cell r="AW33">
            <v>1.09080559189E-5</v>
          </cell>
          <cell r="AX33">
            <v>9.0613528773799995E-6</v>
          </cell>
          <cell r="AY33">
            <v>7.8257884408399993E-6</v>
          </cell>
          <cell r="AZ33">
            <v>5.8778856266200004E-6</v>
          </cell>
          <cell r="BA33">
            <v>6.2762822783699999E-7</v>
          </cell>
        </row>
        <row r="34">
          <cell r="B34">
            <v>4.6708878017299998E-6</v>
          </cell>
          <cell r="C34">
            <v>1.32179980426E-5</v>
          </cell>
          <cell r="D34">
            <v>2.7581028975299999E-5</v>
          </cell>
          <cell r="E34">
            <v>3.6916215370500002E-5</v>
          </cell>
          <cell r="F34">
            <v>4.3880666577199999E-5</v>
          </cell>
          <cell r="G34">
            <v>3.8926132687300003E-5</v>
          </cell>
          <cell r="H34">
            <v>3.8717471309000002E-5</v>
          </cell>
          <cell r="I34">
            <v>3.6782095273200002E-5</v>
          </cell>
          <cell r="J34">
            <v>3.2424528533400002E-5</v>
          </cell>
          <cell r="K34">
            <v>2.5263816305E-5</v>
          </cell>
          <cell r="L34">
            <v>1.83344052293E-5</v>
          </cell>
          <cell r="M34">
            <v>1.6820938051E-5</v>
          </cell>
          <cell r="N34">
            <v>1.6809104700600001E-5</v>
          </cell>
          <cell r="O34">
            <v>1.07091663842E-5</v>
          </cell>
          <cell r="P34">
            <v>1.9169339247599999E-5</v>
          </cell>
          <cell r="Q34">
            <v>3.8722471948700003E-5</v>
          </cell>
          <cell r="R34">
            <v>5.40589165377E-5</v>
          </cell>
          <cell r="S34">
            <v>6.0458742887200001E-5</v>
          </cell>
          <cell r="T34">
            <v>2.6535640079900001E-5</v>
          </cell>
          <cell r="U34">
            <v>1.82642206194E-5</v>
          </cell>
          <cell r="V34">
            <v>1.0048499655199999E-5</v>
          </cell>
          <cell r="W34">
            <v>2.8809443862699999E-6</v>
          </cell>
          <cell r="X34">
            <v>5.6158374494600002E-6</v>
          </cell>
          <cell r="Y34">
            <v>9.7185443764799994E-6</v>
          </cell>
          <cell r="Z34">
            <v>5.1835917272299999E-6</v>
          </cell>
          <cell r="AA34">
            <v>-3.2750888429500001E-6</v>
          </cell>
          <cell r="AB34">
            <v>1.29165845017E-5</v>
          </cell>
          <cell r="AC34">
            <v>1.2708684450700001E-5</v>
          </cell>
          <cell r="AD34">
            <v>1.23502458442E-5</v>
          </cell>
          <cell r="AE34">
            <v>1.1141073601300001E-5</v>
          </cell>
          <cell r="AF34">
            <v>1.4108251859200001E-5</v>
          </cell>
          <cell r="AG34">
            <v>1.5689450416000001E-5</v>
          </cell>
          <cell r="AH34">
            <v>1.22096488625E-5</v>
          </cell>
          <cell r="AI34">
            <v>1.03142024945E-5</v>
          </cell>
          <cell r="AJ34">
            <v>8.8076562085199994E-6</v>
          </cell>
          <cell r="AK34">
            <v>6.6250165209199996E-6</v>
          </cell>
          <cell r="AL34">
            <v>3.9271540356700002E-6</v>
          </cell>
          <cell r="AM34">
            <v>2.3558667701E-6</v>
          </cell>
          <cell r="AN34">
            <v>-2.0557525029199999E-6</v>
          </cell>
          <cell r="AO34">
            <v>4.6504100173300001E-5</v>
          </cell>
          <cell r="AP34">
            <v>5.36260674428E-5</v>
          </cell>
          <cell r="AQ34">
            <v>4.9321225441100003E-5</v>
          </cell>
          <cell r="AR34">
            <v>4.0483836764599998E-5</v>
          </cell>
          <cell r="AS34">
            <v>3.7649077943700002E-5</v>
          </cell>
          <cell r="AT34">
            <v>3.4482528518899997E-5</v>
          </cell>
          <cell r="AU34">
            <v>2.87345419667E-5</v>
          </cell>
          <cell r="AV34">
            <v>2.3769599789299999E-5</v>
          </cell>
          <cell r="AW34">
            <v>1.9554784168000001E-5</v>
          </cell>
          <cell r="AX34">
            <v>1.69342800467E-5</v>
          </cell>
          <cell r="AY34">
            <v>1.51510448285E-5</v>
          </cell>
          <cell r="AZ34">
            <v>1.25496185303E-5</v>
          </cell>
          <cell r="BA34">
            <v>3.52292299585E-6</v>
          </cell>
        </row>
        <row r="35">
          <cell r="B35">
            <v>5.7973868118100001E-6</v>
          </cell>
          <cell r="C35">
            <v>1.4205145782200001E-5</v>
          </cell>
          <cell r="D35">
            <v>3.1023771465700002E-5</v>
          </cell>
          <cell r="E35">
            <v>4.3156985914399998E-5</v>
          </cell>
          <cell r="F35">
            <v>5.3280124028599997E-5</v>
          </cell>
          <cell r="G35">
            <v>5.0281460394600002E-5</v>
          </cell>
          <cell r="H35">
            <v>5.0091284116900002E-5</v>
          </cell>
          <cell r="I35">
            <v>4.80834693222E-5</v>
          </cell>
          <cell r="J35">
            <v>4.3396016399600003E-5</v>
          </cell>
          <cell r="K35">
            <v>3.5232177436400002E-5</v>
          </cell>
          <cell r="L35">
            <v>2.7209887099699999E-5</v>
          </cell>
          <cell r="M35">
            <v>2.5623444343900001E-5</v>
          </cell>
          <cell r="N35">
            <v>2.5602177823699999E-5</v>
          </cell>
          <cell r="O35">
            <v>1.0745949487E-5</v>
          </cell>
          <cell r="P35">
            <v>1.9980768575699999E-5</v>
          </cell>
          <cell r="Q35">
            <v>4.2620952260000002E-5</v>
          </cell>
          <cell r="R35">
            <v>6.0458742887200001E-5</v>
          </cell>
          <cell r="S35">
            <v>7.2870448044400001E-5</v>
          </cell>
          <cell r="T35">
            <v>3.3504641056200002E-5</v>
          </cell>
          <cell r="U35">
            <v>2.4245802660499998E-5</v>
          </cell>
          <cell r="V35">
            <v>1.4806690846300001E-5</v>
          </cell>
          <cell r="W35">
            <v>6.5088065562600001E-6</v>
          </cell>
          <cell r="X35">
            <v>1.0244874559600001E-5</v>
          </cell>
          <cell r="Y35">
            <v>1.5266443293100001E-5</v>
          </cell>
          <cell r="Z35">
            <v>9.0479477247399995E-6</v>
          </cell>
          <cell r="AA35">
            <v>-3.2748386048499999E-6</v>
          </cell>
          <cell r="AB35">
            <v>1.2484273293099999E-5</v>
          </cell>
          <cell r="AC35">
            <v>1.3177915136500001E-5</v>
          </cell>
          <cell r="AD35">
            <v>1.39421776133E-5</v>
          </cell>
          <cell r="AE35">
            <v>1.3378172813500001E-5</v>
          </cell>
          <cell r="AF35">
            <v>1.78617615988E-5</v>
          </cell>
          <cell r="AG35">
            <v>1.9892974628000002E-5</v>
          </cell>
          <cell r="AH35">
            <v>1.6416849065600001E-5</v>
          </cell>
          <cell r="AI35">
            <v>1.40054610466E-5</v>
          </cell>
          <cell r="AJ35">
            <v>1.19890148932E-5</v>
          </cell>
          <cell r="AK35">
            <v>9.3958251943599996E-6</v>
          </cell>
          <cell r="AL35">
            <v>5.8661314099200001E-6</v>
          </cell>
          <cell r="AM35">
            <v>3.9524678727400004E-6</v>
          </cell>
          <cell r="AN35">
            <v>-1.3787126659500001E-6</v>
          </cell>
          <cell r="AO35">
            <v>4.9843411210000001E-5</v>
          </cell>
          <cell r="AP35">
            <v>5.8217869335799997E-5</v>
          </cell>
          <cell r="AQ35">
            <v>5.4372158869200002E-5</v>
          </cell>
          <cell r="AR35">
            <v>4.4866323741299997E-5</v>
          </cell>
          <cell r="AS35">
            <v>4.3397952851799997E-5</v>
          </cell>
          <cell r="AT35">
            <v>4.1987238259800002E-5</v>
          </cell>
          <cell r="AU35">
            <v>3.6386555834899998E-5</v>
          </cell>
          <cell r="AV35">
            <v>3.1467673150100001E-5</v>
          </cell>
          <cell r="AW35">
            <v>2.6986329913699999E-5</v>
          </cell>
          <cell r="AX35">
            <v>2.46199104561E-5</v>
          </cell>
          <cell r="AY35">
            <v>2.2279552843599999E-5</v>
          </cell>
          <cell r="AZ35">
            <v>1.8721430458E-5</v>
          </cell>
          <cell r="BA35">
            <v>8.4803195069000006E-6</v>
          </cell>
        </row>
        <row r="36">
          <cell r="B36">
            <v>5.1547855744300002E-6</v>
          </cell>
          <cell r="C36">
            <v>8.6710274937200002E-6</v>
          </cell>
          <cell r="D36">
            <v>1.6623498098700001E-5</v>
          </cell>
          <cell r="E36">
            <v>2.73727243234E-5</v>
          </cell>
          <cell r="F36">
            <v>3.6878948512199998E-5</v>
          </cell>
          <cell r="G36">
            <v>3.7999409209799997E-5</v>
          </cell>
          <cell r="H36">
            <v>4.2256949667800002E-5</v>
          </cell>
          <cell r="I36">
            <v>3.9300677204000003E-5</v>
          </cell>
          <cell r="J36">
            <v>3.6689308004699999E-5</v>
          </cell>
          <cell r="K36">
            <v>2.89714510733E-5</v>
          </cell>
          <cell r="L36">
            <v>2.2602750340299999E-5</v>
          </cell>
          <cell r="M36">
            <v>2.1507843747599999E-5</v>
          </cell>
          <cell r="N36">
            <v>2.15054434024E-5</v>
          </cell>
          <cell r="O36">
            <v>2.0404067106300002E-6</v>
          </cell>
          <cell r="P36">
            <v>7.3835462515999999E-6</v>
          </cell>
          <cell r="Q36">
            <v>1.7685174945499999E-5</v>
          </cell>
          <cell r="R36">
            <v>2.6535640079900001E-5</v>
          </cell>
          <cell r="S36">
            <v>3.3504641056200002E-5</v>
          </cell>
          <cell r="T36">
            <v>8.7653537634900002E-5</v>
          </cell>
          <cell r="U36">
            <v>8.0690735519999996E-5</v>
          </cell>
          <cell r="V36">
            <v>7.49310526406E-5</v>
          </cell>
          <cell r="W36">
            <v>7.0931593472699995E-5</v>
          </cell>
          <cell r="X36">
            <v>5.9952828427300003E-5</v>
          </cell>
          <cell r="Y36">
            <v>4.3316178981900003E-5</v>
          </cell>
          <cell r="Z36">
            <v>3.1242344581500002E-5</v>
          </cell>
          <cell r="AA36">
            <v>-1.74555668345E-6</v>
          </cell>
          <cell r="AB36">
            <v>8.8938552907600002E-6</v>
          </cell>
          <cell r="AC36">
            <v>6.9079610615999999E-6</v>
          </cell>
          <cell r="AD36">
            <v>1.0618183261E-5</v>
          </cell>
          <cell r="AE36">
            <v>2.5060597574300001E-5</v>
          </cell>
          <cell r="AF36">
            <v>4.27914908629E-5</v>
          </cell>
          <cell r="AG36">
            <v>4.7992845703100002E-5</v>
          </cell>
          <cell r="AH36">
            <v>4.5062456898700003E-5</v>
          </cell>
          <cell r="AI36">
            <v>4.21271891147E-5</v>
          </cell>
          <cell r="AJ36">
            <v>3.9684244329799999E-5</v>
          </cell>
          <cell r="AK36">
            <v>3.4086181501999999E-5</v>
          </cell>
          <cell r="AL36">
            <v>2.6855065010799999E-5</v>
          </cell>
          <cell r="AM36">
            <v>2.2115503101099999E-5</v>
          </cell>
          <cell r="AN36">
            <v>1.7768124289000001E-5</v>
          </cell>
          <cell r="AO36">
            <v>1.43938026182E-5</v>
          </cell>
          <cell r="AP36">
            <v>2.2070584171099999E-5</v>
          </cell>
          <cell r="AQ36">
            <v>3.7806211482E-5</v>
          </cell>
          <cell r="AR36">
            <v>6.1885360062599996E-5</v>
          </cell>
          <cell r="AS36">
            <v>8.4196753861100001E-5</v>
          </cell>
          <cell r="AT36">
            <v>9.1504592049300004E-5</v>
          </cell>
          <cell r="AU36">
            <v>8.5910446374199995E-5</v>
          </cell>
          <cell r="AV36">
            <v>7.9725917315799993E-5</v>
          </cell>
          <cell r="AW36">
            <v>7.7314123991499995E-5</v>
          </cell>
          <cell r="AX36">
            <v>6.8286097779499995E-5</v>
          </cell>
          <cell r="AY36">
            <v>5.83636381597E-5</v>
          </cell>
          <cell r="AZ36">
            <v>5.1535619820599997E-5</v>
          </cell>
          <cell r="BA36">
            <v>2.15319969783E-5</v>
          </cell>
        </row>
        <row r="37">
          <cell r="B37">
            <v>4.1409125040899999E-6</v>
          </cell>
          <cell r="C37">
            <v>4.8643491375200003E-6</v>
          </cell>
          <cell r="D37">
            <v>1.06930598559E-5</v>
          </cell>
          <cell r="E37">
            <v>2.03570416597E-5</v>
          </cell>
          <cell r="F37">
            <v>2.9809140156900001E-5</v>
          </cell>
          <cell r="G37">
            <v>3.2894948153199997E-5</v>
          </cell>
          <cell r="H37">
            <v>3.7392788798100002E-5</v>
          </cell>
          <cell r="I37">
            <v>3.5349914794599999E-5</v>
          </cell>
          <cell r="J37">
            <v>3.3806649715199997E-5</v>
          </cell>
          <cell r="K37">
            <v>2.8834152808E-5</v>
          </cell>
          <cell r="L37">
            <v>2.4276470903E-5</v>
          </cell>
          <cell r="M37">
            <v>2.3693234391300001E-5</v>
          </cell>
          <cell r="N37">
            <v>2.3693763430900001E-5</v>
          </cell>
          <cell r="O37">
            <v>9.8344865796599998E-7</v>
          </cell>
          <cell r="P37">
            <v>4.8060636335499998E-6</v>
          </cell>
          <cell r="Q37">
            <v>1.14514329228E-5</v>
          </cell>
          <cell r="R37">
            <v>1.82642206194E-5</v>
          </cell>
          <cell r="S37">
            <v>2.4245802660499998E-5</v>
          </cell>
          <cell r="T37">
            <v>8.0690735519999996E-5</v>
          </cell>
          <cell r="U37">
            <v>7.9367076001999996E-5</v>
          </cell>
          <cell r="V37">
            <v>7.6786809160999997E-5</v>
          </cell>
          <cell r="W37">
            <v>7.6692725567899996E-5</v>
          </cell>
          <cell r="X37">
            <v>6.3468643192200004E-5</v>
          </cell>
          <cell r="Y37">
            <v>4.4047997720000002E-5</v>
          </cell>
          <cell r="Z37">
            <v>3.2835908734899999E-5</v>
          </cell>
          <cell r="AA37">
            <v>2.0374657272800001E-6</v>
          </cell>
          <cell r="AB37">
            <v>4.11492985062E-6</v>
          </cell>
          <cell r="AC37">
            <v>3.8514342796600001E-6</v>
          </cell>
          <cell r="AD37">
            <v>8.7986371924500008E-6</v>
          </cell>
          <cell r="AE37">
            <v>2.4342891159200001E-5</v>
          </cell>
          <cell r="AF37">
            <v>4.2370985290300001E-5</v>
          </cell>
          <cell r="AG37">
            <v>4.7363505919999999E-5</v>
          </cell>
          <cell r="AH37">
            <v>4.5272889671200002E-5</v>
          </cell>
          <cell r="AI37">
            <v>4.2204199862899998E-5</v>
          </cell>
          <cell r="AJ37">
            <v>3.9960592337000003E-5</v>
          </cell>
          <cell r="AK37">
            <v>3.46639742295E-5</v>
          </cell>
          <cell r="AL37">
            <v>2.71863202102E-5</v>
          </cell>
          <cell r="AM37">
            <v>2.2475803379000001E-5</v>
          </cell>
          <cell r="AN37">
            <v>1.93733546019E-5</v>
          </cell>
          <cell r="AO37">
            <v>2.44750682179E-6</v>
          </cell>
          <cell r="AP37">
            <v>8.6676400341699995E-6</v>
          </cell>
          <cell r="AQ37">
            <v>2.6035608656699999E-5</v>
          </cell>
          <cell r="AR37">
            <v>5.21491487376E-5</v>
          </cell>
          <cell r="AS37">
            <v>7.5579482519000005E-5</v>
          </cell>
          <cell r="AT37">
            <v>8.5173272427499998E-5</v>
          </cell>
          <cell r="AU37">
            <v>8.1935221882600002E-5</v>
          </cell>
          <cell r="AV37">
            <v>7.7278696293999998E-5</v>
          </cell>
          <cell r="AW37">
            <v>7.6523007100700005E-5</v>
          </cell>
          <cell r="AX37">
            <v>6.7917507774499999E-5</v>
          </cell>
          <cell r="AY37">
            <v>5.82053402173E-5</v>
          </cell>
          <cell r="AZ37">
            <v>5.1519705398599998E-5</v>
          </cell>
          <cell r="BA37">
            <v>2.3207796246300001E-5</v>
          </cell>
        </row>
        <row r="38">
          <cell r="B38">
            <v>2.7797652758600001E-6</v>
          </cell>
          <cell r="C38">
            <v>1.5433885273500001E-6</v>
          </cell>
          <cell r="D38">
            <v>5.3281211257799998E-6</v>
          </cell>
          <cell r="E38">
            <v>1.3679182949599999E-5</v>
          </cell>
          <cell r="F38">
            <v>2.2129299507800001E-5</v>
          </cell>
          <cell r="G38">
            <v>2.7204984374899999E-5</v>
          </cell>
          <cell r="H38">
            <v>3.1598387991899999E-5</v>
          </cell>
          <cell r="I38">
            <v>3.03364237095E-5</v>
          </cell>
          <cell r="J38">
            <v>2.9897231959699998E-5</v>
          </cell>
          <cell r="K38">
            <v>2.7347804035400001E-5</v>
          </cell>
          <cell r="L38">
            <v>2.4398253717599999E-5</v>
          </cell>
          <cell r="M38">
            <v>2.3990675005299999E-5</v>
          </cell>
          <cell r="N38">
            <v>2.39943724188E-5</v>
          </cell>
          <cell r="O38">
            <v>-3.0547442002000002E-7</v>
          </cell>
          <cell r="P38">
            <v>2.4797204944399999E-6</v>
          </cell>
          <cell r="Q38">
            <v>5.3554484181800001E-6</v>
          </cell>
          <cell r="R38">
            <v>1.0048499655199999E-5</v>
          </cell>
          <cell r="S38">
            <v>1.4806690846300001E-5</v>
          </cell>
          <cell r="T38">
            <v>7.49310526406E-5</v>
          </cell>
          <cell r="U38">
            <v>7.6786809160999997E-5</v>
          </cell>
          <cell r="V38">
            <v>7.9934606855099996E-5</v>
          </cell>
          <cell r="W38">
            <v>8.3216937585099996E-5</v>
          </cell>
          <cell r="X38">
            <v>6.7250010988499995E-5</v>
          </cell>
          <cell r="Y38">
            <v>4.4891413365799998E-5</v>
          </cell>
          <cell r="Z38">
            <v>3.4705559886000003E-5</v>
          </cell>
          <cell r="AA38">
            <v>6.2718213682200001E-6</v>
          </cell>
          <cell r="AB38">
            <v>-1.7075739574899999E-6</v>
          </cell>
          <cell r="AC38">
            <v>4.3263328463200001E-7</v>
          </cell>
          <cell r="AD38">
            <v>6.5672898186999998E-6</v>
          </cell>
          <cell r="AE38">
            <v>2.2916762706200001E-5</v>
          </cell>
          <cell r="AF38">
            <v>4.1010725587600002E-5</v>
          </cell>
          <cell r="AG38">
            <v>4.5952876996200002E-5</v>
          </cell>
          <cell r="AH38">
            <v>4.4822494819699997E-5</v>
          </cell>
          <cell r="AI38">
            <v>4.1857255079400001E-5</v>
          </cell>
          <cell r="AJ38">
            <v>3.98200095652E-5</v>
          </cell>
          <cell r="AK38">
            <v>3.5131202274900002E-5</v>
          </cell>
          <cell r="AL38">
            <v>2.77173766892E-5</v>
          </cell>
          <cell r="AM38">
            <v>2.3296254174999999E-5</v>
          </cell>
          <cell r="AN38">
            <v>2.1162646467600001E-5</v>
          </cell>
          <cell r="AO38">
            <v>-9.3295949297500004E-6</v>
          </cell>
          <cell r="AP38">
            <v>-3.5135184646700001E-6</v>
          </cell>
          <cell r="AQ38">
            <v>1.5193213350800001E-5</v>
          </cell>
          <cell r="AR38">
            <v>4.3966194706900002E-5</v>
          </cell>
          <cell r="AS38">
            <v>6.8460780214600004E-5</v>
          </cell>
          <cell r="AT38">
            <v>8.0024793006900006E-5</v>
          </cell>
          <cell r="AU38">
            <v>7.8692280705E-5</v>
          </cell>
          <cell r="AV38">
            <v>7.5611763906500005E-5</v>
          </cell>
          <cell r="AW38">
            <v>7.6100699341200001E-5</v>
          </cell>
          <cell r="AX38">
            <v>6.7658382458299997E-5</v>
          </cell>
          <cell r="AY38">
            <v>5.8052989037899999E-5</v>
          </cell>
          <cell r="AZ38">
            <v>5.11425397876E-5</v>
          </cell>
          <cell r="BA38">
            <v>2.7239807360499999E-5</v>
          </cell>
        </row>
        <row r="39">
          <cell r="B39">
            <v>1.7106309531100001E-6</v>
          </cell>
          <cell r="C39">
            <v>-2.0645177617699998E-6</v>
          </cell>
          <cell r="D39">
            <v>-1.34128646699E-7</v>
          </cell>
          <cell r="E39">
            <v>7.0412510283799998E-6</v>
          </cell>
          <cell r="F39">
            <v>1.57957177932E-5</v>
          </cell>
          <cell r="G39">
            <v>2.13240343379E-5</v>
          </cell>
          <cell r="H39">
            <v>2.6801200990700001E-5</v>
          </cell>
          <cell r="I39">
            <v>2.64536719694E-5</v>
          </cell>
          <cell r="J39">
            <v>2.70429571627E-5</v>
          </cell>
          <cell r="K39">
            <v>2.6998221201700001E-5</v>
          </cell>
          <cell r="L39">
            <v>2.5744491036000001E-5</v>
          </cell>
          <cell r="M39">
            <v>2.5913679906699999E-5</v>
          </cell>
          <cell r="N39">
            <v>2.59235367329E-5</v>
          </cell>
          <cell r="O39">
            <v>-1.00658376573E-6</v>
          </cell>
          <cell r="P39">
            <v>3.0778162113100002E-7</v>
          </cell>
          <cell r="Q39">
            <v>-2.7856721995399998E-7</v>
          </cell>
          <cell r="R39">
            <v>2.8809443862699999E-6</v>
          </cell>
          <cell r="S39">
            <v>6.5088065562600001E-6</v>
          </cell>
          <cell r="T39">
            <v>7.0931593472699995E-5</v>
          </cell>
          <cell r="U39">
            <v>7.6692725567899996E-5</v>
          </cell>
          <cell r="V39">
            <v>8.3216937585099996E-5</v>
          </cell>
          <cell r="W39">
            <v>9.1864831483499999E-5</v>
          </cell>
          <cell r="X39">
            <v>7.2358012351899994E-5</v>
          </cell>
          <cell r="Y39">
            <v>4.5929894821799997E-5</v>
          </cell>
          <cell r="Z39">
            <v>3.6936539666799997E-5</v>
          </cell>
          <cell r="AA39">
            <v>1.08162066648E-5</v>
          </cell>
          <cell r="AB39">
            <v>-7.13220127563E-6</v>
          </cell>
          <cell r="AC39">
            <v>-2.64821130975E-6</v>
          </cell>
          <cell r="AD39">
            <v>5.0867194922900003E-6</v>
          </cell>
          <cell r="AE39">
            <v>2.2738959491200001E-5</v>
          </cell>
          <cell r="AF39">
            <v>4.1308478134099999E-5</v>
          </cell>
          <cell r="AG39">
            <v>4.6054705143199998E-5</v>
          </cell>
          <cell r="AH39">
            <v>4.5745231279300002E-5</v>
          </cell>
          <cell r="AI39">
            <v>4.2768664727399997E-5</v>
          </cell>
          <cell r="AJ39">
            <v>4.0895847461199998E-5</v>
          </cell>
          <cell r="AK39">
            <v>3.6462796364399999E-5</v>
          </cell>
          <cell r="AL39">
            <v>2.8754983610699999E-5</v>
          </cell>
          <cell r="AM39">
            <v>2.4271138913000001E-5</v>
          </cell>
          <cell r="AN39">
            <v>2.3721574543600001E-5</v>
          </cell>
          <cell r="AO39">
            <v>-2.1162229581800001E-5</v>
          </cell>
          <cell r="AP39">
            <v>-1.5897136122500001E-5</v>
          </cell>
          <cell r="AQ39">
            <v>5.3442296982499996E-6</v>
          </cell>
          <cell r="AR39">
            <v>3.7300186195800001E-5</v>
          </cell>
          <cell r="AS39">
            <v>6.3400007309700001E-5</v>
          </cell>
          <cell r="AT39">
            <v>7.7184032517699997E-5</v>
          </cell>
          <cell r="AU39">
            <v>7.7407733019400007E-5</v>
          </cell>
          <cell r="AV39">
            <v>7.5813032902499993E-5</v>
          </cell>
          <cell r="AW39">
            <v>7.7737054924199999E-5</v>
          </cell>
          <cell r="AX39">
            <v>6.92296121477E-5</v>
          </cell>
          <cell r="AY39">
            <v>5.9079405358399998E-5</v>
          </cell>
          <cell r="AZ39">
            <v>5.21655073499E-5</v>
          </cell>
          <cell r="BA39">
            <v>2.9707979022299999E-5</v>
          </cell>
        </row>
        <row r="40">
          <cell r="B40">
            <v>3.0354186051899999E-6</v>
          </cell>
          <cell r="C40">
            <v>1.41240578536E-6</v>
          </cell>
          <cell r="D40">
            <v>4.0535658228899999E-6</v>
          </cell>
          <cell r="E40">
            <v>1.1967073094E-5</v>
          </cell>
          <cell r="F40">
            <v>2.00196340468E-5</v>
          </cell>
          <cell r="G40">
            <v>2.50731844541E-5</v>
          </cell>
          <cell r="H40">
            <v>2.94330729607E-5</v>
          </cell>
          <cell r="I40">
            <v>2.92152616886E-5</v>
          </cell>
          <cell r="J40">
            <v>2.9384370849700001E-5</v>
          </cell>
          <cell r="K40">
            <v>2.8835562263900001E-5</v>
          </cell>
          <cell r="L40">
            <v>2.7451704204400002E-5</v>
          </cell>
          <cell r="M40">
            <v>2.7424471108300002E-5</v>
          </cell>
          <cell r="N40">
            <v>2.7428094044600001E-5</v>
          </cell>
          <cell r="O40">
            <v>-1.6741789749E-6</v>
          </cell>
          <cell r="P40">
            <v>-3.9373354557399999E-7</v>
          </cell>
          <cell r="Q40">
            <v>1.21935734684E-6</v>
          </cell>
          <cell r="R40">
            <v>5.6158374494600002E-6</v>
          </cell>
          <cell r="S40">
            <v>1.0244874559600001E-5</v>
          </cell>
          <cell r="T40">
            <v>5.9952828427300003E-5</v>
          </cell>
          <cell r="U40">
            <v>6.3468643192200004E-5</v>
          </cell>
          <cell r="V40">
            <v>6.7250010988499995E-5</v>
          </cell>
          <cell r="W40">
            <v>7.2358012351899994E-5</v>
          </cell>
          <cell r="X40">
            <v>6.4023118284099997E-5</v>
          </cell>
          <cell r="Y40">
            <v>4.95470168031E-5</v>
          </cell>
          <cell r="Z40">
            <v>3.88139464611E-5</v>
          </cell>
          <cell r="AA40">
            <v>1.22143861371E-5</v>
          </cell>
          <cell r="AB40">
            <v>-4.6814788308100003E-6</v>
          </cell>
          <cell r="AC40">
            <v>-1.2126723727000001E-6</v>
          </cell>
          <cell r="AD40">
            <v>4.7844042671700002E-6</v>
          </cell>
          <cell r="AE40">
            <v>1.8739608179699999E-5</v>
          </cell>
          <cell r="AF40">
            <v>3.4164474801199998E-5</v>
          </cell>
          <cell r="AG40">
            <v>3.9037348284399997E-5</v>
          </cell>
          <cell r="AH40">
            <v>3.8980181729399998E-5</v>
          </cell>
          <cell r="AI40">
            <v>3.6838496975799999E-5</v>
          </cell>
          <cell r="AJ40">
            <v>3.5364219836600003E-5</v>
          </cell>
          <cell r="AK40">
            <v>3.1734842785199998E-5</v>
          </cell>
          <cell r="AL40">
            <v>2.6066926933899998E-5</v>
          </cell>
          <cell r="AM40">
            <v>2.2486240987899999E-5</v>
          </cell>
          <cell r="AN40">
            <v>2.0601019910099998E-5</v>
          </cell>
          <cell r="AO40">
            <v>-1.2631916311999999E-5</v>
          </cell>
          <cell r="AP40">
            <v>-8.1824610790700005E-6</v>
          </cell>
          <cell r="AQ40">
            <v>7.6809876936799997E-6</v>
          </cell>
          <cell r="AR40">
            <v>3.0778672063099998E-5</v>
          </cell>
          <cell r="AS40">
            <v>5.2155264632299999E-5</v>
          </cell>
          <cell r="AT40">
            <v>6.5077937828399995E-5</v>
          </cell>
          <cell r="AU40">
            <v>6.6769130956400005E-5</v>
          </cell>
          <cell r="AV40">
            <v>6.6681283225900002E-5</v>
          </cell>
          <cell r="AW40">
            <v>6.9004162375300006E-5</v>
          </cell>
          <cell r="AX40">
            <v>6.4055572903099997E-5</v>
          </cell>
          <cell r="AY40">
            <v>5.8560189790000002E-5</v>
          </cell>
          <cell r="AZ40">
            <v>5.2295884864999998E-5</v>
          </cell>
          <cell r="BA40">
            <v>2.9231019309400001E-5</v>
          </cell>
        </row>
        <row r="41">
          <cell r="B41">
            <v>4.9650466130299997E-6</v>
          </cell>
          <cell r="C41">
            <v>5.0668614355999997E-6</v>
          </cell>
          <cell r="D41">
            <v>8.3146683918800007E-6</v>
          </cell>
          <cell r="E41">
            <v>1.6159726107899998E-5</v>
          </cell>
          <cell r="F41">
            <v>2.36943061398E-5</v>
          </cell>
          <cell r="G41">
            <v>2.9492169779200001E-5</v>
          </cell>
          <cell r="H41">
            <v>3.15401565796E-5</v>
          </cell>
          <cell r="I41">
            <v>3.1141343197099997E-5</v>
          </cell>
          <cell r="J41">
            <v>3.0945611505099998E-5</v>
          </cell>
          <cell r="K41">
            <v>2.9972779256899998E-5</v>
          </cell>
          <cell r="L41">
            <v>2.8983989580499999E-5</v>
          </cell>
          <cell r="M41">
            <v>2.8787924456899999E-5</v>
          </cell>
          <cell r="N41">
            <v>2.87788928004E-5</v>
          </cell>
          <cell r="O41">
            <v>-2.1963832915200002E-6</v>
          </cell>
          <cell r="P41">
            <v>-1.07094352566E-6</v>
          </cell>
          <cell r="Q41">
            <v>3.4145076587999999E-6</v>
          </cell>
          <cell r="R41">
            <v>9.7185443764799994E-6</v>
          </cell>
          <cell r="S41">
            <v>1.5266443293100001E-5</v>
          </cell>
          <cell r="T41">
            <v>4.3316178981900003E-5</v>
          </cell>
          <cell r="U41">
            <v>4.4047997720000002E-5</v>
          </cell>
          <cell r="V41">
            <v>4.4891413365799998E-5</v>
          </cell>
          <cell r="W41">
            <v>4.5929894821799997E-5</v>
          </cell>
          <cell r="X41">
            <v>4.95470168031E-5</v>
          </cell>
          <cell r="Y41">
            <v>5.5378532053699998E-5</v>
          </cell>
          <cell r="Z41">
            <v>4.1271295975E-5</v>
          </cell>
          <cell r="AA41">
            <v>1.6086553647900002E-5</v>
          </cell>
          <cell r="AB41">
            <v>-3.0168524243700002E-6</v>
          </cell>
          <cell r="AC41">
            <v>4.9400275179200003E-7</v>
          </cell>
          <cell r="AD41">
            <v>4.2495261745699998E-6</v>
          </cell>
          <cell r="AE41">
            <v>1.33877860192E-5</v>
          </cell>
          <cell r="AF41">
            <v>2.43691661445E-5</v>
          </cell>
          <cell r="AG41">
            <v>2.9076809085299999E-5</v>
          </cell>
          <cell r="AH41">
            <v>2.9252749249599999E-5</v>
          </cell>
          <cell r="AI41">
            <v>2.8575164052099999E-5</v>
          </cell>
          <cell r="AJ41">
            <v>2.8149218096599999E-5</v>
          </cell>
          <cell r="AK41">
            <v>2.6384792307699999E-5</v>
          </cell>
          <cell r="AL41">
            <v>2.3960421862099999E-5</v>
          </cell>
          <cell r="AM41">
            <v>2.1676703077400001E-5</v>
          </cell>
          <cell r="AN41">
            <v>1.8080236577099998E-5</v>
          </cell>
          <cell r="AO41">
            <v>-1.3969006461499999E-6</v>
          </cell>
          <cell r="AP41">
            <v>2.2877303936699998E-6</v>
          </cell>
          <cell r="AQ41">
            <v>1.00595948617E-5</v>
          </cell>
          <cell r="AR41">
            <v>2.06100236291E-5</v>
          </cell>
          <cell r="AS41">
            <v>3.5069294153600003E-5</v>
          </cell>
          <cell r="AT41">
            <v>4.6903415767100003E-5</v>
          </cell>
          <cell r="AU41">
            <v>5.1241579751200002E-5</v>
          </cell>
          <cell r="AV41">
            <v>5.3664494836699997E-5</v>
          </cell>
          <cell r="AW41">
            <v>5.6684160805099998E-5</v>
          </cell>
          <cell r="AX41">
            <v>5.7307852050299997E-5</v>
          </cell>
          <cell r="AY41">
            <v>5.8656121538999997E-5</v>
          </cell>
          <cell r="AZ41">
            <v>5.3570554511500001E-5</v>
          </cell>
          <cell r="BA41">
            <v>3.1635733325999999E-5</v>
          </cell>
        </row>
        <row r="42">
          <cell r="B42">
            <v>4.4887350923799999E-6</v>
          </cell>
          <cell r="C42">
            <v>3.5786755820699999E-6</v>
          </cell>
          <cell r="D42">
            <v>4.8379590543199997E-6</v>
          </cell>
          <cell r="E42">
            <v>1.01132784852E-5</v>
          </cell>
          <cell r="F42">
            <v>1.67371662735E-5</v>
          </cell>
          <cell r="G42">
            <v>2.25247269171E-5</v>
          </cell>
          <cell r="H42">
            <v>2.40688106369E-5</v>
          </cell>
          <cell r="I42">
            <v>2.4437458594600001E-5</v>
          </cell>
          <cell r="J42">
            <v>2.4862695864699999E-5</v>
          </cell>
          <cell r="K42">
            <v>2.54136347777E-5</v>
          </cell>
          <cell r="L42">
            <v>2.49548710743E-5</v>
          </cell>
          <cell r="M42">
            <v>2.5007236140399999E-5</v>
          </cell>
          <cell r="N42">
            <v>2.4997549507799999E-5</v>
          </cell>
          <cell r="O42">
            <v>-1.5361369947E-6</v>
          </cell>
          <cell r="P42">
            <v>-1.6974486556000001E-6</v>
          </cell>
          <cell r="Q42">
            <v>9.6585558304799994E-7</v>
          </cell>
          <cell r="R42">
            <v>5.1835917272299999E-6</v>
          </cell>
          <cell r="S42">
            <v>9.0479477247399995E-6</v>
          </cell>
          <cell r="T42">
            <v>3.1242344581500002E-5</v>
          </cell>
          <cell r="U42">
            <v>3.2835908734899999E-5</v>
          </cell>
          <cell r="V42">
            <v>3.4705559886000003E-5</v>
          </cell>
          <cell r="W42">
            <v>3.6936539666799997E-5</v>
          </cell>
          <cell r="X42">
            <v>3.88139464611E-5</v>
          </cell>
          <cell r="Y42">
            <v>4.1271295975E-5</v>
          </cell>
          <cell r="Z42">
            <v>3.6760071635000002E-5</v>
          </cell>
          <cell r="AA42">
            <v>1.8797292989699999E-5</v>
          </cell>
          <cell r="AB42">
            <v>-4.2031415560799997E-6</v>
          </cell>
          <cell r="AC42">
            <v>-1.10310044603E-6</v>
          </cell>
          <cell r="AD42">
            <v>3.02751814579E-6</v>
          </cell>
          <cell r="AE42">
            <v>1.03199056992E-5</v>
          </cell>
          <cell r="AF42">
            <v>1.8816539224800002E-5</v>
          </cell>
          <cell r="AG42">
            <v>2.3048491799499999E-5</v>
          </cell>
          <cell r="AH42">
            <v>2.3340081081100001E-5</v>
          </cell>
          <cell r="AI42">
            <v>2.2732820727999998E-5</v>
          </cell>
          <cell r="AJ42">
            <v>2.2273328953299999E-5</v>
          </cell>
          <cell r="AK42">
            <v>2.0776771357000001E-5</v>
          </cell>
          <cell r="AL42">
            <v>1.8598154331799999E-5</v>
          </cell>
          <cell r="AM42">
            <v>1.6693142976400001E-5</v>
          </cell>
          <cell r="AN42">
            <v>1.42949770891E-5</v>
          </cell>
          <cell r="AO42">
            <v>-5.3191804814300002E-6</v>
          </cell>
          <cell r="AP42">
            <v>-3.4152710965299999E-6</v>
          </cell>
          <cell r="AQ42">
            <v>3.5234037047799999E-6</v>
          </cell>
          <cell r="AR42">
            <v>1.2327704601100001E-5</v>
          </cell>
          <cell r="AS42">
            <v>2.3409241494000001E-5</v>
          </cell>
          <cell r="AT42">
            <v>3.3573300773699998E-5</v>
          </cell>
          <cell r="AU42">
            <v>3.7111389326400001E-5</v>
          </cell>
          <cell r="AV42">
            <v>3.9430030419000001E-5</v>
          </cell>
          <cell r="AW42">
            <v>4.1952329825399998E-5</v>
          </cell>
          <cell r="AX42">
            <v>4.3146977524899998E-5</v>
          </cell>
          <cell r="AY42">
            <v>4.45301724698E-5</v>
          </cell>
          <cell r="AZ42">
            <v>4.0934274883400003E-5</v>
          </cell>
          <cell r="BA42">
            <v>2.5485075875200001E-5</v>
          </cell>
        </row>
        <row r="43">
          <cell r="B43">
            <v>1.99120113296E-6</v>
          </cell>
          <cell r="C43">
            <v>-1.9800224979599999E-6</v>
          </cell>
          <cell r="D43">
            <v>-2.4797752614500001E-6</v>
          </cell>
          <cell r="E43">
            <v>-2.69545167924E-6</v>
          </cell>
          <cell r="F43">
            <v>-1.76368136404E-6</v>
          </cell>
          <cell r="G43">
            <v>9.5556501301600007E-7</v>
          </cell>
          <cell r="H43">
            <v>3.1768155387399998E-7</v>
          </cell>
          <cell r="I43">
            <v>1.3034940236200001E-6</v>
          </cell>
          <cell r="J43">
            <v>2.8215337471200001E-6</v>
          </cell>
          <cell r="K43">
            <v>7.0116040583399999E-6</v>
          </cell>
          <cell r="L43">
            <v>8.5981855444400008E-6</v>
          </cell>
          <cell r="M43">
            <v>9.49940568891E-6</v>
          </cell>
          <cell r="N43">
            <v>9.4916104699799998E-6</v>
          </cell>
          <cell r="O43">
            <v>9.8084347311599993E-7</v>
          </cell>
          <cell r="P43">
            <v>-1.75049709408E-6</v>
          </cell>
          <cell r="Q43">
            <v>-3.05911424572E-6</v>
          </cell>
          <cell r="R43">
            <v>-3.2750888429500001E-6</v>
          </cell>
          <cell r="S43">
            <v>-3.2748386048499999E-6</v>
          </cell>
          <cell r="T43">
            <v>-1.74555668345E-6</v>
          </cell>
          <cell r="U43">
            <v>2.0374657272800001E-6</v>
          </cell>
          <cell r="V43">
            <v>6.2718213682200001E-6</v>
          </cell>
          <cell r="W43">
            <v>1.08162066648E-5</v>
          </cell>
          <cell r="X43">
            <v>1.22143861371E-5</v>
          </cell>
          <cell r="Y43">
            <v>1.6086553647900002E-5</v>
          </cell>
          <cell r="Z43">
            <v>1.8797292989699999E-5</v>
          </cell>
          <cell r="AA43">
            <v>3.9410207803199999E-5</v>
          </cell>
          <cell r="AB43">
            <v>-9.7517552520500006E-6</v>
          </cell>
          <cell r="AC43">
            <v>-5.0545391062499999E-6</v>
          </cell>
          <cell r="AD43">
            <v>-5.1349746454600003E-7</v>
          </cell>
          <cell r="AE43">
            <v>2.1892137733299998E-6</v>
          </cell>
          <cell r="AF43">
            <v>4.1335506830399999E-6</v>
          </cell>
          <cell r="AG43">
            <v>5.8063873301499998E-6</v>
          </cell>
          <cell r="AH43">
            <v>7.3249704297399997E-6</v>
          </cell>
          <cell r="AI43">
            <v>7.9147632549299997E-6</v>
          </cell>
          <cell r="AJ43">
            <v>8.4783401698900005E-6</v>
          </cell>
          <cell r="AK43">
            <v>9.4047091502600004E-6</v>
          </cell>
          <cell r="AL43">
            <v>9.8139248914399997E-6</v>
          </cell>
          <cell r="AM43">
            <v>9.1345544574100004E-6</v>
          </cell>
          <cell r="AN43">
            <v>1.05415389274E-5</v>
          </cell>
          <cell r="AO43">
            <v>-1.16443928784E-5</v>
          </cell>
          <cell r="AP43">
            <v>-1.38689184793E-5</v>
          </cell>
          <cell r="AQ43">
            <v>-9.4116330112300002E-6</v>
          </cell>
          <cell r="AR43">
            <v>-8.0493844552599997E-6</v>
          </cell>
          <cell r="AS43">
            <v>-6.3109929057599997E-6</v>
          </cell>
          <cell r="AT43">
            <v>-2.1326775793E-6</v>
          </cell>
          <cell r="AU43">
            <v>2.0650049524199999E-6</v>
          </cell>
          <cell r="AV43">
            <v>4.6626250568100001E-6</v>
          </cell>
          <cell r="AW43">
            <v>6.9113921949000003E-6</v>
          </cell>
          <cell r="AX43">
            <v>9.4428792865699993E-6</v>
          </cell>
          <cell r="AY43">
            <v>1.3574753615599999E-5</v>
          </cell>
          <cell r="AZ43">
            <v>1.35378571005E-5</v>
          </cell>
          <cell r="BA43">
            <v>1.7825568132599999E-5</v>
          </cell>
        </row>
        <row r="44">
          <cell r="B44">
            <v>1.9984322015000002E-6</v>
          </cell>
          <cell r="C44">
            <v>6.3740579090200003E-6</v>
          </cell>
          <cell r="D44">
            <v>7.7975220952499998E-6</v>
          </cell>
          <cell r="E44">
            <v>7.2186958178699998E-6</v>
          </cell>
          <cell r="F44">
            <v>9.3179480323900002E-6</v>
          </cell>
          <cell r="G44">
            <v>1.1395759423599999E-5</v>
          </cell>
          <cell r="H44">
            <v>6.7712036063700003E-6</v>
          </cell>
          <cell r="I44">
            <v>4.6285694614299998E-6</v>
          </cell>
          <cell r="J44">
            <v>2.5626289008599998E-6</v>
          </cell>
          <cell r="K44">
            <v>-1.4079973120300001E-6</v>
          </cell>
          <cell r="L44">
            <v>-3.51398647298E-6</v>
          </cell>
          <cell r="M44">
            <v>-2.95827115551E-6</v>
          </cell>
          <cell r="N44">
            <v>-2.9661730219999998E-6</v>
          </cell>
          <cell r="O44">
            <v>-2.5209784708499998E-6</v>
          </cell>
          <cell r="P44">
            <v>1.5855905355400001E-7</v>
          </cell>
          <cell r="Q44">
            <v>7.1763910940299999E-6</v>
          </cell>
          <cell r="R44">
            <v>1.29165845017E-5</v>
          </cell>
          <cell r="S44">
            <v>1.2484273293099999E-5</v>
          </cell>
          <cell r="T44">
            <v>8.8938552907600002E-6</v>
          </cell>
          <cell r="U44">
            <v>4.11492985062E-6</v>
          </cell>
          <cell r="V44">
            <v>-1.7075739574899999E-6</v>
          </cell>
          <cell r="W44">
            <v>-7.13220127563E-6</v>
          </cell>
          <cell r="X44">
            <v>-4.6814788308100003E-6</v>
          </cell>
          <cell r="Y44">
            <v>-3.0168524243700002E-6</v>
          </cell>
          <cell r="Z44">
            <v>-4.2031415560799997E-6</v>
          </cell>
          <cell r="AA44">
            <v>-9.7517552520500006E-6</v>
          </cell>
          <cell r="AB44">
            <v>8.7252048620099995E-5</v>
          </cell>
          <cell r="AC44">
            <v>4.4792608699600002E-5</v>
          </cell>
          <cell r="AD44">
            <v>2.3546422794299999E-5</v>
          </cell>
          <cell r="AE44">
            <v>1.45367353771E-5</v>
          </cell>
          <cell r="AF44">
            <v>1.1925227962099999E-5</v>
          </cell>
          <cell r="AG44">
            <v>1.15606608812E-5</v>
          </cell>
          <cell r="AH44">
            <v>7.4741452693499999E-6</v>
          </cell>
          <cell r="AI44">
            <v>5.2595829076499999E-6</v>
          </cell>
          <cell r="AJ44">
            <v>3.0809051222499998E-6</v>
          </cell>
          <cell r="AK44">
            <v>-4.5821009370199999E-7</v>
          </cell>
          <cell r="AL44">
            <v>-2.41103784461E-6</v>
          </cell>
          <cell r="AM44">
            <v>-4.6883870323600003E-6</v>
          </cell>
          <cell r="AN44">
            <v>-4.0919680777699996E-6</v>
          </cell>
          <cell r="AO44">
            <v>3.5356807121499998E-5</v>
          </cell>
          <cell r="AP44">
            <v>2.5277979417099999E-5</v>
          </cell>
          <cell r="AQ44">
            <v>1.7877472928799998E-5</v>
          </cell>
          <cell r="AR44">
            <v>1.15329579936E-5</v>
          </cell>
          <cell r="AS44">
            <v>8.9989993315500005E-6</v>
          </cell>
          <cell r="AT44">
            <v>4.4622145158299996E-6</v>
          </cell>
          <cell r="AU44">
            <v>1.2631821117299999E-6</v>
          </cell>
          <cell r="AV44">
            <v>-2.1717404837300001E-8</v>
          </cell>
          <cell r="AW44">
            <v>-2.4465324927199999E-6</v>
          </cell>
          <cell r="AX44">
            <v>-2.0538318896899999E-6</v>
          </cell>
          <cell r="AY44">
            <v>-1.3301575138600001E-6</v>
          </cell>
          <cell r="AZ44">
            <v>-1.04409597216E-6</v>
          </cell>
          <cell r="BA44">
            <v>-9.0116243611699995E-6</v>
          </cell>
        </row>
        <row r="45">
          <cell r="B45">
            <v>1.79691237777E-6</v>
          </cell>
          <cell r="C45">
            <v>3.7246337958599999E-6</v>
          </cell>
          <cell r="D45">
            <v>4.2960009488699999E-6</v>
          </cell>
          <cell r="E45">
            <v>4.9176289970499997E-6</v>
          </cell>
          <cell r="F45">
            <v>6.5829943800800004E-6</v>
          </cell>
          <cell r="G45">
            <v>6.8262603757999999E-6</v>
          </cell>
          <cell r="H45">
            <v>5.39089168373E-6</v>
          </cell>
          <cell r="I45">
            <v>4.0594177690400003E-6</v>
          </cell>
          <cell r="J45">
            <v>3.00459792285E-6</v>
          </cell>
          <cell r="K45">
            <v>1.2745984684300001E-6</v>
          </cell>
          <cell r="L45">
            <v>2.9876774941000001E-7</v>
          </cell>
          <cell r="M45">
            <v>7.2401852323399998E-7</v>
          </cell>
          <cell r="N45">
            <v>7.2803782882399996E-7</v>
          </cell>
          <cell r="O45">
            <v>-2.0196997910299999E-6</v>
          </cell>
          <cell r="P45">
            <v>1.7004987942099999E-6</v>
          </cell>
          <cell r="Q45">
            <v>7.3138009916699997E-6</v>
          </cell>
          <cell r="R45">
            <v>1.2708684450700001E-5</v>
          </cell>
          <cell r="S45">
            <v>1.3177915136500001E-5</v>
          </cell>
          <cell r="T45">
            <v>6.9079610615999999E-6</v>
          </cell>
          <cell r="U45">
            <v>3.8514342796600001E-6</v>
          </cell>
          <cell r="V45">
            <v>4.3263328463200001E-7</v>
          </cell>
          <cell r="W45">
            <v>-2.64821130975E-6</v>
          </cell>
          <cell r="X45">
            <v>-1.2126723727000001E-6</v>
          </cell>
          <cell r="Y45">
            <v>4.9400275179200003E-7</v>
          </cell>
          <cell r="Z45">
            <v>-1.10310044603E-6</v>
          </cell>
          <cell r="AA45">
            <v>-5.0545391062499999E-6</v>
          </cell>
          <cell r="AB45">
            <v>4.4792608699600002E-5</v>
          </cell>
          <cell r="AC45">
            <v>3.4590502627600001E-5</v>
          </cell>
          <cell r="AD45">
            <v>2.2423860636800001E-5</v>
          </cell>
          <cell r="AE45">
            <v>1.4195331566600001E-5</v>
          </cell>
          <cell r="AF45">
            <v>1.1555657241500001E-5</v>
          </cell>
          <cell r="AG45">
            <v>1.0847718612299999E-5</v>
          </cell>
          <cell r="AH45">
            <v>7.6698827988399997E-6</v>
          </cell>
          <cell r="AI45">
            <v>5.3501084348199996E-6</v>
          </cell>
          <cell r="AJ45">
            <v>3.41632668369E-6</v>
          </cell>
          <cell r="AK45">
            <v>2.7561774994000002E-7</v>
          </cell>
          <cell r="AL45">
            <v>-1.5801129362400001E-6</v>
          </cell>
          <cell r="AM45">
            <v>-3.1915445307100002E-6</v>
          </cell>
          <cell r="AN45">
            <v>-4.0216287957999999E-6</v>
          </cell>
          <cell r="AO45">
            <v>1.8429397382200001E-5</v>
          </cell>
          <cell r="AP45">
            <v>1.81082077787E-5</v>
          </cell>
          <cell r="AQ45">
            <v>1.37812257909E-5</v>
          </cell>
          <cell r="AR45">
            <v>8.4048375989399997E-6</v>
          </cell>
          <cell r="AS45">
            <v>5.76358293969E-6</v>
          </cell>
          <cell r="AT45">
            <v>4.3693667418100002E-6</v>
          </cell>
          <cell r="AU45">
            <v>2.84227013833E-6</v>
          </cell>
          <cell r="AV45">
            <v>1.4950552397299999E-6</v>
          </cell>
          <cell r="AW45">
            <v>1.04479083459E-7</v>
          </cell>
          <cell r="AX45">
            <v>1.2322239434600001E-7</v>
          </cell>
          <cell r="AY45">
            <v>2.4534241575699999E-7</v>
          </cell>
          <cell r="AZ45">
            <v>7.7109164816699996E-7</v>
          </cell>
          <cell r="BA45">
            <v>-4.9525481433500002E-6</v>
          </cell>
        </row>
        <row r="46">
          <cell r="B46">
            <v>1.5487765891300001E-6</v>
          </cell>
          <cell r="C46">
            <v>2.87192238647E-6</v>
          </cell>
          <cell r="D46">
            <v>4.7342181721299998E-6</v>
          </cell>
          <cell r="E46">
            <v>6.0832244431499997E-6</v>
          </cell>
          <cell r="F46">
            <v>8.0747146744200001E-6</v>
          </cell>
          <cell r="G46">
            <v>7.8550295776399997E-6</v>
          </cell>
          <cell r="H46">
            <v>6.3482079653500004E-6</v>
          </cell>
          <cell r="I46">
            <v>5.4255418367099997E-6</v>
          </cell>
          <cell r="J46">
            <v>4.5004437239799998E-6</v>
          </cell>
          <cell r="K46">
            <v>3.3216300192700001E-6</v>
          </cell>
          <cell r="L46">
            <v>2.09516360574E-6</v>
          </cell>
          <cell r="M46">
            <v>2.3082525767500001E-6</v>
          </cell>
          <cell r="N46">
            <v>2.3065893524699999E-6</v>
          </cell>
          <cell r="O46">
            <v>-4.9548110104399998E-7</v>
          </cell>
          <cell r="P46">
            <v>2.17072104311E-6</v>
          </cell>
          <cell r="Q46">
            <v>7.2328507064600002E-6</v>
          </cell>
          <cell r="R46">
            <v>1.23502458442E-5</v>
          </cell>
          <cell r="S46">
            <v>1.39421776133E-5</v>
          </cell>
          <cell r="T46">
            <v>1.0618183261E-5</v>
          </cell>
          <cell r="U46">
            <v>8.7986371924500008E-6</v>
          </cell>
          <cell r="V46">
            <v>6.5672898186999998E-6</v>
          </cell>
          <cell r="W46">
            <v>5.0867194922900003E-6</v>
          </cell>
          <cell r="X46">
            <v>4.7844042671700002E-6</v>
          </cell>
          <cell r="Y46">
            <v>4.2495261745699998E-6</v>
          </cell>
          <cell r="Z46">
            <v>3.02751814579E-6</v>
          </cell>
          <cell r="AA46">
            <v>-5.1349746454600003E-7</v>
          </cell>
          <cell r="AB46">
            <v>2.3546422794299999E-5</v>
          </cell>
          <cell r="AC46">
            <v>2.2423860636800001E-5</v>
          </cell>
          <cell r="AD46">
            <v>2.3418552966600001E-5</v>
          </cell>
          <cell r="AE46">
            <v>2.1833577167199998E-5</v>
          </cell>
          <cell r="AF46">
            <v>2.3027836406699998E-5</v>
          </cell>
          <cell r="AG46">
            <v>2.02571361239E-5</v>
          </cell>
          <cell r="AH46">
            <v>1.64325045328E-5</v>
          </cell>
          <cell r="AI46">
            <v>1.37133327559E-5</v>
          </cell>
          <cell r="AJ46">
            <v>1.13110539429E-5</v>
          </cell>
          <cell r="AK46">
            <v>7.2153115918200003E-6</v>
          </cell>
          <cell r="AL46">
            <v>4.3003150988699999E-6</v>
          </cell>
          <cell r="AM46">
            <v>1.69938091862E-6</v>
          </cell>
          <cell r="AN46">
            <v>-5.5150888261799996E-7</v>
          </cell>
          <cell r="AO46">
            <v>1.44157752231E-5</v>
          </cell>
          <cell r="AP46">
            <v>1.3804115691600001E-5</v>
          </cell>
          <cell r="AQ46">
            <v>1.4956928265699999E-5</v>
          </cell>
          <cell r="AR46">
            <v>1.2703993912199999E-5</v>
          </cell>
          <cell r="AS46">
            <v>1.21834221478E-5</v>
          </cell>
          <cell r="AT46">
            <v>1.1880720933700001E-5</v>
          </cell>
          <cell r="AU46">
            <v>1.05997214458E-5</v>
          </cell>
          <cell r="AV46">
            <v>8.9661116888200004E-6</v>
          </cell>
          <cell r="AW46">
            <v>7.7701576141499997E-6</v>
          </cell>
          <cell r="AX46">
            <v>7.4625608189600003E-6</v>
          </cell>
          <cell r="AY46">
            <v>7.0422647355200003E-6</v>
          </cell>
          <cell r="AZ46">
            <v>6.4761523548599999E-6</v>
          </cell>
          <cell r="BA46">
            <v>1.5808676151E-6</v>
          </cell>
        </row>
        <row r="47">
          <cell r="B47">
            <v>2.7279484999499998E-7</v>
          </cell>
          <cell r="C47">
            <v>7.21168948345E-7</v>
          </cell>
          <cell r="D47">
            <v>4.86310353645E-6</v>
          </cell>
          <cell r="E47">
            <v>7.8007389792900001E-6</v>
          </cell>
          <cell r="F47">
            <v>1.0921966775100001E-5</v>
          </cell>
          <cell r="G47">
            <v>9.7894696041300004E-6</v>
          </cell>
          <cell r="H47">
            <v>9.3812056264500006E-6</v>
          </cell>
          <cell r="I47">
            <v>8.3536550944999994E-6</v>
          </cell>
          <cell r="J47">
            <v>7.2437040777500003E-6</v>
          </cell>
          <cell r="K47">
            <v>5.5717727052600003E-6</v>
          </cell>
          <cell r="L47">
            <v>3.7306714364500001E-6</v>
          </cell>
          <cell r="M47">
            <v>3.9201367852199997E-6</v>
          </cell>
          <cell r="N47">
            <v>3.9231299005399998E-6</v>
          </cell>
          <cell r="O47">
            <v>-3.92066260821E-7</v>
          </cell>
          <cell r="P47">
            <v>2.63619388059E-6</v>
          </cell>
          <cell r="Q47">
            <v>6.9254722450999999E-6</v>
          </cell>
          <cell r="R47">
            <v>1.1141073601300001E-5</v>
          </cell>
          <cell r="S47">
            <v>1.3378172813500001E-5</v>
          </cell>
          <cell r="T47">
            <v>2.5060597574300001E-5</v>
          </cell>
          <cell r="U47">
            <v>2.4342891159200001E-5</v>
          </cell>
          <cell r="V47">
            <v>2.2916762706200001E-5</v>
          </cell>
          <cell r="W47">
            <v>2.2738959491200001E-5</v>
          </cell>
          <cell r="X47">
            <v>1.8739608179699999E-5</v>
          </cell>
          <cell r="Y47">
            <v>1.33877860192E-5</v>
          </cell>
          <cell r="Z47">
            <v>1.03199056992E-5</v>
          </cell>
          <cell r="AA47">
            <v>2.1892137733299998E-6</v>
          </cell>
          <cell r="AB47">
            <v>1.45367353771E-5</v>
          </cell>
          <cell r="AC47">
            <v>1.4195331566600001E-5</v>
          </cell>
          <cell r="AD47">
            <v>2.1833577167199998E-5</v>
          </cell>
          <cell r="AE47">
            <v>3.3662214016599999E-5</v>
          </cell>
          <cell r="AF47">
            <v>4.4117514736000003E-5</v>
          </cell>
          <cell r="AG47">
            <v>3.9290371174200003E-5</v>
          </cell>
          <cell r="AH47">
            <v>3.4477896925600003E-5</v>
          </cell>
          <cell r="AI47">
            <v>3.0770966223299997E-5</v>
          </cell>
          <cell r="AJ47">
            <v>2.7552897171100002E-5</v>
          </cell>
          <cell r="AK47">
            <v>2.1123176397900001E-5</v>
          </cell>
          <cell r="AL47">
            <v>1.50550179972E-5</v>
          </cell>
          <cell r="AM47">
            <v>1.0480613216399999E-5</v>
          </cell>
          <cell r="AN47">
            <v>7.52659447553E-6</v>
          </cell>
          <cell r="AO47">
            <v>1.49333885122E-5</v>
          </cell>
          <cell r="AP47">
            <v>1.1659212508099999E-5</v>
          </cell>
          <cell r="AQ47">
            <v>1.6615645433699999E-5</v>
          </cell>
          <cell r="AR47">
            <v>2.358796537E-5</v>
          </cell>
          <cell r="AS47">
            <v>2.93351460871E-5</v>
          </cell>
          <cell r="AT47">
            <v>3.0865199273399997E-5</v>
          </cell>
          <cell r="AU47">
            <v>2.90517247857E-5</v>
          </cell>
          <cell r="AV47">
            <v>2.6667610002399999E-5</v>
          </cell>
          <cell r="AW47">
            <v>2.5707613740500001E-5</v>
          </cell>
          <cell r="AX47">
            <v>2.3292179224500001E-5</v>
          </cell>
          <cell r="AY47">
            <v>2.06229651633E-5</v>
          </cell>
          <cell r="AZ47">
            <v>1.7835077796600001E-5</v>
          </cell>
          <cell r="BA47">
            <v>7.3144849007600002E-6</v>
          </cell>
        </row>
        <row r="48">
          <cell r="B48">
            <v>1.8358801559400001E-6</v>
          </cell>
          <cell r="C48">
            <v>8.6631340131799997E-7</v>
          </cell>
          <cell r="D48">
            <v>6.9457534538700003E-6</v>
          </cell>
          <cell r="E48">
            <v>1.2365971545199999E-5</v>
          </cell>
          <cell r="F48">
            <v>1.7855981979000001E-5</v>
          </cell>
          <cell r="G48">
            <v>1.7002910641899999E-5</v>
          </cell>
          <cell r="H48">
            <v>1.74370890664E-5</v>
          </cell>
          <cell r="I48">
            <v>1.60891383907E-5</v>
          </cell>
          <cell r="J48">
            <v>1.440998173E-5</v>
          </cell>
          <cell r="K48">
            <v>1.18224204828E-5</v>
          </cell>
          <cell r="L48">
            <v>8.6894300948399995E-6</v>
          </cell>
          <cell r="M48">
            <v>8.8580883203199997E-6</v>
          </cell>
          <cell r="N48">
            <v>8.8583945110099999E-6</v>
          </cell>
          <cell r="O48">
            <v>-4.8124520906199999E-7</v>
          </cell>
          <cell r="P48">
            <v>3.1390286223699999E-6</v>
          </cell>
          <cell r="Q48">
            <v>8.4199783797400005E-6</v>
          </cell>
          <cell r="R48">
            <v>1.4108251859200001E-5</v>
          </cell>
          <cell r="S48">
            <v>1.78617615988E-5</v>
          </cell>
          <cell r="T48">
            <v>4.27914908629E-5</v>
          </cell>
          <cell r="U48">
            <v>4.2370985290300001E-5</v>
          </cell>
          <cell r="V48">
            <v>4.1010725587600002E-5</v>
          </cell>
          <cell r="W48">
            <v>4.1308478134099999E-5</v>
          </cell>
          <cell r="X48">
            <v>3.4164474801199998E-5</v>
          </cell>
          <cell r="Y48">
            <v>2.43691661445E-5</v>
          </cell>
          <cell r="Z48">
            <v>1.8816539224800002E-5</v>
          </cell>
          <cell r="AA48">
            <v>4.1335506830399999E-6</v>
          </cell>
          <cell r="AB48">
            <v>1.1925227962099999E-5</v>
          </cell>
          <cell r="AC48">
            <v>1.1555657241500001E-5</v>
          </cell>
          <cell r="AD48">
            <v>2.3027836406699998E-5</v>
          </cell>
          <cell r="AE48">
            <v>4.4117514736000003E-5</v>
          </cell>
          <cell r="AF48">
            <v>6.4194469372299995E-5</v>
          </cell>
          <cell r="AG48">
            <v>6.0549966684799997E-5</v>
          </cell>
          <cell r="AH48">
            <v>5.4492914806500001E-5</v>
          </cell>
          <cell r="AI48">
            <v>4.9332313877399997E-5</v>
          </cell>
          <cell r="AJ48">
            <v>4.5003558757500002E-5</v>
          </cell>
          <cell r="AK48">
            <v>3.5766523039299998E-5</v>
          </cell>
          <cell r="AL48">
            <v>2.60116689896E-5</v>
          </cell>
          <cell r="AM48">
            <v>1.9299705360900001E-5</v>
          </cell>
          <cell r="AN48">
            <v>1.52045823768E-5</v>
          </cell>
          <cell r="AO48">
            <v>1.47243944729E-5</v>
          </cell>
          <cell r="AP48">
            <v>1.0745763556700001E-5</v>
          </cell>
          <cell r="AQ48">
            <v>2.0258778935599999E-5</v>
          </cell>
          <cell r="AR48">
            <v>3.6001729400699999E-5</v>
          </cell>
          <cell r="AS48">
            <v>4.9167677684200002E-5</v>
          </cell>
          <cell r="AT48">
            <v>5.3944063738199997E-5</v>
          </cell>
          <cell r="AU48">
            <v>5.1885563494600003E-5</v>
          </cell>
          <cell r="AV48">
            <v>4.8018388006399999E-5</v>
          </cell>
          <cell r="AW48">
            <v>4.7331438141299999E-5</v>
          </cell>
          <cell r="AX48">
            <v>4.24030680926E-5</v>
          </cell>
          <cell r="AY48">
            <v>3.7391436156699998E-5</v>
          </cell>
          <cell r="AZ48">
            <v>3.2508333357900001E-5</v>
          </cell>
          <cell r="BA48">
            <v>1.37950094541E-5</v>
          </cell>
        </row>
        <row r="49">
          <cell r="B49">
            <v>5.1382161465200004E-6</v>
          </cell>
          <cell r="C49">
            <v>2.5754588094700001E-6</v>
          </cell>
          <cell r="D49">
            <v>7.6429691666299999E-6</v>
          </cell>
          <cell r="E49">
            <v>1.48182727237E-5</v>
          </cell>
          <cell r="F49">
            <v>2.2325041485300001E-5</v>
          </cell>
          <cell r="G49">
            <v>2.3579569508300002E-5</v>
          </cell>
          <cell r="H49">
            <v>2.5283617370399999E-5</v>
          </cell>
          <cell r="I49">
            <v>2.3648570246400001E-5</v>
          </cell>
          <cell r="J49">
            <v>2.15746189723E-5</v>
          </cell>
          <cell r="K49">
            <v>1.86604242133E-5</v>
          </cell>
          <cell r="L49">
            <v>1.45961210557E-5</v>
          </cell>
          <cell r="M49">
            <v>1.47163415336E-5</v>
          </cell>
          <cell r="N49">
            <v>1.4709422272400001E-5</v>
          </cell>
          <cell r="O49">
            <v>6.5893522669799998E-7</v>
          </cell>
          <cell r="P49">
            <v>2.77438549457E-6</v>
          </cell>
          <cell r="Q49">
            <v>8.5558455299200004E-6</v>
          </cell>
          <cell r="R49">
            <v>1.5689450416000001E-5</v>
          </cell>
          <cell r="S49">
            <v>1.9892974628000002E-5</v>
          </cell>
          <cell r="T49">
            <v>4.7992845703100002E-5</v>
          </cell>
          <cell r="U49">
            <v>4.7363505919999999E-5</v>
          </cell>
          <cell r="V49">
            <v>4.5952876996200002E-5</v>
          </cell>
          <cell r="W49">
            <v>4.6054705143199998E-5</v>
          </cell>
          <cell r="X49">
            <v>3.9037348284399997E-5</v>
          </cell>
          <cell r="Y49">
            <v>2.9076809085299999E-5</v>
          </cell>
          <cell r="Z49">
            <v>2.3048491799499999E-5</v>
          </cell>
          <cell r="AA49">
            <v>5.8063873301499998E-6</v>
          </cell>
          <cell r="AB49">
            <v>1.15606608812E-5</v>
          </cell>
          <cell r="AC49">
            <v>1.0847718612299999E-5</v>
          </cell>
          <cell r="AD49">
            <v>2.02571361239E-5</v>
          </cell>
          <cell r="AE49">
            <v>3.9290371174200003E-5</v>
          </cell>
          <cell r="AF49">
            <v>6.0549966684799997E-5</v>
          </cell>
          <cell r="AG49">
            <v>6.5488103349099997E-5</v>
          </cell>
          <cell r="AH49">
            <v>5.9288555905399999E-5</v>
          </cell>
          <cell r="AI49">
            <v>5.4115961942799998E-5</v>
          </cell>
          <cell r="AJ49">
            <v>4.9651229395700002E-5</v>
          </cell>
          <cell r="AK49">
            <v>3.9743975782000003E-5</v>
          </cell>
          <cell r="AL49">
            <v>2.9546567985100001E-5</v>
          </cell>
          <cell r="AM49">
            <v>2.2306648789499998E-5</v>
          </cell>
          <cell r="AN49">
            <v>1.79187713786E-5</v>
          </cell>
          <cell r="AO49">
            <v>8.6678908833499996E-6</v>
          </cell>
          <cell r="AP49">
            <v>6.6740914639300001E-6</v>
          </cell>
          <cell r="AQ49">
            <v>1.7696694136800002E-5</v>
          </cell>
          <cell r="AR49">
            <v>3.5806486450099998E-5</v>
          </cell>
          <cell r="AS49">
            <v>5.25013280036E-5</v>
          </cell>
          <cell r="AT49">
            <v>6.0431106306499998E-5</v>
          </cell>
          <cell r="AU49">
            <v>5.8819746872300002E-5</v>
          </cell>
          <cell r="AV49">
            <v>5.4660024666699999E-5</v>
          </cell>
          <cell r="AW49">
            <v>5.4192930250099999E-5</v>
          </cell>
          <cell r="AX49">
            <v>4.90256320777E-5</v>
          </cell>
          <cell r="AY49">
            <v>4.3490682057399998E-5</v>
          </cell>
          <cell r="AZ49">
            <v>3.8727825449300001E-5</v>
          </cell>
          <cell r="BA49">
            <v>1.66785626641E-5</v>
          </cell>
        </row>
        <row r="50">
          <cell r="B50">
            <v>4.8258782201799996E-6</v>
          </cell>
          <cell r="C50">
            <v>2.06231770442E-6</v>
          </cell>
          <cell r="D50">
            <v>6.3978075067800003E-6</v>
          </cell>
          <cell r="E50">
            <v>1.27345076709E-5</v>
          </cell>
          <cell r="F50">
            <v>1.9739306047600001E-5</v>
          </cell>
          <cell r="G50">
            <v>2.1245294892600001E-5</v>
          </cell>
          <cell r="H50">
            <v>2.3009777084099999E-5</v>
          </cell>
          <cell r="I50">
            <v>2.15924920084E-5</v>
          </cell>
          <cell r="J50">
            <v>2.0099495617000001E-5</v>
          </cell>
          <cell r="K50">
            <v>1.8058840449400001E-5</v>
          </cell>
          <cell r="L50">
            <v>1.47537712599E-5</v>
          </cell>
          <cell r="M50">
            <v>1.5133685159E-5</v>
          </cell>
          <cell r="N50">
            <v>1.5127422704400001E-5</v>
          </cell>
          <cell r="O50">
            <v>6.7606469407399999E-7</v>
          </cell>
          <cell r="P50">
            <v>2.0596710853E-6</v>
          </cell>
          <cell r="Q50">
            <v>6.37056693123E-6</v>
          </cell>
          <cell r="R50">
            <v>1.22096488625E-5</v>
          </cell>
          <cell r="S50">
            <v>1.6416849065600001E-5</v>
          </cell>
          <cell r="T50">
            <v>4.5062456898700003E-5</v>
          </cell>
          <cell r="U50">
            <v>4.5272889671200002E-5</v>
          </cell>
          <cell r="V50">
            <v>4.4822494819699997E-5</v>
          </cell>
          <cell r="W50">
            <v>4.5745231279300002E-5</v>
          </cell>
          <cell r="X50">
            <v>3.8980181729399998E-5</v>
          </cell>
          <cell r="Y50">
            <v>2.9252749249599999E-5</v>
          </cell>
          <cell r="Z50">
            <v>2.3340081081100001E-5</v>
          </cell>
          <cell r="AA50">
            <v>7.3249704297399997E-6</v>
          </cell>
          <cell r="AB50">
            <v>7.4741452693499999E-6</v>
          </cell>
          <cell r="AC50">
            <v>7.6698827988399997E-6</v>
          </cell>
          <cell r="AD50">
            <v>1.64325045328E-5</v>
          </cell>
          <cell r="AE50">
            <v>3.4477896925600003E-5</v>
          </cell>
          <cell r="AF50">
            <v>5.4492914806500001E-5</v>
          </cell>
          <cell r="AG50">
            <v>5.9288555905399999E-5</v>
          </cell>
          <cell r="AH50">
            <v>5.7352894843099998E-5</v>
          </cell>
          <cell r="AI50">
            <v>5.26600743948E-5</v>
          </cell>
          <cell r="AJ50">
            <v>4.8801502607899997E-5</v>
          </cell>
          <cell r="AK50">
            <v>3.9686408471800003E-5</v>
          </cell>
          <cell r="AL50">
            <v>2.9877869040400001E-5</v>
          </cell>
          <cell r="AM50">
            <v>2.3180721055900001E-5</v>
          </cell>
          <cell r="AN50">
            <v>1.94610440904E-5</v>
          </cell>
          <cell r="AO50">
            <v>3.2907302358999998E-6</v>
          </cell>
          <cell r="AP50">
            <v>2.22515417819E-6</v>
          </cell>
          <cell r="AQ50">
            <v>1.33947519514E-5</v>
          </cell>
          <cell r="AR50">
            <v>3.1189716445700003E-5</v>
          </cell>
          <cell r="AS50">
            <v>4.7559684475499998E-5</v>
          </cell>
          <cell r="AT50">
            <v>5.65727896357E-5</v>
          </cell>
          <cell r="AU50">
            <v>5.6423999928199999E-5</v>
          </cell>
          <cell r="AV50">
            <v>5.3055137513199998E-5</v>
          </cell>
          <cell r="AW50">
            <v>5.3369521462000001E-5</v>
          </cell>
          <cell r="AX50">
            <v>4.9012107072799999E-5</v>
          </cell>
          <cell r="AY50">
            <v>4.3992324359000001E-5</v>
          </cell>
          <cell r="AZ50">
            <v>3.9586747415199999E-5</v>
          </cell>
          <cell r="BA50">
            <v>1.8395409448E-5</v>
          </cell>
        </row>
        <row r="51">
          <cell r="B51">
            <v>4.33283692508E-6</v>
          </cell>
          <cell r="C51">
            <v>1.9738338010199999E-6</v>
          </cell>
          <cell r="D51">
            <v>5.9904203739999999E-6</v>
          </cell>
          <cell r="E51">
            <v>1.18083128292E-5</v>
          </cell>
          <cell r="F51">
            <v>1.83734384044E-5</v>
          </cell>
          <cell r="G51">
            <v>1.9380279341599999E-5</v>
          </cell>
          <cell r="H51">
            <v>2.1701369192500001E-5</v>
          </cell>
          <cell r="I51">
            <v>2.0420110458799999E-5</v>
          </cell>
          <cell r="J51">
            <v>1.9065089936100001E-5</v>
          </cell>
          <cell r="K51">
            <v>1.6855439821500001E-5</v>
          </cell>
          <cell r="L51">
            <v>1.38180694526E-5</v>
          </cell>
          <cell r="M51">
            <v>1.4319677818599999E-5</v>
          </cell>
          <cell r="N51">
            <v>1.43145648733E-5</v>
          </cell>
          <cell r="O51">
            <v>2.4485172215700002E-7</v>
          </cell>
          <cell r="P51">
            <v>1.45154162113E-6</v>
          </cell>
          <cell r="Q51">
            <v>5.36143951937E-6</v>
          </cell>
          <cell r="R51">
            <v>1.03142024945E-5</v>
          </cell>
          <cell r="S51">
            <v>1.40054610466E-5</v>
          </cell>
          <cell r="T51">
            <v>4.21271891147E-5</v>
          </cell>
          <cell r="U51">
            <v>4.2204199862899998E-5</v>
          </cell>
          <cell r="V51">
            <v>4.1857255079400001E-5</v>
          </cell>
          <cell r="W51">
            <v>4.2768664727399997E-5</v>
          </cell>
          <cell r="X51">
            <v>3.6838496975799999E-5</v>
          </cell>
          <cell r="Y51">
            <v>2.8575164052099999E-5</v>
          </cell>
          <cell r="Z51">
            <v>2.2732820727999998E-5</v>
          </cell>
          <cell r="AA51">
            <v>7.9147632549299997E-6</v>
          </cell>
          <cell r="AB51">
            <v>5.2595829076499999E-6</v>
          </cell>
          <cell r="AC51">
            <v>5.3501084348199996E-6</v>
          </cell>
          <cell r="AD51">
            <v>1.37133327559E-5</v>
          </cell>
          <cell r="AE51">
            <v>3.0770966223299997E-5</v>
          </cell>
          <cell r="AF51">
            <v>4.9332313877399997E-5</v>
          </cell>
          <cell r="AG51">
            <v>5.4115961942799998E-5</v>
          </cell>
          <cell r="AH51">
            <v>5.26600743948E-5</v>
          </cell>
          <cell r="AI51">
            <v>4.9849612294600001E-5</v>
          </cell>
          <cell r="AJ51">
            <v>4.6636693086800001E-5</v>
          </cell>
          <cell r="AK51">
            <v>3.8736635042299999E-5</v>
          </cell>
          <cell r="AL51">
            <v>3.0253648283800001E-5</v>
          </cell>
          <cell r="AM51">
            <v>2.41978706293E-5</v>
          </cell>
          <cell r="AN51">
            <v>2.0605429167899999E-5</v>
          </cell>
          <cell r="AO51">
            <v>1.47672704456E-6</v>
          </cell>
          <cell r="AP51">
            <v>7.0875298737900005E-7</v>
          </cell>
          <cell r="AQ51">
            <v>1.15320669259E-5</v>
          </cell>
          <cell r="AR51">
            <v>2.83971576766E-5</v>
          </cell>
          <cell r="AS51">
            <v>4.41876786144E-5</v>
          </cell>
          <cell r="AT51">
            <v>5.27332368545E-5</v>
          </cell>
          <cell r="AU51">
            <v>5.3065636402500001E-5</v>
          </cell>
          <cell r="AV51">
            <v>5.0484566396099997E-5</v>
          </cell>
          <cell r="AW51">
            <v>5.0872677627099998E-5</v>
          </cell>
          <cell r="AX51">
            <v>4.6884331368199997E-5</v>
          </cell>
          <cell r="AY51">
            <v>4.2744789605600003E-5</v>
          </cell>
          <cell r="AZ51">
            <v>3.8570249110500001E-5</v>
          </cell>
          <cell r="BA51">
            <v>1.9542330959700001E-5</v>
          </cell>
        </row>
        <row r="52">
          <cell r="B52">
            <v>3.5126766668900001E-6</v>
          </cell>
          <cell r="C52">
            <v>1.40999660788E-6</v>
          </cell>
          <cell r="D52">
            <v>5.1518116266300002E-6</v>
          </cell>
          <cell r="E52">
            <v>1.0229303590300001E-5</v>
          </cell>
          <cell r="F52">
            <v>1.63819063977E-5</v>
          </cell>
          <cell r="G52">
            <v>1.71230298061E-5</v>
          </cell>
          <cell r="H52">
            <v>1.9576805528499999E-5</v>
          </cell>
          <cell r="I52">
            <v>1.83342566457E-5</v>
          </cell>
          <cell r="J52">
            <v>1.7215519772600002E-5</v>
          </cell>
          <cell r="K52">
            <v>1.5275750999300001E-5</v>
          </cell>
          <cell r="L52">
            <v>1.2667039675700001E-5</v>
          </cell>
          <cell r="M52">
            <v>1.32059641995E-5</v>
          </cell>
          <cell r="N52">
            <v>1.3202485221600001E-5</v>
          </cell>
          <cell r="O52">
            <v>-1.06411617794E-7</v>
          </cell>
          <cell r="P52">
            <v>9.9219477260999998E-7</v>
          </cell>
          <cell r="Q52">
            <v>4.4418630493900001E-6</v>
          </cell>
          <cell r="R52">
            <v>8.8076562085199994E-6</v>
          </cell>
          <cell r="S52">
            <v>1.19890148932E-5</v>
          </cell>
          <cell r="T52">
            <v>3.9684244329799999E-5</v>
          </cell>
          <cell r="U52">
            <v>3.9960592337000003E-5</v>
          </cell>
          <cell r="V52">
            <v>3.98200095652E-5</v>
          </cell>
          <cell r="W52">
            <v>4.0895847461199998E-5</v>
          </cell>
          <cell r="X52">
            <v>3.5364219836600003E-5</v>
          </cell>
          <cell r="Y52">
            <v>2.8149218096599999E-5</v>
          </cell>
          <cell r="Z52">
            <v>2.2273328953299999E-5</v>
          </cell>
          <cell r="AA52">
            <v>8.4783401698900005E-6</v>
          </cell>
          <cell r="AB52">
            <v>3.0809051222499998E-6</v>
          </cell>
          <cell r="AC52">
            <v>3.41632668369E-6</v>
          </cell>
          <cell r="AD52">
            <v>1.13110539429E-5</v>
          </cell>
          <cell r="AE52">
            <v>2.7552897171100002E-5</v>
          </cell>
          <cell r="AF52">
            <v>4.5003558757500002E-5</v>
          </cell>
          <cell r="AG52">
            <v>4.9651229395700002E-5</v>
          </cell>
          <cell r="AH52">
            <v>4.8801502607899997E-5</v>
          </cell>
          <cell r="AI52">
            <v>4.6636693086800001E-5</v>
          </cell>
          <cell r="AJ52">
            <v>4.4614587263400002E-5</v>
          </cell>
          <cell r="AK52">
            <v>3.7705729099600002E-5</v>
          </cell>
          <cell r="AL52">
            <v>3.00982059195E-5</v>
          </cell>
          <cell r="AM52">
            <v>2.46868573836E-5</v>
          </cell>
          <cell r="AN52">
            <v>2.15668636019E-5</v>
          </cell>
          <cell r="AO52">
            <v>-4.6341862641800001E-7</v>
          </cell>
          <cell r="AP52">
            <v>-7.5110841248599999E-7</v>
          </cell>
          <cell r="AQ52">
            <v>9.8032845888199993E-6</v>
          </cell>
          <cell r="AR52">
            <v>2.6073807513399998E-5</v>
          </cell>
          <cell r="AS52">
            <v>4.1230983347300001E-5</v>
          </cell>
          <cell r="AT52">
            <v>4.9158057207700002E-5</v>
          </cell>
          <cell r="AU52">
            <v>4.9753012480200002E-5</v>
          </cell>
          <cell r="AV52">
            <v>4.76978425302E-5</v>
          </cell>
          <cell r="AW52">
            <v>4.8272550021299998E-5</v>
          </cell>
          <cell r="AX52">
            <v>4.4584488199399999E-5</v>
          </cell>
          <cell r="AY52">
            <v>4.11363248091E-5</v>
          </cell>
          <cell r="AZ52">
            <v>3.7366445243000002E-5</v>
          </cell>
          <cell r="BA52">
            <v>1.9661620048099999E-5</v>
          </cell>
        </row>
        <row r="53">
          <cell r="B53">
            <v>2.1230716575099999E-6</v>
          </cell>
          <cell r="C53">
            <v>-2.9887508219499997E-8</v>
          </cell>
          <cell r="D53">
            <v>3.3085986873900002E-6</v>
          </cell>
          <cell r="E53">
            <v>6.9006072003500003E-6</v>
          </cell>
          <cell r="F53">
            <v>1.2115401077E-5</v>
          </cell>
          <cell r="G53">
            <v>1.21759666776E-5</v>
          </cell>
          <cell r="H53">
            <v>1.39188415518E-5</v>
          </cell>
          <cell r="I53">
            <v>1.33105059816E-5</v>
          </cell>
          <cell r="J53">
            <v>1.2695820485200001E-5</v>
          </cell>
          <cell r="K53">
            <v>1.13798606025E-5</v>
          </cell>
          <cell r="L53">
            <v>9.7326069445999996E-6</v>
          </cell>
          <cell r="M53">
            <v>1.0653292089899999E-5</v>
          </cell>
          <cell r="N53">
            <v>1.0652946273199999E-5</v>
          </cell>
          <cell r="O53">
            <v>-6.0782605812599997E-7</v>
          </cell>
          <cell r="P53">
            <v>7.3647164592900002E-7</v>
          </cell>
          <cell r="Q53">
            <v>3.3698447316100002E-6</v>
          </cell>
          <cell r="R53">
            <v>6.6250165209199996E-6</v>
          </cell>
          <cell r="S53">
            <v>9.3958251943599996E-6</v>
          </cell>
          <cell r="T53">
            <v>3.4086181501999999E-5</v>
          </cell>
          <cell r="U53">
            <v>3.46639742295E-5</v>
          </cell>
          <cell r="V53">
            <v>3.5131202274900002E-5</v>
          </cell>
          <cell r="W53">
            <v>3.6462796364399999E-5</v>
          </cell>
          <cell r="X53">
            <v>3.1734842785199998E-5</v>
          </cell>
          <cell r="Y53">
            <v>2.6384792307699999E-5</v>
          </cell>
          <cell r="Z53">
            <v>2.0776771357000001E-5</v>
          </cell>
          <cell r="AA53">
            <v>9.4047091502600004E-6</v>
          </cell>
          <cell r="AB53">
            <v>-4.5821009370199999E-7</v>
          </cell>
          <cell r="AC53">
            <v>2.7561774994000002E-7</v>
          </cell>
          <cell r="AD53">
            <v>7.2153115918200003E-6</v>
          </cell>
          <cell r="AE53">
            <v>2.1123176397900001E-5</v>
          </cell>
          <cell r="AF53">
            <v>3.5766523039299998E-5</v>
          </cell>
          <cell r="AG53">
            <v>3.9743975782000003E-5</v>
          </cell>
          <cell r="AH53">
            <v>3.9686408471800003E-5</v>
          </cell>
          <cell r="AI53">
            <v>3.8736635042299999E-5</v>
          </cell>
          <cell r="AJ53">
            <v>3.7705729099600002E-5</v>
          </cell>
          <cell r="AK53">
            <v>3.6224233111199998E-5</v>
          </cell>
          <cell r="AL53">
            <v>3.0748290347000001E-5</v>
          </cell>
          <cell r="AM53">
            <v>2.66261191574E-5</v>
          </cell>
          <cell r="AN53">
            <v>2.4062528288799999E-5</v>
          </cell>
          <cell r="AO53">
            <v>-2.9417477746399999E-6</v>
          </cell>
          <cell r="AP53">
            <v>-2.3052733385300002E-6</v>
          </cell>
          <cell r="AQ53">
            <v>7.0757558210600002E-6</v>
          </cell>
          <cell r="AR53">
            <v>2.1164607486399999E-5</v>
          </cell>
          <cell r="AS53">
            <v>3.4890798187399998E-5</v>
          </cell>
          <cell r="AT53">
            <v>4.2564979968900001E-5</v>
          </cell>
          <cell r="AU53">
            <v>4.3379591363100001E-5</v>
          </cell>
          <cell r="AV53">
            <v>4.2487275633599998E-5</v>
          </cell>
          <cell r="AW53">
            <v>4.39017304656E-5</v>
          </cell>
          <cell r="AX53">
            <v>4.1092838543500003E-5</v>
          </cell>
          <cell r="AY53">
            <v>3.9283869050500003E-5</v>
          </cell>
          <cell r="AZ53">
            <v>3.5584815346699997E-5</v>
          </cell>
          <cell r="BA53">
            <v>1.9768375088500002E-5</v>
          </cell>
        </row>
        <row r="54">
          <cell r="B54">
            <v>7.4269088162100004E-7</v>
          </cell>
          <cell r="C54">
            <v>-8.1745677037600004E-7</v>
          </cell>
          <cell r="D54">
            <v>1.63085056753E-6</v>
          </cell>
          <cell r="E54">
            <v>4.1559417223000003E-6</v>
          </cell>
          <cell r="F54">
            <v>8.3818250476199992E-6</v>
          </cell>
          <cell r="G54">
            <v>6.0443381020499997E-6</v>
          </cell>
          <cell r="H54">
            <v>8.0631173989599998E-6</v>
          </cell>
          <cell r="I54">
            <v>7.7210294577500001E-6</v>
          </cell>
          <cell r="J54">
            <v>7.6608904600599999E-6</v>
          </cell>
          <cell r="K54">
            <v>6.81569624088E-6</v>
          </cell>
          <cell r="L54">
            <v>6.1454708309600002E-6</v>
          </cell>
          <cell r="M54">
            <v>6.7491122776999997E-6</v>
          </cell>
          <cell r="N54">
            <v>6.7459005146799998E-6</v>
          </cell>
          <cell r="O54">
            <v>-1.49733072556E-6</v>
          </cell>
          <cell r="P54">
            <v>-3.6806903687200002E-7</v>
          </cell>
          <cell r="Q54">
            <v>1.9441769710999998E-6</v>
          </cell>
          <cell r="R54">
            <v>3.9271540356700002E-6</v>
          </cell>
          <cell r="S54">
            <v>5.8661314099200001E-6</v>
          </cell>
          <cell r="T54">
            <v>2.6855065010799999E-5</v>
          </cell>
          <cell r="U54">
            <v>2.71863202102E-5</v>
          </cell>
          <cell r="V54">
            <v>2.77173766892E-5</v>
          </cell>
          <cell r="W54">
            <v>2.8754983610699999E-5</v>
          </cell>
          <cell r="X54">
            <v>2.6066926933899998E-5</v>
          </cell>
          <cell r="Y54">
            <v>2.3960421862099999E-5</v>
          </cell>
          <cell r="Z54">
            <v>1.8598154331799999E-5</v>
          </cell>
          <cell r="AA54">
            <v>9.8139248914399997E-6</v>
          </cell>
          <cell r="AB54">
            <v>-2.41103784461E-6</v>
          </cell>
          <cell r="AC54">
            <v>-1.5801129362400001E-6</v>
          </cell>
          <cell r="AD54">
            <v>4.3003150988699999E-6</v>
          </cell>
          <cell r="AE54">
            <v>1.50550179972E-5</v>
          </cell>
          <cell r="AF54">
            <v>2.60116689896E-5</v>
          </cell>
          <cell r="AG54">
            <v>2.9546567985100001E-5</v>
          </cell>
          <cell r="AH54">
            <v>2.9877869040400001E-5</v>
          </cell>
          <cell r="AI54">
            <v>3.0253648283800001E-5</v>
          </cell>
          <cell r="AJ54">
            <v>3.00982059195E-5</v>
          </cell>
          <cell r="AK54">
            <v>3.0748290347000001E-5</v>
          </cell>
          <cell r="AL54">
            <v>2.9950597830800001E-5</v>
          </cell>
          <cell r="AM54">
            <v>2.68386041076E-5</v>
          </cell>
          <cell r="AN54">
            <v>2.4994891452400001E-5</v>
          </cell>
          <cell r="AO54">
            <v>-4.0209518881400002E-6</v>
          </cell>
          <cell r="AP54">
            <v>-2.6510039858400001E-6</v>
          </cell>
          <cell r="AQ54">
            <v>4.8425292333600003E-6</v>
          </cell>
          <cell r="AR54">
            <v>1.55848419549E-5</v>
          </cell>
          <cell r="AS54">
            <v>2.6905650941899999E-5</v>
          </cell>
          <cell r="AT54">
            <v>3.2891543174700003E-5</v>
          </cell>
          <cell r="AU54">
            <v>3.4071323070299997E-5</v>
          </cell>
          <cell r="AV54">
            <v>3.3934057494699998E-5</v>
          </cell>
          <cell r="AW54">
            <v>3.5216810839300003E-5</v>
          </cell>
          <cell r="AX54">
            <v>3.4216181773999999E-5</v>
          </cell>
          <cell r="AY54">
            <v>3.4685342535500002E-5</v>
          </cell>
          <cell r="AZ54">
            <v>3.1105669650499997E-5</v>
          </cell>
          <cell r="BA54">
            <v>1.9700452604999999E-5</v>
          </cell>
        </row>
        <row r="55">
          <cell r="B55">
            <v>3.86403544829E-7</v>
          </cell>
          <cell r="C55">
            <v>-1.4088254351600001E-6</v>
          </cell>
          <cell r="D55">
            <v>4.1862067467700001E-7</v>
          </cell>
          <cell r="E55">
            <v>2.1976798599199998E-6</v>
          </cell>
          <cell r="F55">
            <v>5.5800674155299997E-6</v>
          </cell>
          <cell r="G55">
            <v>2.8805851208399998E-6</v>
          </cell>
          <cell r="H55">
            <v>5.6581832543299997E-6</v>
          </cell>
          <cell r="I55">
            <v>5.4755950271499998E-6</v>
          </cell>
          <cell r="J55">
            <v>5.61622181337E-6</v>
          </cell>
          <cell r="K55">
            <v>5.2901582817499998E-6</v>
          </cell>
          <cell r="L55">
            <v>5.2418347531099996E-6</v>
          </cell>
          <cell r="M55">
            <v>5.8734264224599998E-6</v>
          </cell>
          <cell r="N55">
            <v>5.8662046963900002E-6</v>
          </cell>
          <cell r="O55">
            <v>-1.5154826047100001E-6</v>
          </cell>
          <cell r="P55">
            <v>-7.65875187257E-7</v>
          </cell>
          <cell r="Q55">
            <v>1.03782251973E-6</v>
          </cell>
          <cell r="R55">
            <v>2.3558667701E-6</v>
          </cell>
          <cell r="S55">
            <v>3.9524678727400004E-6</v>
          </cell>
          <cell r="T55">
            <v>2.2115503101099999E-5</v>
          </cell>
          <cell r="U55">
            <v>2.2475803379000001E-5</v>
          </cell>
          <cell r="V55">
            <v>2.3296254174999999E-5</v>
          </cell>
          <cell r="W55">
            <v>2.4271138913000001E-5</v>
          </cell>
          <cell r="X55">
            <v>2.2486240987899999E-5</v>
          </cell>
          <cell r="Y55">
            <v>2.1676703077400001E-5</v>
          </cell>
          <cell r="Z55">
            <v>1.6693142976400001E-5</v>
          </cell>
          <cell r="AA55">
            <v>9.1345544574100004E-6</v>
          </cell>
          <cell r="AB55">
            <v>-4.6883870323600003E-6</v>
          </cell>
          <cell r="AC55">
            <v>-3.1915445307100002E-6</v>
          </cell>
          <cell r="AD55">
            <v>1.69938091862E-6</v>
          </cell>
          <cell r="AE55">
            <v>1.0480613216399999E-5</v>
          </cell>
          <cell r="AF55">
            <v>1.9299705360900001E-5</v>
          </cell>
          <cell r="AG55">
            <v>2.2306648789499998E-5</v>
          </cell>
          <cell r="AH55">
            <v>2.3180721055900001E-5</v>
          </cell>
          <cell r="AI55">
            <v>2.41978706293E-5</v>
          </cell>
          <cell r="AJ55">
            <v>2.46868573836E-5</v>
          </cell>
          <cell r="AK55">
            <v>2.66261191574E-5</v>
          </cell>
          <cell r="AL55">
            <v>2.68386041076E-5</v>
          </cell>
          <cell r="AM55">
            <v>2.6067788800000001E-5</v>
          </cell>
          <cell r="AN55">
            <v>2.45801268292E-5</v>
          </cell>
          <cell r="AO55">
            <v>-5.2015791428799997E-6</v>
          </cell>
          <cell r="AP55">
            <v>-3.9523308119200001E-6</v>
          </cell>
          <cell r="AQ55">
            <v>2.3818640061200001E-6</v>
          </cell>
          <cell r="AR55">
            <v>1.17217210219E-5</v>
          </cell>
          <cell r="AS55">
            <v>2.1730517004800001E-5</v>
          </cell>
          <cell r="AT55">
            <v>2.69281029878E-5</v>
          </cell>
          <cell r="AU55">
            <v>2.8228181018999999E-5</v>
          </cell>
          <cell r="AV55">
            <v>2.89273067461E-5</v>
          </cell>
          <cell r="AW55">
            <v>3.0175292077599999E-5</v>
          </cell>
          <cell r="AX55">
            <v>2.9797801532400002E-5</v>
          </cell>
          <cell r="AY55">
            <v>3.0993698573999997E-5</v>
          </cell>
          <cell r="AZ55">
            <v>2.7950921472199998E-5</v>
          </cell>
          <cell r="BA55">
            <v>1.86137793585E-5</v>
          </cell>
        </row>
        <row r="56">
          <cell r="B56">
            <v>-2.2588942162900001E-7</v>
          </cell>
          <cell r="C56">
            <v>-2.6386730559899998E-6</v>
          </cell>
          <cell r="D56">
            <v>-2.18726486951E-6</v>
          </cell>
          <cell r="E56">
            <v>-1.67448324048E-6</v>
          </cell>
          <cell r="F56">
            <v>1.32165449987E-6</v>
          </cell>
          <cell r="G56">
            <v>8.0108347114899999E-8</v>
          </cell>
          <cell r="H56">
            <v>2.00044713304E-6</v>
          </cell>
          <cell r="I56">
            <v>2.0942825002600002E-6</v>
          </cell>
          <cell r="J56">
            <v>2.6057607324400001E-6</v>
          </cell>
          <cell r="K56">
            <v>3.0358985427200001E-6</v>
          </cell>
          <cell r="L56">
            <v>3.8426003346999999E-6</v>
          </cell>
          <cell r="M56">
            <v>4.9650721434400001E-6</v>
          </cell>
          <cell r="N56">
            <v>4.9674557851599998E-6</v>
          </cell>
          <cell r="O56">
            <v>-1.9572348203699998E-6</v>
          </cell>
          <cell r="P56">
            <v>-1.9038545425899999E-6</v>
          </cell>
          <cell r="Q56">
            <v>-1.9075152872500001E-6</v>
          </cell>
          <cell r="R56">
            <v>-2.0557525029199999E-6</v>
          </cell>
          <cell r="S56">
            <v>-1.3787126659500001E-6</v>
          </cell>
          <cell r="T56">
            <v>1.7768124289000001E-5</v>
          </cell>
          <cell r="U56">
            <v>1.93733546019E-5</v>
          </cell>
          <cell r="V56">
            <v>2.1162646467600001E-5</v>
          </cell>
          <cell r="W56">
            <v>2.3721574543600001E-5</v>
          </cell>
          <cell r="X56">
            <v>2.0601019910099998E-5</v>
          </cell>
          <cell r="Y56">
            <v>1.8080236577099998E-5</v>
          </cell>
          <cell r="Z56">
            <v>1.42949770891E-5</v>
          </cell>
          <cell r="AA56">
            <v>1.05415389274E-5</v>
          </cell>
          <cell r="AB56">
            <v>-4.0919680777699996E-6</v>
          </cell>
          <cell r="AC56">
            <v>-4.0216287957999999E-6</v>
          </cell>
          <cell r="AD56">
            <v>-5.5150888261799996E-7</v>
          </cell>
          <cell r="AE56">
            <v>7.52659447553E-6</v>
          </cell>
          <cell r="AF56">
            <v>1.52045823768E-5</v>
          </cell>
          <cell r="AG56">
            <v>1.79187713786E-5</v>
          </cell>
          <cell r="AH56">
            <v>1.94610440904E-5</v>
          </cell>
          <cell r="AI56">
            <v>2.0605429167899999E-5</v>
          </cell>
          <cell r="AJ56">
            <v>2.15668636019E-5</v>
          </cell>
          <cell r="AK56">
            <v>2.4062528288799999E-5</v>
          </cell>
          <cell r="AL56">
            <v>2.4994891452400001E-5</v>
          </cell>
          <cell r="AM56">
            <v>2.45801268292E-5</v>
          </cell>
          <cell r="AN56">
            <v>2.8729858957499999E-5</v>
          </cell>
          <cell r="AO56">
            <v>-1.0679269728600001E-5</v>
          </cell>
          <cell r="AP56">
            <v>-9.4757748263999994E-6</v>
          </cell>
          <cell r="AQ56">
            <v>-3.2475578923400001E-6</v>
          </cell>
          <cell r="AR56">
            <v>6.71698331417E-6</v>
          </cell>
          <cell r="AS56">
            <v>1.61931841629E-5</v>
          </cell>
          <cell r="AT56">
            <v>2.0830807315499999E-5</v>
          </cell>
          <cell r="AU56">
            <v>2.2664513778000001E-5</v>
          </cell>
          <cell r="AV56">
            <v>2.43296611806E-5</v>
          </cell>
          <cell r="AW56">
            <v>2.5696046829799999E-5</v>
          </cell>
          <cell r="AX56">
            <v>2.5783187526000001E-5</v>
          </cell>
          <cell r="AY56">
            <v>2.7282120723199999E-5</v>
          </cell>
          <cell r="AZ56">
            <v>2.45350057239E-5</v>
          </cell>
          <cell r="BA56">
            <v>1.6573527981199998E-5</v>
          </cell>
        </row>
        <row r="57">
          <cell r="B57">
            <v>1.8075658812499999E-6</v>
          </cell>
          <cell r="C57">
            <v>1.9510520319400001E-5</v>
          </cell>
          <cell r="D57">
            <v>3.4166246877200003E-5</v>
          </cell>
          <cell r="E57">
            <v>3.9100327288099998E-5</v>
          </cell>
          <cell r="F57">
            <v>3.9306223986899997E-5</v>
          </cell>
          <cell r="G57">
            <v>2.50457909014E-5</v>
          </cell>
          <cell r="H57">
            <v>2.23662791248E-5</v>
          </cell>
          <cell r="I57">
            <v>2.0877705600599999E-5</v>
          </cell>
          <cell r="J57">
            <v>1.5115226232399999E-5</v>
          </cell>
          <cell r="K57">
            <v>7.29936774366E-6</v>
          </cell>
          <cell r="L57">
            <v>3.4444744082999998E-7</v>
          </cell>
          <cell r="M57">
            <v>-5.1058595678800004E-6</v>
          </cell>
          <cell r="N57">
            <v>-5.1715132334500002E-6</v>
          </cell>
          <cell r="O57">
            <v>1.07061153052E-5</v>
          </cell>
          <cell r="P57">
            <v>1.9613527860699998E-5</v>
          </cell>
          <cell r="Q57">
            <v>3.80759314644E-5</v>
          </cell>
          <cell r="R57">
            <v>4.6504100173300001E-5</v>
          </cell>
          <cell r="S57">
            <v>4.9843411210000001E-5</v>
          </cell>
          <cell r="T57">
            <v>1.43938026182E-5</v>
          </cell>
          <cell r="U57">
            <v>2.44750682179E-6</v>
          </cell>
          <cell r="V57">
            <v>-9.3295949297500004E-6</v>
          </cell>
          <cell r="W57">
            <v>-2.1162229581800001E-5</v>
          </cell>
          <cell r="X57">
            <v>-1.2631916311999999E-5</v>
          </cell>
          <cell r="Y57">
            <v>-1.3969006461499999E-6</v>
          </cell>
          <cell r="Z57">
            <v>-5.3191804814300002E-6</v>
          </cell>
          <cell r="AA57">
            <v>-1.16443928784E-5</v>
          </cell>
          <cell r="AB57">
            <v>3.5356807121499998E-5</v>
          </cell>
          <cell r="AC57">
            <v>1.8429397382200001E-5</v>
          </cell>
          <cell r="AD57">
            <v>1.44157752231E-5</v>
          </cell>
          <cell r="AE57">
            <v>1.49333885122E-5</v>
          </cell>
          <cell r="AF57">
            <v>1.47243944729E-5</v>
          </cell>
          <cell r="AG57">
            <v>8.6678908833499996E-6</v>
          </cell>
          <cell r="AH57">
            <v>3.2907302358999998E-6</v>
          </cell>
          <cell r="AI57">
            <v>1.47672704456E-6</v>
          </cell>
          <cell r="AJ57">
            <v>-4.6341862641800001E-7</v>
          </cell>
          <cell r="AK57">
            <v>-2.9417477746399999E-6</v>
          </cell>
          <cell r="AL57">
            <v>-4.0209518881400002E-6</v>
          </cell>
          <cell r="AM57">
            <v>-5.2015791428799997E-6</v>
          </cell>
          <cell r="AN57">
            <v>-1.0679269728600001E-5</v>
          </cell>
          <cell r="AO57">
            <v>1.2982978122799999E-4</v>
          </cell>
          <cell r="AP57">
            <v>1.07458910021E-4</v>
          </cell>
          <cell r="AQ57">
            <v>7.4991149079100004E-5</v>
          </cell>
          <cell r="AR57">
            <v>5.4173736672600001E-5</v>
          </cell>
          <cell r="AS57">
            <v>4.0417311193000001E-5</v>
          </cell>
          <cell r="AT57">
            <v>2.33040240375E-5</v>
          </cell>
          <cell r="AU57">
            <v>1.3757669498400001E-5</v>
          </cell>
          <cell r="AV57">
            <v>7.9048136650300002E-6</v>
          </cell>
          <cell r="AW57">
            <v>1.22195597882E-6</v>
          </cell>
          <cell r="AX57">
            <v>1.1704324432099999E-6</v>
          </cell>
          <cell r="AY57">
            <v>2.0558600537999999E-7</v>
          </cell>
          <cell r="AZ57">
            <v>-2.5707280537299999E-6</v>
          </cell>
          <cell r="BA57">
            <v>-1.2152274008599999E-5</v>
          </cell>
        </row>
        <row r="58">
          <cell r="B58">
            <v>4.4065771804700001E-6</v>
          </cell>
          <cell r="C58">
            <v>2.1130583036999999E-5</v>
          </cell>
          <cell r="D58">
            <v>3.8426458503E-5</v>
          </cell>
          <cell r="E58">
            <v>4.5500368953500003E-5</v>
          </cell>
          <cell r="F58">
            <v>4.7992479412400001E-5</v>
          </cell>
          <cell r="G58">
            <v>3.2230489667699998E-5</v>
          </cell>
          <cell r="H58">
            <v>3.0158042341900001E-5</v>
          </cell>
          <cell r="I58">
            <v>2.76567908542E-5</v>
          </cell>
          <cell r="J58">
            <v>2.1459887876399998E-5</v>
          </cell>
          <cell r="K58">
            <v>1.2315320567200001E-5</v>
          </cell>
          <cell r="L58">
            <v>3.6596777072299999E-6</v>
          </cell>
          <cell r="M58">
            <v>-1.5127238174599999E-6</v>
          </cell>
          <cell r="N58">
            <v>-1.5382671058299999E-6</v>
          </cell>
          <cell r="O58">
            <v>8.9271839080899993E-6</v>
          </cell>
          <cell r="P58">
            <v>2.21840507079E-5</v>
          </cell>
          <cell r="Q58">
            <v>4.2728107563499999E-5</v>
          </cell>
          <cell r="R58">
            <v>5.36260674428E-5</v>
          </cell>
          <cell r="S58">
            <v>5.8217869335799997E-5</v>
          </cell>
          <cell r="T58">
            <v>2.2070584171099999E-5</v>
          </cell>
          <cell r="U58">
            <v>8.6676400341699995E-6</v>
          </cell>
          <cell r="V58">
            <v>-3.5135184646700001E-6</v>
          </cell>
          <cell r="W58">
            <v>-1.5897136122500001E-5</v>
          </cell>
          <cell r="X58">
            <v>-8.1824610790700005E-6</v>
          </cell>
          <cell r="Y58">
            <v>2.2877303936699998E-6</v>
          </cell>
          <cell r="Z58">
            <v>-3.4152710965299999E-6</v>
          </cell>
          <cell r="AA58">
            <v>-1.38689184793E-5</v>
          </cell>
          <cell r="AB58">
            <v>2.5277979417099999E-5</v>
          </cell>
          <cell r="AC58">
            <v>1.81082077787E-5</v>
          </cell>
          <cell r="AD58">
            <v>1.3804115691600001E-5</v>
          </cell>
          <cell r="AE58">
            <v>1.1659212508099999E-5</v>
          </cell>
          <cell r="AF58">
            <v>1.0745763556700001E-5</v>
          </cell>
          <cell r="AG58">
            <v>6.6740914639300001E-6</v>
          </cell>
          <cell r="AH58">
            <v>2.22515417819E-6</v>
          </cell>
          <cell r="AI58">
            <v>7.0875298737900005E-7</v>
          </cell>
          <cell r="AJ58">
            <v>-7.5110841248599999E-7</v>
          </cell>
          <cell r="AK58">
            <v>-2.3052733385300002E-6</v>
          </cell>
          <cell r="AL58">
            <v>-2.6510039858400001E-6</v>
          </cell>
          <cell r="AM58">
            <v>-3.9523308119200001E-6</v>
          </cell>
          <cell r="AN58">
            <v>-9.4757748263999994E-6</v>
          </cell>
          <cell r="AO58">
            <v>1.07458910021E-4</v>
          </cell>
          <cell r="AP58">
            <v>1.09991263607E-4</v>
          </cell>
          <cell r="AQ58">
            <v>8.2982602442299998E-5</v>
          </cell>
          <cell r="AR58">
            <v>6.2504545935099994E-5</v>
          </cell>
          <cell r="AS58">
            <v>4.9394371054700002E-5</v>
          </cell>
          <cell r="AT58">
            <v>3.2794114835400003E-5</v>
          </cell>
          <cell r="AU58">
            <v>2.2184207785199999E-5</v>
          </cell>
          <cell r="AV58">
            <v>1.4708429263500001E-5</v>
          </cell>
          <cell r="AW58">
            <v>7.5471692041500002E-6</v>
          </cell>
          <cell r="AX58">
            <v>6.6977521568999998E-6</v>
          </cell>
          <cell r="AY58">
            <v>4.1297022265799997E-6</v>
          </cell>
          <cell r="AZ58">
            <v>1.05623630025E-6</v>
          </cell>
          <cell r="BA58">
            <v>-8.8816030150499998E-6</v>
          </cell>
        </row>
        <row r="59">
          <cell r="B59">
            <v>5.0543343197800002E-6</v>
          </cell>
          <cell r="C59">
            <v>1.84527758757E-5</v>
          </cell>
          <cell r="D59">
            <v>3.5081563301900003E-5</v>
          </cell>
          <cell r="E59">
            <v>4.3385777245899998E-5</v>
          </cell>
          <cell r="F59">
            <v>4.80341277983E-5</v>
          </cell>
          <cell r="G59">
            <v>3.6742863398899998E-5</v>
          </cell>
          <cell r="H59">
            <v>3.6540604615499999E-5</v>
          </cell>
          <cell r="I59">
            <v>3.3711896917199998E-5</v>
          </cell>
          <cell r="J59">
            <v>2.8299026226799999E-5</v>
          </cell>
          <cell r="K59">
            <v>1.8524999590200002E-5</v>
          </cell>
          <cell r="L59">
            <v>9.6390094735299999E-6</v>
          </cell>
          <cell r="M59">
            <v>6.0463568597299998E-6</v>
          </cell>
          <cell r="N59">
            <v>6.03295896014E-6</v>
          </cell>
          <cell r="O59">
            <v>7.8188000191200006E-6</v>
          </cell>
          <cell r="P59">
            <v>2.0036377450200001E-5</v>
          </cell>
          <cell r="Q59">
            <v>3.7676302269099998E-5</v>
          </cell>
          <cell r="R59">
            <v>4.9321225441100003E-5</v>
          </cell>
          <cell r="S59">
            <v>5.4372158869200002E-5</v>
          </cell>
          <cell r="T59">
            <v>3.7806211482E-5</v>
          </cell>
          <cell r="U59">
            <v>2.6035608656699999E-5</v>
          </cell>
          <cell r="V59">
            <v>1.5193213350800001E-5</v>
          </cell>
          <cell r="W59">
            <v>5.3442296982499996E-6</v>
          </cell>
          <cell r="X59">
            <v>7.6809876936799997E-6</v>
          </cell>
          <cell r="Y59">
            <v>1.00595948617E-5</v>
          </cell>
          <cell r="Z59">
            <v>3.5234037047799999E-6</v>
          </cell>
          <cell r="AA59">
            <v>-9.4116330112300002E-6</v>
          </cell>
          <cell r="AB59">
            <v>1.7877472928799998E-5</v>
          </cell>
          <cell r="AC59">
            <v>1.37812257909E-5</v>
          </cell>
          <cell r="AD59">
            <v>1.4956928265699999E-5</v>
          </cell>
          <cell r="AE59">
            <v>1.6615645433699999E-5</v>
          </cell>
          <cell r="AF59">
            <v>2.0258778935599999E-5</v>
          </cell>
          <cell r="AG59">
            <v>1.7696694136800002E-5</v>
          </cell>
          <cell r="AH59">
            <v>1.33947519514E-5</v>
          </cell>
          <cell r="AI59">
            <v>1.15320669259E-5</v>
          </cell>
          <cell r="AJ59">
            <v>9.8032845888199993E-6</v>
          </cell>
          <cell r="AK59">
            <v>7.0757558210600002E-6</v>
          </cell>
          <cell r="AL59">
            <v>4.8425292333600003E-6</v>
          </cell>
          <cell r="AM59">
            <v>2.3818640061200001E-6</v>
          </cell>
          <cell r="AN59">
            <v>-3.2475578923400001E-6</v>
          </cell>
          <cell r="AO59">
            <v>7.4991149079100004E-5</v>
          </cell>
          <cell r="AP59">
            <v>8.2982602442299998E-5</v>
          </cell>
          <cell r="AQ59">
            <v>7.8170711702499999E-5</v>
          </cell>
          <cell r="AR59">
            <v>7.0965863396699996E-5</v>
          </cell>
          <cell r="AS59">
            <v>6.6280735029399998E-5</v>
          </cell>
          <cell r="AT59">
            <v>5.3013488762900001E-5</v>
          </cell>
          <cell r="AU59">
            <v>4.2876919355799999E-5</v>
          </cell>
          <cell r="AV59">
            <v>3.4903431274799999E-5</v>
          </cell>
          <cell r="AW59">
            <v>2.81803793946E-5</v>
          </cell>
          <cell r="AX59">
            <v>2.3165080302600001E-5</v>
          </cell>
          <cell r="AY59">
            <v>1.8044442966899999E-5</v>
          </cell>
          <cell r="AZ59">
            <v>1.4674725775599999E-5</v>
          </cell>
          <cell r="BA59">
            <v>-7.8596148388599997E-7</v>
          </cell>
        </row>
        <row r="60">
          <cell r="B60">
            <v>4.3556417767599997E-6</v>
          </cell>
          <cell r="C60">
            <v>1.4416698136899999E-5</v>
          </cell>
          <cell r="D60">
            <v>2.8046379518800002E-5</v>
          </cell>
          <cell r="E60">
            <v>3.6968089531500001E-5</v>
          </cell>
          <cell r="F60">
            <v>4.28316647418E-5</v>
          </cell>
          <cell r="G60">
            <v>3.2181372534899998E-5</v>
          </cell>
          <cell r="H60">
            <v>3.5995097741000003E-5</v>
          </cell>
          <cell r="I60">
            <v>3.2591736931899997E-5</v>
          </cell>
          <cell r="J60">
            <v>2.7710461572300001E-5</v>
          </cell>
          <cell r="K60">
            <v>1.7425226828799999E-5</v>
          </cell>
          <cell r="L60">
            <v>8.5599463115700006E-6</v>
          </cell>
          <cell r="M60">
            <v>5.0192901385599997E-6</v>
          </cell>
          <cell r="N60">
            <v>5.0080729603799999E-6</v>
          </cell>
          <cell r="O60">
            <v>5.9659174937399999E-6</v>
          </cell>
          <cell r="P60">
            <v>1.7044868052899999E-5</v>
          </cell>
          <cell r="Q60">
            <v>3.0180348651E-5</v>
          </cell>
          <cell r="R60">
            <v>4.0483836764599998E-5</v>
          </cell>
          <cell r="S60">
            <v>4.4866323741299997E-5</v>
          </cell>
          <cell r="T60">
            <v>6.1885360062599996E-5</v>
          </cell>
          <cell r="U60">
            <v>5.21491487376E-5</v>
          </cell>
          <cell r="V60">
            <v>4.3966194706900002E-5</v>
          </cell>
          <cell r="W60">
            <v>3.7300186195800001E-5</v>
          </cell>
          <cell r="X60">
            <v>3.0778672063099998E-5</v>
          </cell>
          <cell r="Y60">
            <v>2.06100236291E-5</v>
          </cell>
          <cell r="Z60">
            <v>1.2327704601100001E-5</v>
          </cell>
          <cell r="AA60">
            <v>-8.0493844552599997E-6</v>
          </cell>
          <cell r="AB60">
            <v>1.15329579936E-5</v>
          </cell>
          <cell r="AC60">
            <v>8.4048375989399997E-6</v>
          </cell>
          <cell r="AD60">
            <v>1.2703993912199999E-5</v>
          </cell>
          <cell r="AE60">
            <v>2.358796537E-5</v>
          </cell>
          <cell r="AF60">
            <v>3.6001729400699999E-5</v>
          </cell>
          <cell r="AG60">
            <v>3.5806486450099998E-5</v>
          </cell>
          <cell r="AH60">
            <v>3.1189716445700003E-5</v>
          </cell>
          <cell r="AI60">
            <v>2.83971576766E-5</v>
          </cell>
          <cell r="AJ60">
            <v>2.6073807513399998E-5</v>
          </cell>
          <cell r="AK60">
            <v>2.1164607486399999E-5</v>
          </cell>
          <cell r="AL60">
            <v>1.55848419549E-5</v>
          </cell>
          <cell r="AM60">
            <v>1.17217210219E-5</v>
          </cell>
          <cell r="AN60">
            <v>6.71698331417E-6</v>
          </cell>
          <cell r="AO60">
            <v>5.4173736672600001E-5</v>
          </cell>
          <cell r="AP60">
            <v>6.2504545935099994E-5</v>
          </cell>
          <cell r="AQ60">
            <v>7.0965863396699996E-5</v>
          </cell>
          <cell r="AR60">
            <v>8.6181550412400005E-5</v>
          </cell>
          <cell r="AS60">
            <v>9.5852213298000007E-5</v>
          </cell>
          <cell r="AT60">
            <v>8.5490462769500003E-5</v>
          </cell>
          <cell r="AU60">
            <v>7.3793513949200001E-5</v>
          </cell>
          <cell r="AV60">
            <v>6.3791213678799995E-5</v>
          </cell>
          <cell r="AW60">
            <v>5.7279819362900003E-5</v>
          </cell>
          <cell r="AX60">
            <v>4.6571134843100002E-5</v>
          </cell>
          <cell r="AY60">
            <v>3.5751580740499998E-5</v>
          </cell>
          <cell r="AZ60">
            <v>3.0493796785399999E-5</v>
          </cell>
          <cell r="BA60">
            <v>6.7957671000899997E-6</v>
          </cell>
        </row>
        <row r="61">
          <cell r="B61">
            <v>3.9300701308299997E-6</v>
          </cell>
          <cell r="C61">
            <v>1.2321526139299999E-5</v>
          </cell>
          <cell r="D61">
            <v>2.4612725044099999E-5</v>
          </cell>
          <cell r="E61">
            <v>3.5830070281599999E-5</v>
          </cell>
          <cell r="F61">
            <v>4.5073415145000001E-5</v>
          </cell>
          <cell r="G61">
            <v>3.63677241738E-5</v>
          </cell>
          <cell r="H61">
            <v>4.32468467547E-5</v>
          </cell>
          <cell r="I61">
            <v>3.9857102042799999E-5</v>
          </cell>
          <cell r="J61">
            <v>3.5239939355799999E-5</v>
          </cell>
          <cell r="K61">
            <v>2.5063526198800001E-5</v>
          </cell>
          <cell r="L61">
            <v>1.60920764412E-5</v>
          </cell>
          <cell r="M61">
            <v>1.26648131058E-5</v>
          </cell>
          <cell r="N61">
            <v>1.26479489546E-5</v>
          </cell>
          <cell r="O61">
            <v>4.0423954499899998E-6</v>
          </cell>
          <cell r="P61">
            <v>1.4247817425099999E-5</v>
          </cell>
          <cell r="Q61">
            <v>2.6669968807500001E-5</v>
          </cell>
          <cell r="R61">
            <v>3.7649077943700002E-5</v>
          </cell>
          <cell r="S61">
            <v>4.3397952851799997E-5</v>
          </cell>
          <cell r="T61">
            <v>8.4196753861100001E-5</v>
          </cell>
          <cell r="U61">
            <v>7.5579482519000005E-5</v>
          </cell>
          <cell r="V61">
            <v>6.8460780214600004E-5</v>
          </cell>
          <cell r="W61">
            <v>6.3400007309700001E-5</v>
          </cell>
          <cell r="X61">
            <v>5.2155264632299999E-5</v>
          </cell>
          <cell r="Y61">
            <v>3.5069294153600003E-5</v>
          </cell>
          <cell r="Z61">
            <v>2.3409241494000001E-5</v>
          </cell>
          <cell r="AA61">
            <v>-6.3109929057599997E-6</v>
          </cell>
          <cell r="AB61">
            <v>8.9989993315500005E-6</v>
          </cell>
          <cell r="AC61">
            <v>5.76358293969E-6</v>
          </cell>
          <cell r="AD61">
            <v>1.21834221478E-5</v>
          </cell>
          <cell r="AE61">
            <v>2.93351460871E-5</v>
          </cell>
          <cell r="AF61">
            <v>4.9167677684200002E-5</v>
          </cell>
          <cell r="AG61">
            <v>5.25013280036E-5</v>
          </cell>
          <cell r="AH61">
            <v>4.7559684475499998E-5</v>
          </cell>
          <cell r="AI61">
            <v>4.41876786144E-5</v>
          </cell>
          <cell r="AJ61">
            <v>4.1230983347300001E-5</v>
          </cell>
          <cell r="AK61">
            <v>3.4890798187399998E-5</v>
          </cell>
          <cell r="AL61">
            <v>2.6905650941899999E-5</v>
          </cell>
          <cell r="AM61">
            <v>2.1730517004800001E-5</v>
          </cell>
          <cell r="AN61">
            <v>1.61931841629E-5</v>
          </cell>
          <cell r="AO61">
            <v>4.0417311193000001E-5</v>
          </cell>
          <cell r="AP61">
            <v>4.9394371054700002E-5</v>
          </cell>
          <cell r="AQ61">
            <v>6.6280735029399998E-5</v>
          </cell>
          <cell r="AR61">
            <v>9.5852213298000007E-5</v>
          </cell>
          <cell r="AS61">
            <v>1.2027932018800001E-4</v>
          </cell>
          <cell r="AT61">
            <v>1.17160325137E-4</v>
          </cell>
          <cell r="AU61">
            <v>1.05172497721E-4</v>
          </cell>
          <cell r="AV61">
            <v>9.3445696720099999E-5</v>
          </cell>
          <cell r="AW61">
            <v>8.7483202094400001E-5</v>
          </cell>
          <cell r="AX61">
            <v>7.3168116696799998E-5</v>
          </cell>
          <cell r="AY61">
            <v>5.89441567103E-5</v>
          </cell>
          <cell r="AZ61">
            <v>5.1261359907999998E-5</v>
          </cell>
          <cell r="BA61">
            <v>1.63041449816E-5</v>
          </cell>
        </row>
        <row r="62">
          <cell r="B62">
            <v>6.4932142777400001E-6</v>
          </cell>
          <cell r="C62">
            <v>1.11152563611E-5</v>
          </cell>
          <cell r="D62">
            <v>2.1260653510299999E-5</v>
          </cell>
          <cell r="E62">
            <v>3.4486527338699998E-5</v>
          </cell>
          <cell r="F62">
            <v>4.57925352877E-5</v>
          </cell>
          <cell r="G62">
            <v>4.3291807401699999E-5</v>
          </cell>
          <cell r="H62">
            <v>4.9413768674699998E-5</v>
          </cell>
          <cell r="I62">
            <v>4.6828120696200003E-5</v>
          </cell>
          <cell r="J62">
            <v>4.3436201713800003E-5</v>
          </cell>
          <cell r="K62">
            <v>3.5538843252199998E-5</v>
          </cell>
          <cell r="L62">
            <v>2.8004448510400001E-5</v>
          </cell>
          <cell r="M62">
            <v>2.5967503991899999E-5</v>
          </cell>
          <cell r="N62">
            <v>2.5944096836099998E-5</v>
          </cell>
          <cell r="O62">
            <v>2.8409482080199999E-6</v>
          </cell>
          <cell r="P62">
            <v>1.0318217570999999E-5</v>
          </cell>
          <cell r="Q62">
            <v>2.27238260131E-5</v>
          </cell>
          <cell r="R62">
            <v>3.4482528518899997E-5</v>
          </cell>
          <cell r="S62">
            <v>4.1987238259800002E-5</v>
          </cell>
          <cell r="T62">
            <v>9.1504592049300004E-5</v>
          </cell>
          <cell r="U62">
            <v>8.5173272427499998E-5</v>
          </cell>
          <cell r="V62">
            <v>8.0024793006900006E-5</v>
          </cell>
          <cell r="W62">
            <v>7.7184032517699997E-5</v>
          </cell>
          <cell r="X62">
            <v>6.5077937828399995E-5</v>
          </cell>
          <cell r="Y62">
            <v>4.6903415767100003E-5</v>
          </cell>
          <cell r="Z62">
            <v>3.3573300773699998E-5</v>
          </cell>
          <cell r="AA62">
            <v>-2.1326775793E-6</v>
          </cell>
          <cell r="AB62">
            <v>4.4622145158299996E-6</v>
          </cell>
          <cell r="AC62">
            <v>4.3693667418100002E-6</v>
          </cell>
          <cell r="AD62">
            <v>1.1880720933700001E-5</v>
          </cell>
          <cell r="AE62">
            <v>3.0865199273399997E-5</v>
          </cell>
          <cell r="AF62">
            <v>5.3944063738199997E-5</v>
          </cell>
          <cell r="AG62">
            <v>6.0431106306499998E-5</v>
          </cell>
          <cell r="AH62">
            <v>5.65727896357E-5</v>
          </cell>
          <cell r="AI62">
            <v>5.27332368545E-5</v>
          </cell>
          <cell r="AJ62">
            <v>4.9158057207700002E-5</v>
          </cell>
          <cell r="AK62">
            <v>4.2564979968900001E-5</v>
          </cell>
          <cell r="AL62">
            <v>3.2891543174700003E-5</v>
          </cell>
          <cell r="AM62">
            <v>2.69281029878E-5</v>
          </cell>
          <cell r="AN62">
            <v>2.0830807315499999E-5</v>
          </cell>
          <cell r="AO62">
            <v>2.33040240375E-5</v>
          </cell>
          <cell r="AP62">
            <v>3.2794114835400003E-5</v>
          </cell>
          <cell r="AQ62">
            <v>5.3013488762900001E-5</v>
          </cell>
          <cell r="AR62">
            <v>8.5490462769500003E-5</v>
          </cell>
          <cell r="AS62">
            <v>1.17160325137E-4</v>
          </cell>
          <cell r="AT62">
            <v>1.3270047624300001E-4</v>
          </cell>
          <cell r="AU62">
            <v>1.2488409329000001E-4</v>
          </cell>
          <cell r="AV62">
            <v>1.14481514569E-4</v>
          </cell>
          <cell r="AW62">
            <v>1.1069999791E-4</v>
          </cell>
          <cell r="AX62">
            <v>9.6889712479600003E-5</v>
          </cell>
          <cell r="AY62">
            <v>8.2277669006899993E-5</v>
          </cell>
          <cell r="AZ62">
            <v>7.2948822279599994E-5</v>
          </cell>
          <cell r="BA62">
            <v>2.9188367988599999E-5</v>
          </cell>
        </row>
        <row r="63">
          <cell r="B63">
            <v>6.8132178572400001E-6</v>
          </cell>
          <cell r="C63">
            <v>9.4255615655999994E-6</v>
          </cell>
          <cell r="D63">
            <v>1.7585930529799999E-5</v>
          </cell>
          <cell r="E63">
            <v>3.0378034151799999E-5</v>
          </cell>
          <cell r="F63">
            <v>4.25161842576E-5</v>
          </cell>
          <cell r="G63">
            <v>4.45983384984E-5</v>
          </cell>
          <cell r="H63">
            <v>4.9173921938000001E-5</v>
          </cell>
          <cell r="I63">
            <v>4.76269002144E-5</v>
          </cell>
          <cell r="J63">
            <v>4.5178191119900003E-5</v>
          </cell>
          <cell r="K63">
            <v>3.9566026599200002E-5</v>
          </cell>
          <cell r="L63">
            <v>3.34895426459E-5</v>
          </cell>
          <cell r="M63">
            <v>3.2302236094299997E-5</v>
          </cell>
          <cell r="N63">
            <v>3.2273433592400002E-5</v>
          </cell>
          <cell r="O63">
            <v>1.19117482662E-6</v>
          </cell>
          <cell r="P63">
            <v>7.2766490797800002E-6</v>
          </cell>
          <cell r="Q63">
            <v>1.8060671291100001E-5</v>
          </cell>
          <cell r="R63">
            <v>2.87345419667E-5</v>
          </cell>
          <cell r="S63">
            <v>3.6386555834899998E-5</v>
          </cell>
          <cell r="T63">
            <v>8.5910446374199995E-5</v>
          </cell>
          <cell r="U63">
            <v>8.1935221882600002E-5</v>
          </cell>
          <cell r="V63">
            <v>7.8692280705E-5</v>
          </cell>
          <cell r="W63">
            <v>7.7407733019400007E-5</v>
          </cell>
          <cell r="X63">
            <v>6.6769130956400005E-5</v>
          </cell>
          <cell r="Y63">
            <v>5.1241579751200002E-5</v>
          </cell>
          <cell r="Z63">
            <v>3.7111389326400001E-5</v>
          </cell>
          <cell r="AA63">
            <v>2.0650049524199999E-6</v>
          </cell>
          <cell r="AB63">
            <v>1.2631821117299999E-6</v>
          </cell>
          <cell r="AC63">
            <v>2.84227013833E-6</v>
          </cell>
          <cell r="AD63">
            <v>1.05997214458E-5</v>
          </cell>
          <cell r="AE63">
            <v>2.90517247857E-5</v>
          </cell>
          <cell r="AF63">
            <v>5.1885563494600003E-5</v>
          </cell>
          <cell r="AG63">
            <v>5.8819746872300002E-5</v>
          </cell>
          <cell r="AH63">
            <v>5.6423999928199999E-5</v>
          </cell>
          <cell r="AI63">
            <v>5.3065636402500001E-5</v>
          </cell>
          <cell r="AJ63">
            <v>4.9753012480200002E-5</v>
          </cell>
          <cell r="AK63">
            <v>4.3379591363100001E-5</v>
          </cell>
          <cell r="AL63">
            <v>3.4071323070299997E-5</v>
          </cell>
          <cell r="AM63">
            <v>2.8228181018999999E-5</v>
          </cell>
          <cell r="AN63">
            <v>2.2664513778000001E-5</v>
          </cell>
          <cell r="AO63">
            <v>1.3757669498400001E-5</v>
          </cell>
          <cell r="AP63">
            <v>2.2184207785199999E-5</v>
          </cell>
          <cell r="AQ63">
            <v>4.2876919355799999E-5</v>
          </cell>
          <cell r="AR63">
            <v>7.3793513949200001E-5</v>
          </cell>
          <cell r="AS63">
            <v>1.05172497721E-4</v>
          </cell>
          <cell r="AT63">
            <v>1.2488409329000001E-4</v>
          </cell>
          <cell r="AU63">
            <v>1.2419835989700001E-4</v>
          </cell>
          <cell r="AV63">
            <v>1.16498013187E-4</v>
          </cell>
          <cell r="AW63">
            <v>1.14845176379E-4</v>
          </cell>
          <cell r="AX63">
            <v>1.03203536849E-4</v>
          </cell>
          <cell r="AY63">
            <v>9.0922079964499995E-5</v>
          </cell>
          <cell r="AZ63">
            <v>8.1526594111299997E-5</v>
          </cell>
          <cell r="BA63">
            <v>3.7017669692199998E-5</v>
          </cell>
        </row>
        <row r="64">
          <cell r="B64">
            <v>6.66344825287E-6</v>
          </cell>
          <cell r="C64">
            <v>8.0499538462099995E-6</v>
          </cell>
          <cell r="D64">
            <v>1.5006471722E-5</v>
          </cell>
          <cell r="E64">
            <v>2.7658960687400001E-5</v>
          </cell>
          <cell r="F64">
            <v>3.9909896852599998E-5</v>
          </cell>
          <cell r="G64">
            <v>4.5024563132699998E-5</v>
          </cell>
          <cell r="H64">
            <v>4.8614474369700001E-5</v>
          </cell>
          <cell r="I64">
            <v>4.7759054925099999E-5</v>
          </cell>
          <cell r="J64">
            <v>4.5939932179599999E-5</v>
          </cell>
          <cell r="K64">
            <v>4.1465669646600002E-5</v>
          </cell>
          <cell r="L64">
            <v>3.6590719739599998E-5</v>
          </cell>
          <cell r="M64">
            <v>3.6176117366000003E-5</v>
          </cell>
          <cell r="N64">
            <v>3.6147584325499998E-5</v>
          </cell>
          <cell r="O64">
            <v>6.9883123018999995E-8</v>
          </cell>
          <cell r="P64">
            <v>4.8548806134500004E-6</v>
          </cell>
          <cell r="Q64">
            <v>1.4072223294199999E-5</v>
          </cell>
          <cell r="R64">
            <v>2.3769599789299999E-5</v>
          </cell>
          <cell r="S64">
            <v>3.1467673150100001E-5</v>
          </cell>
          <cell r="T64">
            <v>7.9725917315799993E-5</v>
          </cell>
          <cell r="U64">
            <v>7.7278696293999998E-5</v>
          </cell>
          <cell r="V64">
            <v>7.5611763906500005E-5</v>
          </cell>
          <cell r="W64">
            <v>7.5813032902499993E-5</v>
          </cell>
          <cell r="X64">
            <v>6.6681283225900002E-5</v>
          </cell>
          <cell r="Y64">
            <v>5.3664494836699997E-5</v>
          </cell>
          <cell r="Z64">
            <v>3.9430030419000001E-5</v>
          </cell>
          <cell r="AA64">
            <v>4.6626250568100001E-6</v>
          </cell>
          <cell r="AB64">
            <v>-2.1717404837300001E-8</v>
          </cell>
          <cell r="AC64">
            <v>1.4950552397299999E-6</v>
          </cell>
          <cell r="AD64">
            <v>8.9661116888200004E-6</v>
          </cell>
          <cell r="AE64">
            <v>2.6667610002399999E-5</v>
          </cell>
          <cell r="AF64">
            <v>4.8018388006399999E-5</v>
          </cell>
          <cell r="AG64">
            <v>5.4660024666699999E-5</v>
          </cell>
          <cell r="AH64">
            <v>5.3055137513199998E-5</v>
          </cell>
          <cell r="AI64">
            <v>5.0484566396099997E-5</v>
          </cell>
          <cell r="AJ64">
            <v>4.76978425302E-5</v>
          </cell>
          <cell r="AK64">
            <v>4.2487275633599998E-5</v>
          </cell>
          <cell r="AL64">
            <v>3.3934057494699998E-5</v>
          </cell>
          <cell r="AM64">
            <v>2.89273067461E-5</v>
          </cell>
          <cell r="AN64">
            <v>2.43296611806E-5</v>
          </cell>
          <cell r="AO64">
            <v>7.9048136650300002E-6</v>
          </cell>
          <cell r="AP64">
            <v>1.4708429263500001E-5</v>
          </cell>
          <cell r="AQ64">
            <v>3.4903431274799999E-5</v>
          </cell>
          <cell r="AR64">
            <v>6.3791213678799995E-5</v>
          </cell>
          <cell r="AS64">
            <v>9.3445696720099999E-5</v>
          </cell>
          <cell r="AT64">
            <v>1.14481514569E-4</v>
          </cell>
          <cell r="AU64">
            <v>1.16498013187E-4</v>
          </cell>
          <cell r="AV64">
            <v>1.14296464894E-4</v>
          </cell>
          <cell r="AW64">
            <v>1.13943805417E-4</v>
          </cell>
          <cell r="AX64">
            <v>1.0395869212299999E-4</v>
          </cell>
          <cell r="AY64">
            <v>9.4221774658900006E-5</v>
          </cell>
          <cell r="AZ64">
            <v>8.5170922799700002E-5</v>
          </cell>
          <cell r="BA64">
            <v>4.1348919627800002E-5</v>
          </cell>
        </row>
        <row r="65">
          <cell r="B65">
            <v>6.7257672341000003E-6</v>
          </cell>
          <cell r="C65">
            <v>6.7561420824099999E-6</v>
          </cell>
          <cell r="D65">
            <v>1.27904824941E-5</v>
          </cell>
          <cell r="E65">
            <v>2.4891685612200001E-5</v>
          </cell>
          <cell r="F65">
            <v>3.6837277790000001E-5</v>
          </cell>
          <cell r="G65">
            <v>4.3264910769499997E-5</v>
          </cell>
          <cell r="H65">
            <v>4.6777606721699997E-5</v>
          </cell>
          <cell r="I65">
            <v>4.6364370401600002E-5</v>
          </cell>
          <cell r="J65">
            <v>4.5350309862000002E-5</v>
          </cell>
          <cell r="K65">
            <v>4.1925190816299999E-5</v>
          </cell>
          <cell r="L65">
            <v>3.7913313662799999E-5</v>
          </cell>
          <cell r="M65">
            <v>3.8042105164799997E-5</v>
          </cell>
          <cell r="N65">
            <v>3.8014422961499997E-5</v>
          </cell>
          <cell r="O65">
            <v>-6.2151877496700005E-7</v>
          </cell>
          <cell r="P65">
            <v>3.2402452228800002E-6</v>
          </cell>
          <cell r="Q65">
            <v>1.09080559189E-5</v>
          </cell>
          <cell r="R65">
            <v>1.9554784168000001E-5</v>
          </cell>
          <cell r="S65">
            <v>2.6986329913699999E-5</v>
          </cell>
          <cell r="T65">
            <v>7.7314123991499995E-5</v>
          </cell>
          <cell r="U65">
            <v>7.6523007100700005E-5</v>
          </cell>
          <cell r="V65">
            <v>7.6100699341200001E-5</v>
          </cell>
          <cell r="W65">
            <v>7.7737054924199999E-5</v>
          </cell>
          <cell r="X65">
            <v>6.9004162375300006E-5</v>
          </cell>
          <cell r="Y65">
            <v>5.6684160805099998E-5</v>
          </cell>
          <cell r="Z65">
            <v>4.1952329825399998E-5</v>
          </cell>
          <cell r="AA65">
            <v>6.9113921949000003E-6</v>
          </cell>
          <cell r="AB65">
            <v>-2.4465324927199999E-6</v>
          </cell>
          <cell r="AC65">
            <v>1.04479083459E-7</v>
          </cell>
          <cell r="AD65">
            <v>7.7701576141499997E-6</v>
          </cell>
          <cell r="AE65">
            <v>2.5707613740500001E-5</v>
          </cell>
          <cell r="AF65">
            <v>4.7331438141299999E-5</v>
          </cell>
          <cell r="AG65">
            <v>5.4192930250099999E-5</v>
          </cell>
          <cell r="AH65">
            <v>5.3369521462000001E-5</v>
          </cell>
          <cell r="AI65">
            <v>5.0872677627099998E-5</v>
          </cell>
          <cell r="AJ65">
            <v>4.8272550021299998E-5</v>
          </cell>
          <cell r="AK65">
            <v>4.39017304656E-5</v>
          </cell>
          <cell r="AL65">
            <v>3.5216810839300003E-5</v>
          </cell>
          <cell r="AM65">
            <v>3.0175292077599999E-5</v>
          </cell>
          <cell r="AN65">
            <v>2.5696046829799999E-5</v>
          </cell>
          <cell r="AO65">
            <v>1.22195597882E-6</v>
          </cell>
          <cell r="AP65">
            <v>7.5471692041500002E-6</v>
          </cell>
          <cell r="AQ65">
            <v>2.81803793946E-5</v>
          </cell>
          <cell r="AR65">
            <v>5.7279819362900003E-5</v>
          </cell>
          <cell r="AS65">
            <v>8.7483202094400001E-5</v>
          </cell>
          <cell r="AT65">
            <v>1.1069999791E-4</v>
          </cell>
          <cell r="AU65">
            <v>1.14845176379E-4</v>
          </cell>
          <cell r="AV65">
            <v>1.13943805417E-4</v>
          </cell>
          <cell r="AW65">
            <v>1.18264474578E-4</v>
          </cell>
          <cell r="AX65">
            <v>1.09006025199E-4</v>
          </cell>
          <cell r="AY65">
            <v>1.00050792121E-4</v>
          </cell>
          <cell r="AZ65">
            <v>9.0429445808899993E-5</v>
          </cell>
          <cell r="BA65">
            <v>4.7337935774299999E-5</v>
          </cell>
        </row>
        <row r="66">
          <cell r="B66">
            <v>7.3457430440199998E-6</v>
          </cell>
          <cell r="C66">
            <v>5.9835323333499998E-6</v>
          </cell>
          <cell r="D66">
            <v>1.13609504888E-5</v>
          </cell>
          <cell r="E66">
            <v>2.2683939042400001E-5</v>
          </cell>
          <cell r="F66">
            <v>3.4438023942999999E-5</v>
          </cell>
          <cell r="G66">
            <v>4.1737052180899999E-5</v>
          </cell>
          <cell r="H66">
            <v>4.3080611634200001E-5</v>
          </cell>
          <cell r="I66">
            <v>4.3079532526599998E-5</v>
          </cell>
          <cell r="J66">
            <v>4.2785318575399999E-5</v>
          </cell>
          <cell r="K66">
            <v>4.0879022119699999E-5</v>
          </cell>
          <cell r="L66">
            <v>3.7834785714600001E-5</v>
          </cell>
          <cell r="M66">
            <v>3.8135639999800003E-5</v>
          </cell>
          <cell r="N66">
            <v>3.8100618625200001E-5</v>
          </cell>
          <cell r="O66">
            <v>-6.9315331694399995E-7</v>
          </cell>
          <cell r="P66">
            <v>1.58524179026E-6</v>
          </cell>
          <cell r="Q66">
            <v>9.0613528773799995E-6</v>
          </cell>
          <cell r="R66">
            <v>1.69342800467E-5</v>
          </cell>
          <cell r="S66">
            <v>2.46199104561E-5</v>
          </cell>
          <cell r="T66">
            <v>6.8286097779499995E-5</v>
          </cell>
          <cell r="U66">
            <v>6.7917507774499999E-5</v>
          </cell>
          <cell r="V66">
            <v>6.7658382458299997E-5</v>
          </cell>
          <cell r="W66">
            <v>6.92296121477E-5</v>
          </cell>
          <cell r="X66">
            <v>6.4055572903099997E-5</v>
          </cell>
          <cell r="Y66">
            <v>5.7307852050299997E-5</v>
          </cell>
          <cell r="Z66">
            <v>4.3146977524899998E-5</v>
          </cell>
          <cell r="AA66">
            <v>9.4428792865699993E-6</v>
          </cell>
          <cell r="AB66">
            <v>-2.0538318896899999E-6</v>
          </cell>
          <cell r="AC66">
            <v>1.2322239434600001E-7</v>
          </cell>
          <cell r="AD66">
            <v>7.4625608189600003E-6</v>
          </cell>
          <cell r="AE66">
            <v>2.3292179224500001E-5</v>
          </cell>
          <cell r="AF66">
            <v>4.24030680926E-5</v>
          </cell>
          <cell r="AG66">
            <v>4.90256320777E-5</v>
          </cell>
          <cell r="AH66">
            <v>4.9012107072799999E-5</v>
          </cell>
          <cell r="AI66">
            <v>4.6884331368199997E-5</v>
          </cell>
          <cell r="AJ66">
            <v>4.4584488199399999E-5</v>
          </cell>
          <cell r="AK66">
            <v>4.1092838543500003E-5</v>
          </cell>
          <cell r="AL66">
            <v>3.4216181773999999E-5</v>
          </cell>
          <cell r="AM66">
            <v>2.9797801532400002E-5</v>
          </cell>
          <cell r="AN66">
            <v>2.5783187526000001E-5</v>
          </cell>
          <cell r="AO66">
            <v>1.1704324432099999E-6</v>
          </cell>
          <cell r="AP66">
            <v>6.6977521568999998E-6</v>
          </cell>
          <cell r="AQ66">
            <v>2.3165080302600001E-5</v>
          </cell>
          <cell r="AR66">
            <v>4.6571134843100002E-5</v>
          </cell>
          <cell r="AS66">
            <v>7.3168116696799998E-5</v>
          </cell>
          <cell r="AT66">
            <v>9.6889712479600003E-5</v>
          </cell>
          <cell r="AU66">
            <v>1.03203536849E-4</v>
          </cell>
          <cell r="AV66">
            <v>1.0395869212299999E-4</v>
          </cell>
          <cell r="AW66">
            <v>1.09006025199E-4</v>
          </cell>
          <cell r="AX66">
            <v>1.06846731202E-4</v>
          </cell>
          <cell r="AY66">
            <v>1.00440211156E-4</v>
          </cell>
          <cell r="AZ66">
            <v>9.1448109710799997E-5</v>
          </cell>
          <cell r="BA66">
            <v>5.1806221821000002E-5</v>
          </cell>
        </row>
        <row r="67">
          <cell r="B67">
            <v>5.9680656288399999E-6</v>
          </cell>
          <cell r="C67">
            <v>5.46136530969E-6</v>
          </cell>
          <cell r="D67">
            <v>1.03784718359E-5</v>
          </cell>
          <cell r="E67">
            <v>1.9852888509899999E-5</v>
          </cell>
          <cell r="F67">
            <v>3.07726932084E-5</v>
          </cell>
          <cell r="G67">
            <v>3.9757601717199998E-5</v>
          </cell>
          <cell r="H67">
            <v>3.8555583779E-5</v>
          </cell>
          <cell r="I67">
            <v>3.8978330202600003E-5</v>
          </cell>
          <cell r="J67">
            <v>3.90802425708E-5</v>
          </cell>
          <cell r="K67">
            <v>3.8459162531100001E-5</v>
          </cell>
          <cell r="L67">
            <v>3.6829389968900002E-5</v>
          </cell>
          <cell r="M67">
            <v>3.7938916524799999E-5</v>
          </cell>
          <cell r="N67">
            <v>3.7903120637000002E-5</v>
          </cell>
          <cell r="O67">
            <v>-1.7553991409099999E-6</v>
          </cell>
          <cell r="P67">
            <v>1.2678804195099999E-7</v>
          </cell>
          <cell r="Q67">
            <v>7.8257884408399993E-6</v>
          </cell>
          <cell r="R67">
            <v>1.51510448285E-5</v>
          </cell>
          <cell r="S67">
            <v>2.2279552843599999E-5</v>
          </cell>
          <cell r="T67">
            <v>5.83636381597E-5</v>
          </cell>
          <cell r="U67">
            <v>5.82053402173E-5</v>
          </cell>
          <cell r="V67">
            <v>5.8052989037899999E-5</v>
          </cell>
          <cell r="W67">
            <v>5.9079405358399998E-5</v>
          </cell>
          <cell r="X67">
            <v>5.8560189790000002E-5</v>
          </cell>
          <cell r="Y67">
            <v>5.8656121538999997E-5</v>
          </cell>
          <cell r="Z67">
            <v>4.45301724698E-5</v>
          </cell>
          <cell r="AA67">
            <v>1.3574753615599999E-5</v>
          </cell>
          <cell r="AB67">
            <v>-1.3301575138600001E-6</v>
          </cell>
          <cell r="AC67">
            <v>2.4534241575699999E-7</v>
          </cell>
          <cell r="AD67">
            <v>7.0422647355200003E-6</v>
          </cell>
          <cell r="AE67">
            <v>2.06229651633E-5</v>
          </cell>
          <cell r="AF67">
            <v>3.7391436156699998E-5</v>
          </cell>
          <cell r="AG67">
            <v>4.3490682057399998E-5</v>
          </cell>
          <cell r="AH67">
            <v>4.3992324359000001E-5</v>
          </cell>
          <cell r="AI67">
            <v>4.2744789605600003E-5</v>
          </cell>
          <cell r="AJ67">
            <v>4.11363248091E-5</v>
          </cell>
          <cell r="AK67">
            <v>3.9283869050500003E-5</v>
          </cell>
          <cell r="AL67">
            <v>3.4685342535500002E-5</v>
          </cell>
          <cell r="AM67">
            <v>3.0993698573999997E-5</v>
          </cell>
          <cell r="AN67">
            <v>2.7282120723199999E-5</v>
          </cell>
          <cell r="AO67">
            <v>2.0558600537999999E-7</v>
          </cell>
          <cell r="AP67">
            <v>4.1297022265799997E-6</v>
          </cell>
          <cell r="AQ67">
            <v>1.8044442966899999E-5</v>
          </cell>
          <cell r="AR67">
            <v>3.5751580740499998E-5</v>
          </cell>
          <cell r="AS67">
            <v>5.89441567103E-5</v>
          </cell>
          <cell r="AT67">
            <v>8.2277669006899993E-5</v>
          </cell>
          <cell r="AU67">
            <v>9.0922079964499995E-5</v>
          </cell>
          <cell r="AV67">
            <v>9.4221774658900006E-5</v>
          </cell>
          <cell r="AW67">
            <v>1.00050792121E-4</v>
          </cell>
          <cell r="AX67">
            <v>1.00440211156E-4</v>
          </cell>
          <cell r="AY67">
            <v>1.0313486185E-4</v>
          </cell>
          <cell r="AZ67">
            <v>9.4990460004899999E-5</v>
          </cell>
          <cell r="BA67">
            <v>5.8510972709499997E-5</v>
          </cell>
        </row>
        <row r="68">
          <cell r="B68">
            <v>5.6967626876100002E-6</v>
          </cell>
          <cell r="C68">
            <v>5.2652548879200003E-6</v>
          </cell>
          <cell r="D68">
            <v>8.8610444719199993E-6</v>
          </cell>
          <cell r="E68">
            <v>1.7006888841500001E-5</v>
          </cell>
          <cell r="F68">
            <v>2.6990076237E-5</v>
          </cell>
          <cell r="G68">
            <v>3.7165724082000001E-5</v>
          </cell>
          <cell r="H68">
            <v>3.5552982730600002E-5</v>
          </cell>
          <cell r="I68">
            <v>3.5850351152999999E-5</v>
          </cell>
          <cell r="J68">
            <v>3.5979385792799998E-5</v>
          </cell>
          <cell r="K68">
            <v>3.6192436284999998E-5</v>
          </cell>
          <cell r="L68">
            <v>3.5253770899E-5</v>
          </cell>
          <cell r="M68">
            <v>3.6642018038E-5</v>
          </cell>
          <cell r="N68">
            <v>3.66102592565E-5</v>
          </cell>
          <cell r="O68">
            <v>-1.6580267496100001E-6</v>
          </cell>
          <cell r="P68">
            <v>-6.8424602400199998E-7</v>
          </cell>
          <cell r="Q68">
            <v>5.8778856266200004E-6</v>
          </cell>
          <cell r="R68">
            <v>1.25496185303E-5</v>
          </cell>
          <cell r="S68">
            <v>1.8721430458E-5</v>
          </cell>
          <cell r="T68">
            <v>5.1535619820599997E-5</v>
          </cell>
          <cell r="U68">
            <v>5.1519705398599998E-5</v>
          </cell>
          <cell r="V68">
            <v>5.11425397876E-5</v>
          </cell>
          <cell r="W68">
            <v>5.21655073499E-5</v>
          </cell>
          <cell r="X68">
            <v>5.2295884864999998E-5</v>
          </cell>
          <cell r="Y68">
            <v>5.3570554511500001E-5</v>
          </cell>
          <cell r="Z68">
            <v>4.0934274883400003E-5</v>
          </cell>
          <cell r="AA68">
            <v>1.35378571005E-5</v>
          </cell>
          <cell r="AB68">
            <v>-1.04409597216E-6</v>
          </cell>
          <cell r="AC68">
            <v>7.7109164816699996E-7</v>
          </cell>
          <cell r="AD68">
            <v>6.4761523548599999E-6</v>
          </cell>
          <cell r="AE68">
            <v>1.7835077796600001E-5</v>
          </cell>
          <cell r="AF68">
            <v>3.2508333357900001E-5</v>
          </cell>
          <cell r="AG68">
            <v>3.8727825449300001E-5</v>
          </cell>
          <cell r="AH68">
            <v>3.9586747415199999E-5</v>
          </cell>
          <cell r="AI68">
            <v>3.8570249110500001E-5</v>
          </cell>
          <cell r="AJ68">
            <v>3.7366445243000002E-5</v>
          </cell>
          <cell r="AK68">
            <v>3.5584815346699997E-5</v>
          </cell>
          <cell r="AL68">
            <v>3.1105669650499997E-5</v>
          </cell>
          <cell r="AM68">
            <v>2.7950921472199998E-5</v>
          </cell>
          <cell r="AN68">
            <v>2.45350057239E-5</v>
          </cell>
          <cell r="AO68">
            <v>-2.5707280537299999E-6</v>
          </cell>
          <cell r="AP68">
            <v>1.05623630025E-6</v>
          </cell>
          <cell r="AQ68">
            <v>1.4674725775599999E-5</v>
          </cell>
          <cell r="AR68">
            <v>3.0493796785399999E-5</v>
          </cell>
          <cell r="AS68">
            <v>5.1261359907999998E-5</v>
          </cell>
          <cell r="AT68">
            <v>7.2948822279599994E-5</v>
          </cell>
          <cell r="AU68">
            <v>8.1526594111299997E-5</v>
          </cell>
          <cell r="AV68">
            <v>8.5170922799700002E-5</v>
          </cell>
          <cell r="AW68">
            <v>9.0429445808899993E-5</v>
          </cell>
          <cell r="AX68">
            <v>9.1448109710799997E-5</v>
          </cell>
          <cell r="AY68">
            <v>9.4990460004899999E-5</v>
          </cell>
          <cell r="AZ68">
            <v>9.3932869664400004E-5</v>
          </cell>
          <cell r="BA68">
            <v>5.6414328828699999E-5</v>
          </cell>
        </row>
        <row r="69">
          <cell r="B69">
            <v>1.9157987939600001E-6</v>
          </cell>
          <cell r="C69">
            <v>-9.8110111070799992E-7</v>
          </cell>
          <cell r="D69">
            <v>2.20850595461E-6</v>
          </cell>
          <cell r="E69">
            <v>5.8514836318699996E-6</v>
          </cell>
          <cell r="F69">
            <v>1.1381669647400001E-5</v>
          </cell>
          <cell r="G69">
            <v>1.5863581879900001E-5</v>
          </cell>
          <cell r="H69">
            <v>1.53679193669E-5</v>
          </cell>
          <cell r="I69">
            <v>1.5511362129999999E-5</v>
          </cell>
          <cell r="J69">
            <v>1.6660900548900001E-5</v>
          </cell>
          <cell r="K69">
            <v>1.9673278649300001E-5</v>
          </cell>
          <cell r="L69">
            <v>2.0077356867999999E-5</v>
          </cell>
          <cell r="M69">
            <v>2.1625194541899998E-5</v>
          </cell>
          <cell r="N69">
            <v>2.1597604473099999E-5</v>
          </cell>
          <cell r="O69">
            <v>1.21541321566E-7</v>
          </cell>
          <cell r="P69">
            <v>-1.32435236502E-6</v>
          </cell>
          <cell r="Q69">
            <v>6.2762822783699999E-7</v>
          </cell>
          <cell r="R69">
            <v>3.52292299585E-6</v>
          </cell>
          <cell r="S69">
            <v>8.4803195069000006E-6</v>
          </cell>
          <cell r="T69">
            <v>2.15319969783E-5</v>
          </cell>
          <cell r="U69">
            <v>2.3207796246300001E-5</v>
          </cell>
          <cell r="V69">
            <v>2.7239807360499999E-5</v>
          </cell>
          <cell r="W69">
            <v>2.9707979022299999E-5</v>
          </cell>
          <cell r="X69">
            <v>2.9231019309400001E-5</v>
          </cell>
          <cell r="Y69">
            <v>3.1635733325999999E-5</v>
          </cell>
          <cell r="Z69">
            <v>2.5485075875200001E-5</v>
          </cell>
          <cell r="AA69">
            <v>1.7825568132599999E-5</v>
          </cell>
          <cell r="AB69">
            <v>-9.0116243611699995E-6</v>
          </cell>
          <cell r="AC69">
            <v>-4.9525481433500002E-6</v>
          </cell>
          <cell r="AD69">
            <v>1.5808676151E-6</v>
          </cell>
          <cell r="AE69">
            <v>7.3144849007600002E-6</v>
          </cell>
          <cell r="AF69">
            <v>1.37950094541E-5</v>
          </cell>
          <cell r="AG69">
            <v>1.66785626641E-5</v>
          </cell>
          <cell r="AH69">
            <v>1.8395409448E-5</v>
          </cell>
          <cell r="AI69">
            <v>1.9542330959700001E-5</v>
          </cell>
          <cell r="AJ69">
            <v>1.9661620048099999E-5</v>
          </cell>
          <cell r="AK69">
            <v>1.9768375088500002E-5</v>
          </cell>
          <cell r="AL69">
            <v>1.9700452604999999E-5</v>
          </cell>
          <cell r="AM69">
            <v>1.86137793585E-5</v>
          </cell>
          <cell r="AN69">
            <v>1.6573527981199998E-5</v>
          </cell>
          <cell r="AO69">
            <v>-1.2152274008599999E-5</v>
          </cell>
          <cell r="AP69">
            <v>-8.8816030150499998E-6</v>
          </cell>
          <cell r="AQ69">
            <v>-7.8596148388599997E-7</v>
          </cell>
          <cell r="AR69">
            <v>6.7957671000899997E-6</v>
          </cell>
          <cell r="AS69">
            <v>1.63041449816E-5</v>
          </cell>
          <cell r="AT69">
            <v>2.9188367988599999E-5</v>
          </cell>
          <cell r="AU69">
            <v>3.7017669692199998E-5</v>
          </cell>
          <cell r="AV69">
            <v>4.1348919627800002E-5</v>
          </cell>
          <cell r="AW69">
            <v>4.7337935774299999E-5</v>
          </cell>
          <cell r="AX69">
            <v>5.1806221821000002E-5</v>
          </cell>
          <cell r="AY69">
            <v>5.8510972709499997E-5</v>
          </cell>
          <cell r="AZ69">
            <v>5.6414328828699999E-5</v>
          </cell>
          <cell r="BA69">
            <v>6.8533436172599994E-5</v>
          </cell>
        </row>
      </sheetData>
      <sheetData sheetId="12" refreshError="1">
        <row r="18">
          <cell r="B18">
            <v>6.4596716028299996E-5</v>
          </cell>
          <cell r="C18">
            <v>4.3103387328099997E-5</v>
          </cell>
          <cell r="D18">
            <v>2.3393145780199999E-5</v>
          </cell>
          <cell r="E18">
            <v>1.74423859214E-5</v>
          </cell>
          <cell r="F18">
            <v>1.19139865975E-5</v>
          </cell>
          <cell r="G18">
            <v>5.7382485787400004E-6</v>
          </cell>
          <cell r="H18">
            <v>4.8193588712200002E-6</v>
          </cell>
          <cell r="I18">
            <v>5.1723516630000003E-6</v>
          </cell>
          <cell r="J18">
            <v>5.0647452543299998E-6</v>
          </cell>
          <cell r="K18">
            <v>5.0564796986600001E-6</v>
          </cell>
          <cell r="L18">
            <v>4.6858183135499996E-6</v>
          </cell>
          <cell r="M18">
            <v>6.2848070888399999E-6</v>
          </cell>
          <cell r="N18">
            <v>6.3133817972400003E-6</v>
          </cell>
          <cell r="O18">
            <v>2.07723545072E-5</v>
          </cell>
          <cell r="P18">
            <v>1.05003272768E-5</v>
          </cell>
          <cell r="Q18">
            <v>-3.6638716139100001E-6</v>
          </cell>
          <cell r="R18">
            <v>-1.47805192321E-5</v>
          </cell>
          <cell r="S18">
            <v>-1.19948599829E-5</v>
          </cell>
          <cell r="T18">
            <v>-1.7893829823600001E-6</v>
          </cell>
          <cell r="U18">
            <v>-1.9597691703999999E-6</v>
          </cell>
          <cell r="V18">
            <v>-3.0412545294E-6</v>
          </cell>
          <cell r="W18">
            <v>-3.529065575E-6</v>
          </cell>
          <cell r="X18">
            <v>-1.4526019780900001E-6</v>
          </cell>
          <cell r="Y18">
            <v>2.1701029081299998E-6</v>
          </cell>
          <cell r="Z18">
            <v>1.3978948168E-6</v>
          </cell>
          <cell r="AA18">
            <v>1.69965600492E-6</v>
          </cell>
          <cell r="AB18">
            <v>2.0378489498800001E-5</v>
          </cell>
          <cell r="AC18">
            <v>1.48475994692E-5</v>
          </cell>
          <cell r="AD18">
            <v>6.6191611226100004E-6</v>
          </cell>
          <cell r="AE18">
            <v>5.9426786102299999E-6</v>
          </cell>
          <cell r="AF18">
            <v>7.88776129631E-6</v>
          </cell>
          <cell r="AG18">
            <v>1.00005481826E-5</v>
          </cell>
          <cell r="AH18">
            <v>1.1625460909300001E-5</v>
          </cell>
          <cell r="AI18">
            <v>1.0713769647300001E-5</v>
          </cell>
          <cell r="AJ18">
            <v>8.9403950363700003E-6</v>
          </cell>
          <cell r="AK18">
            <v>4.8702785298999997E-6</v>
          </cell>
          <cell r="AL18">
            <v>3.4748458181899998E-6</v>
          </cell>
          <cell r="AM18">
            <v>3.7048745581200001E-6</v>
          </cell>
          <cell r="AN18">
            <v>2.14604486711E-6</v>
          </cell>
          <cell r="AO18">
            <v>5.6956747150799998E-5</v>
          </cell>
          <cell r="AP18">
            <v>3.9316823417699999E-5</v>
          </cell>
          <cell r="AQ18">
            <v>2.1870869775400001E-5</v>
          </cell>
          <cell r="AR18">
            <v>2.6360821908199999E-5</v>
          </cell>
          <cell r="AS18">
            <v>2.7971051900199999E-5</v>
          </cell>
          <cell r="AT18">
            <v>7.0347672035700003E-6</v>
          </cell>
          <cell r="AU18">
            <v>1.02029621562E-5</v>
          </cell>
          <cell r="AV18">
            <v>1.1416471876999999E-5</v>
          </cell>
          <cell r="AW18">
            <v>1.2684799665399999E-5</v>
          </cell>
          <cell r="AX18">
            <v>1.3643459529000001E-5</v>
          </cell>
          <cell r="AY18">
            <v>1.3047957260999999E-5</v>
          </cell>
          <cell r="AZ18">
            <v>1.0902921214099999E-5</v>
          </cell>
          <cell r="BA18">
            <v>1.0184509645000001E-5</v>
          </cell>
        </row>
        <row r="19">
          <cell r="B19">
            <v>4.3103387328099997E-5</v>
          </cell>
          <cell r="C19">
            <v>4.4665578086300001E-5</v>
          </cell>
          <cell r="D19">
            <v>3.3871554843999997E-5</v>
          </cell>
          <cell r="E19">
            <v>3.2095003698499999E-5</v>
          </cell>
          <cell r="F19">
            <v>2.86680195529E-5</v>
          </cell>
          <cell r="G19">
            <v>2.19497462472E-5</v>
          </cell>
          <cell r="H19">
            <v>2.0815173391399999E-5</v>
          </cell>
          <cell r="I19">
            <v>2.0073393943800001E-5</v>
          </cell>
          <cell r="J19">
            <v>1.7688528453499998E-5</v>
          </cell>
          <cell r="K19">
            <v>1.32122585222E-5</v>
          </cell>
          <cell r="L19">
            <v>9.7041352913899996E-6</v>
          </cell>
          <cell r="M19">
            <v>1.03404310441E-5</v>
          </cell>
          <cell r="N19">
            <v>1.0365506973600001E-5</v>
          </cell>
          <cell r="O19">
            <v>1.9004205824000001E-5</v>
          </cell>
          <cell r="P19">
            <v>1.39175853183E-5</v>
          </cell>
          <cell r="Q19">
            <v>7.4616667238900001E-6</v>
          </cell>
          <cell r="R19">
            <v>2.2306311759999999E-6</v>
          </cell>
          <cell r="S19">
            <v>4.5552764651600002E-6</v>
          </cell>
          <cell r="T19">
            <v>5.0846417551200004E-6</v>
          </cell>
          <cell r="U19">
            <v>1.83840727699E-6</v>
          </cell>
          <cell r="V19">
            <v>-1.56826900303E-6</v>
          </cell>
          <cell r="W19">
            <v>-4.6476521399200003E-6</v>
          </cell>
          <cell r="X19">
            <v>-1.1523138753199999E-6</v>
          </cell>
          <cell r="Y19">
            <v>3.02921044682E-6</v>
          </cell>
          <cell r="Z19">
            <v>6.5683681399600003E-7</v>
          </cell>
          <cell r="AA19">
            <v>-3.5043324120300001E-6</v>
          </cell>
          <cell r="AB19">
            <v>2.2434063063000001E-5</v>
          </cell>
          <cell r="AC19">
            <v>1.55096025217E-5</v>
          </cell>
          <cell r="AD19">
            <v>8.2873470629899995E-6</v>
          </cell>
          <cell r="AE19">
            <v>6.4993338591199999E-6</v>
          </cell>
          <cell r="AF19">
            <v>6.6347917716499998E-6</v>
          </cell>
          <cell r="AG19">
            <v>7.0455103282800002E-6</v>
          </cell>
          <cell r="AH19">
            <v>7.4306646503500001E-6</v>
          </cell>
          <cell r="AI19">
            <v>6.9123674396900001E-6</v>
          </cell>
          <cell r="AJ19">
            <v>5.7106573163299998E-6</v>
          </cell>
          <cell r="AK19">
            <v>2.55261761846E-6</v>
          </cell>
          <cell r="AL19">
            <v>1.67033775494E-6</v>
          </cell>
          <cell r="AM19">
            <v>1.5839401909500001E-6</v>
          </cell>
          <cell r="AN19">
            <v>-4.5348529986500001E-7</v>
          </cell>
          <cell r="AO19">
            <v>5.9919018364600002E-5</v>
          </cell>
          <cell r="AP19">
            <v>5.0028401821700001E-5</v>
          </cell>
          <cell r="AQ19">
            <v>3.4917205132299999E-5</v>
          </cell>
          <cell r="AR19">
            <v>3.5263016788100001E-5</v>
          </cell>
          <cell r="AS19">
            <v>3.4443776785900003E-5</v>
          </cell>
          <cell r="AT19">
            <v>1.35727376921E-5</v>
          </cell>
          <cell r="AU19">
            <v>1.32133629697E-5</v>
          </cell>
          <cell r="AV19">
            <v>1.2684515818899999E-5</v>
          </cell>
          <cell r="AW19">
            <v>1.2035972690199999E-5</v>
          </cell>
          <cell r="AX19">
            <v>1.1114197016699999E-5</v>
          </cell>
          <cell r="AY19">
            <v>1.0043173921199999E-5</v>
          </cell>
          <cell r="AZ19">
            <v>8.6495265001999997E-6</v>
          </cell>
          <cell r="BA19">
            <v>4.3821939551799999E-6</v>
          </cell>
        </row>
        <row r="20">
          <cell r="B20">
            <v>2.3393145780199999E-5</v>
          </cell>
          <cell r="C20">
            <v>3.3871554843999997E-5</v>
          </cell>
          <cell r="D20">
            <v>4.7750373729299998E-5</v>
          </cell>
          <cell r="E20">
            <v>5.2339460043700002E-5</v>
          </cell>
          <cell r="F20">
            <v>5.5951256695700002E-5</v>
          </cell>
          <cell r="G20">
            <v>5.3094734911799998E-5</v>
          </cell>
          <cell r="H20">
            <v>4.9461784209600001E-5</v>
          </cell>
          <cell r="I20">
            <v>4.6789903837699998E-5</v>
          </cell>
          <cell r="J20">
            <v>4.1783044042699998E-5</v>
          </cell>
          <cell r="K20">
            <v>3.2080294924700002E-5</v>
          </cell>
          <cell r="L20">
            <v>2.30216091211E-5</v>
          </cell>
          <cell r="M20">
            <v>2.1770224966900001E-5</v>
          </cell>
          <cell r="N20">
            <v>2.1778593952299999E-5</v>
          </cell>
          <cell r="O20">
            <v>1.3725454222E-5</v>
          </cell>
          <cell r="P20">
            <v>1.71535555922E-5</v>
          </cell>
          <cell r="Q20">
            <v>2.6167284990999999E-5</v>
          </cell>
          <cell r="R20">
            <v>3.4056628616799999E-5</v>
          </cell>
          <cell r="S20">
            <v>3.79861863765E-5</v>
          </cell>
          <cell r="T20">
            <v>2.1886453461800001E-5</v>
          </cell>
          <cell r="U20">
            <v>1.5805250468100001E-5</v>
          </cell>
          <cell r="V20">
            <v>9.9878586223500005E-6</v>
          </cell>
          <cell r="W20">
            <v>4.7002087284100002E-6</v>
          </cell>
          <cell r="X20">
            <v>6.4890305904299999E-6</v>
          </cell>
          <cell r="Y20">
            <v>8.5498894860299996E-6</v>
          </cell>
          <cell r="Z20">
            <v>4.1474519322799997E-6</v>
          </cell>
          <cell r="AA20">
            <v>-4.8065637117999998E-6</v>
          </cell>
          <cell r="AB20">
            <v>1.5627705714999999E-5</v>
          </cell>
          <cell r="AC20">
            <v>9.8275483367399997E-6</v>
          </cell>
          <cell r="AD20">
            <v>8.2679527307100005E-6</v>
          </cell>
          <cell r="AE20">
            <v>8.4121475011499999E-6</v>
          </cell>
          <cell r="AF20">
            <v>1.0032823925800001E-5</v>
          </cell>
          <cell r="AG20">
            <v>9.9273298253099995E-6</v>
          </cell>
          <cell r="AH20">
            <v>7.6526981528300005E-6</v>
          </cell>
          <cell r="AI20">
            <v>6.4687046491099998E-6</v>
          </cell>
          <cell r="AJ20">
            <v>5.5549912875099998E-6</v>
          </cell>
          <cell r="AK20">
            <v>3.3551647536899998E-6</v>
          </cell>
          <cell r="AL20">
            <v>1.38678429361E-6</v>
          </cell>
          <cell r="AM20">
            <v>-2.9613646834700002E-7</v>
          </cell>
          <cell r="AN20">
            <v>-3.4001932961799999E-6</v>
          </cell>
          <cell r="AO20">
            <v>6.0112672634800001E-5</v>
          </cell>
          <cell r="AP20">
            <v>5.5344848605099999E-5</v>
          </cell>
          <cell r="AQ20">
            <v>4.6387869625399999E-5</v>
          </cell>
          <cell r="AR20">
            <v>3.9633754956899999E-5</v>
          </cell>
          <cell r="AS20">
            <v>3.5174735425999998E-5</v>
          </cell>
          <cell r="AT20">
            <v>2.7524739140999999E-5</v>
          </cell>
          <cell r="AU20">
            <v>2.2326827994999999E-5</v>
          </cell>
          <cell r="AV20">
            <v>1.8759778639000001E-5</v>
          </cell>
          <cell r="AW20">
            <v>1.59027283419E-5</v>
          </cell>
          <cell r="AX20">
            <v>1.3595029961200001E-5</v>
          </cell>
          <cell r="AY20">
            <v>1.15441634125E-5</v>
          </cell>
          <cell r="AZ20">
            <v>9.6419119787100008E-6</v>
          </cell>
          <cell r="BA20">
            <v>4.2424226323900004E-6</v>
          </cell>
        </row>
        <row r="21">
          <cell r="B21">
            <v>1.74423859214E-5</v>
          </cell>
          <cell r="C21">
            <v>3.2095003698499999E-5</v>
          </cell>
          <cell r="D21">
            <v>5.2339460043700002E-5</v>
          </cell>
          <cell r="E21">
            <v>6.8456619923000002E-5</v>
          </cell>
          <cell r="F21">
            <v>7.7846501667499994E-5</v>
          </cell>
          <cell r="G21">
            <v>7.9253032224000007E-5</v>
          </cell>
          <cell r="H21">
            <v>7.7003726890099999E-5</v>
          </cell>
          <cell r="I21">
            <v>7.3825829796999998E-5</v>
          </cell>
          <cell r="J21">
            <v>6.7062444891499999E-5</v>
          </cell>
          <cell r="K21">
            <v>5.3714399667699998E-5</v>
          </cell>
          <cell r="L21">
            <v>4.0870966001199998E-5</v>
          </cell>
          <cell r="M21">
            <v>3.8918240741700001E-5</v>
          </cell>
          <cell r="N21">
            <v>3.8916209253800002E-5</v>
          </cell>
          <cell r="O21">
            <v>1.05599935273E-5</v>
          </cell>
          <cell r="P21">
            <v>1.7118941929999999E-5</v>
          </cell>
          <cell r="Q21">
            <v>3.3505144908700001E-5</v>
          </cell>
          <cell r="R21">
            <v>4.8423996619899997E-5</v>
          </cell>
          <cell r="S21">
            <v>5.5481336296100003E-5</v>
          </cell>
          <cell r="T21">
            <v>3.3668388222099999E-5</v>
          </cell>
          <cell r="U21">
            <v>2.5529895627800001E-5</v>
          </cell>
          <cell r="V21">
            <v>1.8052241411999999E-5</v>
          </cell>
          <cell r="W21">
            <v>1.1036116300900001E-5</v>
          </cell>
          <cell r="X21">
            <v>1.43943169136E-5</v>
          </cell>
          <cell r="Y21">
            <v>1.7197562843099999E-5</v>
          </cell>
          <cell r="Z21">
            <v>1.04591593564E-5</v>
          </cell>
          <cell r="AA21">
            <v>-4.20119376621E-6</v>
          </cell>
          <cell r="AB21">
            <v>1.0309067295999999E-5</v>
          </cell>
          <cell r="AC21">
            <v>8.6034478262100008E-6</v>
          </cell>
          <cell r="AD21">
            <v>1.0534850988099999E-5</v>
          </cell>
          <cell r="AE21">
            <v>1.19057039879E-5</v>
          </cell>
          <cell r="AF21">
            <v>1.5703421721599999E-5</v>
          </cell>
          <cell r="AG21">
            <v>1.7338304669400002E-5</v>
          </cell>
          <cell r="AH21">
            <v>1.3724192644600001E-5</v>
          </cell>
          <cell r="AI21">
            <v>1.1885016018599999E-5</v>
          </cell>
          <cell r="AJ21">
            <v>9.8447301300599993E-6</v>
          </cell>
          <cell r="AK21">
            <v>6.6283928446400001E-6</v>
          </cell>
          <cell r="AL21">
            <v>3.4417581801800002E-6</v>
          </cell>
          <cell r="AM21">
            <v>7.3584927705699996E-7</v>
          </cell>
          <cell r="AN21">
            <v>-3.4980064810300001E-6</v>
          </cell>
          <cell r="AO21">
            <v>5.0169429936399999E-5</v>
          </cell>
          <cell r="AP21">
            <v>5.6451887769399998E-5</v>
          </cell>
          <cell r="AQ21">
            <v>5.26208178155E-5</v>
          </cell>
          <cell r="AR21">
            <v>4.4835926550500001E-5</v>
          </cell>
          <cell r="AS21">
            <v>4.1660991957800003E-5</v>
          </cell>
          <cell r="AT21">
            <v>4.0372948888400002E-5</v>
          </cell>
          <cell r="AU21">
            <v>3.4125354873200002E-5</v>
          </cell>
          <cell r="AV21">
            <v>3.0407763636100001E-5</v>
          </cell>
          <cell r="AW21">
            <v>2.6624300011499999E-5</v>
          </cell>
          <cell r="AX21">
            <v>2.36234021566E-5</v>
          </cell>
          <cell r="AY21">
            <v>2.0160403242499999E-5</v>
          </cell>
          <cell r="AZ21">
            <v>1.6827443528499999E-5</v>
          </cell>
          <cell r="BA21">
            <v>8.3705537614999996E-6</v>
          </cell>
        </row>
        <row r="22">
          <cell r="B22">
            <v>1.19139865975E-5</v>
          </cell>
          <cell r="C22">
            <v>2.86680195529E-5</v>
          </cell>
          <cell r="D22">
            <v>5.5951256695700002E-5</v>
          </cell>
          <cell r="E22">
            <v>7.7846501667499994E-5</v>
          </cell>
          <cell r="F22">
            <v>1.01045052892E-4</v>
          </cell>
          <cell r="G22">
            <v>1.09637030513E-4</v>
          </cell>
          <cell r="H22">
            <v>1.06539359374E-4</v>
          </cell>
          <cell r="I22">
            <v>1.0313984138700001E-4</v>
          </cell>
          <cell r="J22">
            <v>9.4681263453400002E-5</v>
          </cell>
          <cell r="K22">
            <v>7.8375819021900004E-5</v>
          </cell>
          <cell r="L22">
            <v>6.2006388587999996E-5</v>
          </cell>
          <cell r="M22">
            <v>5.9430861345800002E-5</v>
          </cell>
          <cell r="N22">
            <v>5.9415202737600003E-5</v>
          </cell>
          <cell r="O22">
            <v>8.5506836020800003E-6</v>
          </cell>
          <cell r="P22">
            <v>1.8176382047799999E-5</v>
          </cell>
          <cell r="Q22">
            <v>4.1481853530499999E-5</v>
          </cell>
          <cell r="R22">
            <v>6.3412177360299999E-5</v>
          </cell>
          <cell r="S22">
            <v>7.3978981739099997E-5</v>
          </cell>
          <cell r="T22">
            <v>4.8033612313400002E-5</v>
          </cell>
          <cell r="U22">
            <v>3.8136160515500003E-5</v>
          </cell>
          <cell r="V22">
            <v>2.8949829519300001E-5</v>
          </cell>
          <cell r="W22">
            <v>2.139197574E-5</v>
          </cell>
          <cell r="X22">
            <v>2.4008060155000001E-5</v>
          </cell>
          <cell r="Y22">
            <v>2.6239619667400001E-5</v>
          </cell>
          <cell r="Z22">
            <v>1.8584277704500001E-5</v>
          </cell>
          <cell r="AA22">
            <v>-3.2896364344300001E-6</v>
          </cell>
          <cell r="AB22">
            <v>1.1130067390800001E-5</v>
          </cell>
          <cell r="AC22">
            <v>9.7361154811300005E-6</v>
          </cell>
          <cell r="AD22">
            <v>1.35665000635E-5</v>
          </cell>
          <cell r="AE22">
            <v>1.6145506204600002E-5</v>
          </cell>
          <cell r="AF22">
            <v>2.2383223872099999E-5</v>
          </cell>
          <cell r="AG22">
            <v>2.6212783241699999E-5</v>
          </cell>
          <cell r="AH22">
            <v>2.1178804965799999E-5</v>
          </cell>
          <cell r="AI22">
            <v>1.85395960983E-5</v>
          </cell>
          <cell r="AJ22">
            <v>1.57555990855E-5</v>
          </cell>
          <cell r="AK22">
            <v>1.2124403680599999E-5</v>
          </cell>
          <cell r="AL22">
            <v>7.36978318947E-6</v>
          </cell>
          <cell r="AM22">
            <v>3.1334588293400001E-6</v>
          </cell>
          <cell r="AN22">
            <v>-1.4434268359000001E-6</v>
          </cell>
          <cell r="AO22">
            <v>4.5171788978899999E-5</v>
          </cell>
          <cell r="AP22">
            <v>5.3899233361100002E-5</v>
          </cell>
          <cell r="AQ22">
            <v>5.3012834577699999E-5</v>
          </cell>
          <cell r="AR22">
            <v>4.6712271234199999E-5</v>
          </cell>
          <cell r="AS22">
            <v>4.7313698604900002E-5</v>
          </cell>
          <cell r="AT22">
            <v>5.4629188260600002E-5</v>
          </cell>
          <cell r="AU22">
            <v>4.7465651553399999E-5</v>
          </cell>
          <cell r="AV22">
            <v>4.2688234948399998E-5</v>
          </cell>
          <cell r="AW22">
            <v>3.8094816558700002E-5</v>
          </cell>
          <cell r="AX22">
            <v>3.4741611318300002E-5</v>
          </cell>
          <cell r="AY22">
            <v>2.9978436311000001E-5</v>
          </cell>
          <cell r="AZ22">
            <v>2.5673154818300002E-5</v>
          </cell>
          <cell r="BA22">
            <v>9.4939066898500008E-6</v>
          </cell>
        </row>
        <row r="23">
          <cell r="B23">
            <v>5.7382485787400004E-6</v>
          </cell>
          <cell r="C23">
            <v>2.19497462472E-5</v>
          </cell>
          <cell r="D23">
            <v>5.3094734911799998E-5</v>
          </cell>
          <cell r="E23">
            <v>7.9253032224000007E-5</v>
          </cell>
          <cell r="F23">
            <v>1.09637030513E-4</v>
          </cell>
          <cell r="G23">
            <v>1.6961737563299999E-4</v>
          </cell>
          <cell r="H23">
            <v>1.48243554601E-4</v>
          </cell>
          <cell r="I23">
            <v>1.43666319617E-4</v>
          </cell>
          <cell r="J23">
            <v>1.34723612649E-4</v>
          </cell>
          <cell r="K23">
            <v>1.15995871346E-4</v>
          </cell>
          <cell r="L23">
            <v>9.6473881990900002E-5</v>
          </cell>
          <cell r="M23">
            <v>9.4252073091499993E-5</v>
          </cell>
          <cell r="N23">
            <v>9.4234661876700006E-5</v>
          </cell>
          <cell r="O23">
            <v>2.6044391528599999E-6</v>
          </cell>
          <cell r="P23">
            <v>1.47158542533E-5</v>
          </cell>
          <cell r="Q23">
            <v>4.2625260682200001E-5</v>
          </cell>
          <cell r="R23">
            <v>6.6167571001899997E-5</v>
          </cell>
          <cell r="S23">
            <v>7.8829896842599995E-5</v>
          </cell>
          <cell r="T23">
            <v>4.85679174478E-5</v>
          </cell>
          <cell r="U23">
            <v>3.8190129115500001E-5</v>
          </cell>
          <cell r="V23">
            <v>3.0325849705E-5</v>
          </cell>
          <cell r="W23">
            <v>2.13149184959E-5</v>
          </cell>
          <cell r="X23">
            <v>2.6621262529599999E-5</v>
          </cell>
          <cell r="Y23">
            <v>3.2801263542800003E-5</v>
          </cell>
          <cell r="Z23">
            <v>2.64513137469E-5</v>
          </cell>
          <cell r="AA23">
            <v>3.40191394195E-6</v>
          </cell>
          <cell r="AB23">
            <v>4.5424302360999998E-6</v>
          </cell>
          <cell r="AC23">
            <v>5.6638515061899998E-6</v>
          </cell>
          <cell r="AD23">
            <v>1.33608060823E-5</v>
          </cell>
          <cell r="AE23">
            <v>1.4084928436499999E-5</v>
          </cell>
          <cell r="AF23">
            <v>2.0110009966999999E-5</v>
          </cell>
          <cell r="AG23">
            <v>2.6567604361000001E-5</v>
          </cell>
          <cell r="AH23">
            <v>2.10932122793E-5</v>
          </cell>
          <cell r="AI23">
            <v>1.76276974713E-5</v>
          </cell>
          <cell r="AJ23">
            <v>1.3523058854900001E-5</v>
          </cell>
          <cell r="AK23">
            <v>1.08121936855E-5</v>
          </cell>
          <cell r="AL23">
            <v>3.4367935410100001E-6</v>
          </cell>
          <cell r="AM23">
            <v>-1.9664265056500002E-6</v>
          </cell>
          <cell r="AN23">
            <v>-4.9781293543600002E-6</v>
          </cell>
          <cell r="AO23">
            <v>6.3809887067199999E-6</v>
          </cell>
          <cell r="AP23">
            <v>2.02379980444E-5</v>
          </cell>
          <cell r="AQ23">
            <v>2.6933879691500001E-5</v>
          </cell>
          <cell r="AR23">
            <v>1.8015720964799999E-5</v>
          </cell>
          <cell r="AS23">
            <v>1.9531355069300002E-5</v>
          </cell>
          <cell r="AT23">
            <v>4.6818770988100001E-5</v>
          </cell>
          <cell r="AU23">
            <v>4.3647703737E-5</v>
          </cell>
          <cell r="AV23">
            <v>4.0994584012500002E-5</v>
          </cell>
          <cell r="AW23">
            <v>3.7513182442300001E-5</v>
          </cell>
          <cell r="AX23">
            <v>3.6069773503000003E-5</v>
          </cell>
          <cell r="AY23">
            <v>3.5061036483799999E-5</v>
          </cell>
          <cell r="AZ23">
            <v>3.1863914970800002E-5</v>
          </cell>
          <cell r="BA23">
            <v>1.3546306414800001E-5</v>
          </cell>
        </row>
        <row r="24">
          <cell r="B24">
            <v>4.8193588712200002E-6</v>
          </cell>
          <cell r="C24">
            <v>2.0815173391399999E-5</v>
          </cell>
          <cell r="D24">
            <v>4.9461784209600001E-5</v>
          </cell>
          <cell r="E24">
            <v>7.7003726890099999E-5</v>
          </cell>
          <cell r="F24">
            <v>1.06539359374E-4</v>
          </cell>
          <cell r="G24">
            <v>1.48243554601E-4</v>
          </cell>
          <cell r="H24">
            <v>1.4862387295600001E-4</v>
          </cell>
          <cell r="I24">
            <v>1.4426798091799999E-4</v>
          </cell>
          <cell r="J24">
            <v>1.3535645210999999E-4</v>
          </cell>
          <cell r="K24">
            <v>1.16312065143E-4</v>
          </cell>
          <cell r="L24">
            <v>9.7597555587299997E-5</v>
          </cell>
          <cell r="M24">
            <v>9.4744757484000003E-5</v>
          </cell>
          <cell r="N24">
            <v>9.4736477406999996E-5</v>
          </cell>
          <cell r="O24">
            <v>1.65996014689E-6</v>
          </cell>
          <cell r="P24">
            <v>1.41922152668E-5</v>
          </cell>
          <cell r="Q24">
            <v>4.0208367567599999E-5</v>
          </cell>
          <cell r="R24">
            <v>6.5141463404300005E-5</v>
          </cell>
          <cell r="S24">
            <v>7.7329036991099993E-5</v>
          </cell>
          <cell r="T24">
            <v>5.1896056102199999E-5</v>
          </cell>
          <cell r="U24">
            <v>4.1928345741900003E-5</v>
          </cell>
          <cell r="V24">
            <v>3.3896136264199999E-5</v>
          </cell>
          <cell r="W24">
            <v>2.6305583679300001E-5</v>
          </cell>
          <cell r="X24">
            <v>3.0412365286900001E-5</v>
          </cell>
          <cell r="Y24">
            <v>3.41983858463E-5</v>
          </cell>
          <cell r="Z24">
            <v>2.7262597326799999E-5</v>
          </cell>
          <cell r="AA24">
            <v>3.0737306605499998E-6</v>
          </cell>
          <cell r="AB24">
            <v>2.1999697898699999E-6</v>
          </cell>
          <cell r="AC24">
            <v>5.4405990239500004E-6</v>
          </cell>
          <cell r="AD24">
            <v>1.2296662905000001E-5</v>
          </cell>
          <cell r="AE24">
            <v>1.39054638109E-5</v>
          </cell>
          <cell r="AF24">
            <v>2.0763478059199999E-5</v>
          </cell>
          <cell r="AG24">
            <v>2.8468966031500002E-5</v>
          </cell>
          <cell r="AH24">
            <v>2.3046794039699998E-5</v>
          </cell>
          <cell r="AI24">
            <v>2.0089562563300001E-5</v>
          </cell>
          <cell r="AJ24">
            <v>1.6074734055199999E-5</v>
          </cell>
          <cell r="AK24">
            <v>1.27145940579E-5</v>
          </cell>
          <cell r="AL24">
            <v>5.6610226992700002E-6</v>
          </cell>
          <cell r="AM24">
            <v>1.00646474033E-6</v>
          </cell>
          <cell r="AN24">
            <v>-2.88598951277E-6</v>
          </cell>
          <cell r="AO24">
            <v>6.6529712889200003E-6</v>
          </cell>
          <cell r="AP24">
            <v>1.9156933359E-5</v>
          </cell>
          <cell r="AQ24">
            <v>2.58823656279E-5</v>
          </cell>
          <cell r="AR24">
            <v>2.1082317395000001E-5</v>
          </cell>
          <cell r="AS24">
            <v>2.55772121614E-5</v>
          </cell>
          <cell r="AT24">
            <v>5.1873140740900003E-5</v>
          </cell>
          <cell r="AU24">
            <v>4.7508292278099997E-5</v>
          </cell>
          <cell r="AV24">
            <v>4.4009406949800001E-5</v>
          </cell>
          <cell r="AW24">
            <v>4.0606728879599997E-5</v>
          </cell>
          <cell r="AX24">
            <v>3.7039191120199997E-5</v>
          </cell>
          <cell r="AY24">
            <v>3.3545434859300002E-5</v>
          </cell>
          <cell r="AZ24">
            <v>2.9831896583500002E-5</v>
          </cell>
          <cell r="BA24">
            <v>1.44645118015E-5</v>
          </cell>
        </row>
        <row r="25">
          <cell r="B25">
            <v>5.1723516630000003E-6</v>
          </cell>
          <cell r="C25">
            <v>2.0073393943800001E-5</v>
          </cell>
          <cell r="D25">
            <v>4.6789903837699998E-5</v>
          </cell>
          <cell r="E25">
            <v>7.3825829796999998E-5</v>
          </cell>
          <cell r="F25">
            <v>1.0313984138700001E-4</v>
          </cell>
          <cell r="G25">
            <v>1.43666319617E-4</v>
          </cell>
          <cell r="H25">
            <v>1.4426798091799999E-4</v>
          </cell>
          <cell r="I25">
            <v>1.4366268077999999E-4</v>
          </cell>
          <cell r="J25">
            <v>1.35413666651E-4</v>
          </cell>
          <cell r="K25">
            <v>1.17982052358E-4</v>
          </cell>
          <cell r="L25">
            <v>1.00544738898E-4</v>
          </cell>
          <cell r="M25">
            <v>9.7886276064300005E-5</v>
          </cell>
          <cell r="N25">
            <v>9.7870218183699999E-5</v>
          </cell>
          <cell r="O25">
            <v>2.6315536344900002E-6</v>
          </cell>
          <cell r="P25">
            <v>1.3011615073399999E-5</v>
          </cell>
          <cell r="Q25">
            <v>3.6813752139699997E-5</v>
          </cell>
          <cell r="R25">
            <v>5.9549189731800002E-5</v>
          </cell>
          <cell r="S25">
            <v>7.2034370791199999E-5</v>
          </cell>
          <cell r="T25">
            <v>4.76503822729E-5</v>
          </cell>
          <cell r="U25">
            <v>3.9045038326699998E-5</v>
          </cell>
          <cell r="V25">
            <v>3.2062045424899999E-5</v>
          </cell>
          <cell r="W25">
            <v>2.54898069155E-5</v>
          </cell>
          <cell r="X25">
            <v>2.9895121997199998E-5</v>
          </cell>
          <cell r="Y25">
            <v>3.3691735062699998E-5</v>
          </cell>
          <cell r="Z25">
            <v>2.73982002757E-5</v>
          </cell>
          <cell r="AA25">
            <v>3.9745085408299998E-6</v>
          </cell>
          <cell r="AB25">
            <v>1.0405024079E-6</v>
          </cell>
          <cell r="AC25">
            <v>4.4955150192800002E-6</v>
          </cell>
          <cell r="AD25">
            <v>1.07069508546E-5</v>
          </cell>
          <cell r="AE25">
            <v>1.23844061877E-5</v>
          </cell>
          <cell r="AF25">
            <v>1.91074950063E-5</v>
          </cell>
          <cell r="AG25">
            <v>2.6791515194999999E-5</v>
          </cell>
          <cell r="AH25">
            <v>2.19826732074E-5</v>
          </cell>
          <cell r="AI25">
            <v>1.9325501958800001E-5</v>
          </cell>
          <cell r="AJ25">
            <v>1.5370525666699998E-5</v>
          </cell>
          <cell r="AK25">
            <v>1.2443096605E-5</v>
          </cell>
          <cell r="AL25">
            <v>5.6899673042399997E-6</v>
          </cell>
          <cell r="AM25">
            <v>1.3389478346899999E-6</v>
          </cell>
          <cell r="AN25">
            <v>-2.3095422681E-6</v>
          </cell>
          <cell r="AO25">
            <v>8.0843931849500007E-6</v>
          </cell>
          <cell r="AP25">
            <v>1.7897786853900001E-5</v>
          </cell>
          <cell r="AQ25">
            <v>2.444398869E-5</v>
          </cell>
          <cell r="AR25">
            <v>2.0036804828699999E-5</v>
          </cell>
          <cell r="AS25">
            <v>2.5263887623300001E-5</v>
          </cell>
          <cell r="AT25">
            <v>4.8918718204800002E-5</v>
          </cell>
          <cell r="AU25">
            <v>4.5979273983900002E-5</v>
          </cell>
          <cell r="AV25">
            <v>4.34691966784E-5</v>
          </cell>
          <cell r="AW25">
            <v>4.0756204487400002E-5</v>
          </cell>
          <cell r="AX25">
            <v>3.7628578926599998E-5</v>
          </cell>
          <cell r="AY25">
            <v>3.4436855252100003E-5</v>
          </cell>
          <cell r="AZ25">
            <v>3.0753135362999999E-5</v>
          </cell>
          <cell r="BA25">
            <v>1.42260696457E-5</v>
          </cell>
        </row>
        <row r="26">
          <cell r="B26">
            <v>5.0647452543299998E-6</v>
          </cell>
          <cell r="C26">
            <v>1.7688528453499998E-5</v>
          </cell>
          <cell r="D26">
            <v>4.1783044042699998E-5</v>
          </cell>
          <cell r="E26">
            <v>6.7062444891499999E-5</v>
          </cell>
          <cell r="F26">
            <v>9.4681263453400002E-5</v>
          </cell>
          <cell r="G26">
            <v>1.34723612649E-4</v>
          </cell>
          <cell r="H26">
            <v>1.3535645210999999E-4</v>
          </cell>
          <cell r="I26">
            <v>1.35413666651E-4</v>
          </cell>
          <cell r="J26">
            <v>1.29199966811E-4</v>
          </cell>
          <cell r="K26">
            <v>1.14185873539E-4</v>
          </cell>
          <cell r="L26">
            <v>9.9075221815299997E-5</v>
          </cell>
          <cell r="M26">
            <v>9.7175445058200001E-5</v>
          </cell>
          <cell r="N26">
            <v>9.7160127381300005E-5</v>
          </cell>
          <cell r="O26">
            <v>1.0218714634200001E-6</v>
          </cell>
          <cell r="P26">
            <v>1.01452784551E-5</v>
          </cell>
          <cell r="Q26">
            <v>3.1173033291199998E-5</v>
          </cell>
          <cell r="R26">
            <v>5.1397962241100001E-5</v>
          </cell>
          <cell r="S26">
            <v>6.3644915129600004E-5</v>
          </cell>
          <cell r="T26">
            <v>4.3434505707000003E-5</v>
          </cell>
          <cell r="U26">
            <v>3.6808174325800002E-5</v>
          </cell>
          <cell r="V26">
            <v>3.1492068796599998E-5</v>
          </cell>
          <cell r="W26">
            <v>2.65629485331E-5</v>
          </cell>
          <cell r="X26">
            <v>3.0339310167700001E-5</v>
          </cell>
          <cell r="Y26">
            <v>3.3579128726699999E-5</v>
          </cell>
          <cell r="Z26">
            <v>2.7888829934599998E-5</v>
          </cell>
          <cell r="AA26">
            <v>5.8746332061799996E-6</v>
          </cell>
          <cell r="AB26">
            <v>-1.79780988615E-6</v>
          </cell>
          <cell r="AC26">
            <v>2.2815830359900001E-6</v>
          </cell>
          <cell r="AD26">
            <v>8.2432395865900003E-6</v>
          </cell>
          <cell r="AE26">
            <v>1.00130418667E-5</v>
          </cell>
          <cell r="AF26">
            <v>1.6627606439499998E-5</v>
          </cell>
          <cell r="AG26">
            <v>2.4323385257499999E-5</v>
          </cell>
          <cell r="AH26">
            <v>2.06551196435E-5</v>
          </cell>
          <cell r="AI26">
            <v>1.8432340766500001E-5</v>
          </cell>
          <cell r="AJ26">
            <v>1.5000240597000001E-5</v>
          </cell>
          <cell r="AK26">
            <v>1.22742291218E-5</v>
          </cell>
          <cell r="AL26">
            <v>6.18776306672E-6</v>
          </cell>
          <cell r="AM26">
            <v>2.32653014726E-6</v>
          </cell>
          <cell r="AN26">
            <v>-9.4979433658299996E-7</v>
          </cell>
          <cell r="AO26">
            <v>2.6155870635499999E-6</v>
          </cell>
          <cell r="AP26">
            <v>1.2219812607700001E-5</v>
          </cell>
          <cell r="AQ26">
            <v>1.96547464913E-5</v>
          </cell>
          <cell r="AR26">
            <v>1.5970272015799999E-5</v>
          </cell>
          <cell r="AS26">
            <v>2.1906074911199998E-5</v>
          </cell>
          <cell r="AT26">
            <v>4.4969452199399998E-5</v>
          </cell>
          <cell r="AU26">
            <v>4.36299650475E-5</v>
          </cell>
          <cell r="AV26">
            <v>4.2148054427299998E-5</v>
          </cell>
          <cell r="AW26">
            <v>4.04639379803E-5</v>
          </cell>
          <cell r="AX26">
            <v>3.8132957936899997E-5</v>
          </cell>
          <cell r="AY26">
            <v>3.5318990178599998E-5</v>
          </cell>
          <cell r="AZ26">
            <v>3.1864510316099997E-5</v>
          </cell>
          <cell r="BA26">
            <v>1.6469056897000001E-5</v>
          </cell>
        </row>
        <row r="27">
          <cell r="B27">
            <v>5.0564796986600001E-6</v>
          </cell>
          <cell r="C27">
            <v>1.32122585222E-5</v>
          </cell>
          <cell r="D27">
            <v>3.2080294924700002E-5</v>
          </cell>
          <cell r="E27">
            <v>5.3714399667699998E-5</v>
          </cell>
          <cell r="F27">
            <v>7.8375819021900004E-5</v>
          </cell>
          <cell r="G27">
            <v>1.15995871346E-4</v>
          </cell>
          <cell r="H27">
            <v>1.16312065143E-4</v>
          </cell>
          <cell r="I27">
            <v>1.17982052358E-4</v>
          </cell>
          <cell r="J27">
            <v>1.14185873539E-4</v>
          </cell>
          <cell r="K27">
            <v>1.07975198527E-4</v>
          </cell>
          <cell r="L27">
            <v>9.7437541215400006E-5</v>
          </cell>
          <cell r="M27">
            <v>9.6918862446000002E-5</v>
          </cell>
          <cell r="N27">
            <v>9.6898580331199999E-5</v>
          </cell>
          <cell r="O27">
            <v>-1.55427514786E-6</v>
          </cell>
          <cell r="P27">
            <v>4.0374835020800001E-6</v>
          </cell>
          <cell r="Q27">
            <v>2.0746218095199999E-5</v>
          </cell>
          <cell r="R27">
            <v>3.7008381708700003E-5</v>
          </cell>
          <cell r="S27">
            <v>4.87558383166E-5</v>
          </cell>
          <cell r="T27">
            <v>3.3040750178000003E-5</v>
          </cell>
          <cell r="U27">
            <v>3.0387261053600001E-5</v>
          </cell>
          <cell r="V27">
            <v>2.84675743651E-5</v>
          </cell>
          <cell r="W27">
            <v>2.6606003408200001E-5</v>
          </cell>
          <cell r="X27">
            <v>2.9713384913199999E-5</v>
          </cell>
          <cell r="Y27">
            <v>3.2537814683E-5</v>
          </cell>
          <cell r="Z27">
            <v>2.8349685287299999E-5</v>
          </cell>
          <cell r="AA27">
            <v>1.0934763078200001E-5</v>
          </cell>
          <cell r="AB27">
            <v>-7.5767961986899998E-6</v>
          </cell>
          <cell r="AC27">
            <v>-1.4297138141900001E-6</v>
          </cell>
          <cell r="AD27">
            <v>4.3970831677499996E-6</v>
          </cell>
          <cell r="AE27">
            <v>6.0162601074899998E-6</v>
          </cell>
          <cell r="AF27">
            <v>1.2410336299300001E-5</v>
          </cell>
          <cell r="AG27">
            <v>2.04833397918E-5</v>
          </cell>
          <cell r="AH27">
            <v>1.8718809828600002E-5</v>
          </cell>
          <cell r="AI27">
            <v>1.6845718001399999E-5</v>
          </cell>
          <cell r="AJ27">
            <v>1.4173628659700001E-5</v>
          </cell>
          <cell r="AK27">
            <v>1.16208797079E-5</v>
          </cell>
          <cell r="AL27">
            <v>6.23179013039E-6</v>
          </cell>
          <cell r="AM27">
            <v>3.3397357017100002E-6</v>
          </cell>
          <cell r="AN27">
            <v>8.72820007746E-7</v>
          </cell>
          <cell r="AO27">
            <v>-3.6760779121800002E-6</v>
          </cell>
          <cell r="AP27">
            <v>3.4884011394199999E-6</v>
          </cell>
          <cell r="AQ27">
            <v>1.12597046262E-5</v>
          </cell>
          <cell r="AR27">
            <v>7.9091575618499994E-6</v>
          </cell>
          <cell r="AS27">
            <v>1.4986419723600001E-5</v>
          </cell>
          <cell r="AT27">
            <v>3.6310881032000003E-5</v>
          </cell>
          <cell r="AU27">
            <v>3.8499618258100001E-5</v>
          </cell>
          <cell r="AV27">
            <v>3.8708513819600002E-5</v>
          </cell>
          <cell r="AW27">
            <v>3.8454728945100002E-5</v>
          </cell>
          <cell r="AX27">
            <v>3.7680563920800002E-5</v>
          </cell>
          <cell r="AY27">
            <v>3.6212239720599997E-5</v>
          </cell>
          <cell r="AZ27">
            <v>3.3739112048100002E-5</v>
          </cell>
          <cell r="BA27">
            <v>2.00012350387E-5</v>
          </cell>
        </row>
        <row r="28">
          <cell r="B28">
            <v>4.6858183135499996E-6</v>
          </cell>
          <cell r="C28">
            <v>9.7041352913899996E-6</v>
          </cell>
          <cell r="D28">
            <v>2.30216091211E-5</v>
          </cell>
          <cell r="E28">
            <v>4.0870966001199998E-5</v>
          </cell>
          <cell r="F28">
            <v>6.2006388587999996E-5</v>
          </cell>
          <cell r="G28">
            <v>9.6473881990900002E-5</v>
          </cell>
          <cell r="H28">
            <v>9.7597555587299997E-5</v>
          </cell>
          <cell r="I28">
            <v>1.00544738898E-4</v>
          </cell>
          <cell r="J28">
            <v>9.9075221815299997E-5</v>
          </cell>
          <cell r="K28">
            <v>9.7437541215400006E-5</v>
          </cell>
          <cell r="L28">
            <v>9.2391910560000003E-5</v>
          </cell>
          <cell r="M28">
            <v>9.2805964323800001E-5</v>
          </cell>
          <cell r="N28">
            <v>9.2783903354200006E-5</v>
          </cell>
          <cell r="O28">
            <v>-2.9229229386399999E-6</v>
          </cell>
          <cell r="P28">
            <v>-7.45817393598E-8</v>
          </cell>
          <cell r="Q28">
            <v>1.20953806344E-5</v>
          </cell>
          <cell r="R28">
            <v>2.4235905781799999E-5</v>
          </cell>
          <cell r="S28">
            <v>3.4941501419100003E-5</v>
          </cell>
          <cell r="T28">
            <v>2.3270819569700001E-5</v>
          </cell>
          <cell r="U28">
            <v>2.3499070486999999E-5</v>
          </cell>
          <cell r="V28">
            <v>2.3826427302099999E-5</v>
          </cell>
          <cell r="W28">
            <v>2.4246597548100002E-5</v>
          </cell>
          <cell r="X28">
            <v>2.7263829113799999E-5</v>
          </cell>
          <cell r="Y28">
            <v>3.0663588283400002E-5</v>
          </cell>
          <cell r="Z28">
            <v>2.7023204137600001E-5</v>
          </cell>
          <cell r="AA28">
            <v>1.33962532782E-5</v>
          </cell>
          <cell r="AB28">
            <v>-9.3156045718299999E-6</v>
          </cell>
          <cell r="AC28">
            <v>-3.0683991774300001E-6</v>
          </cell>
          <cell r="AD28">
            <v>1.3608770822700001E-6</v>
          </cell>
          <cell r="AE28">
            <v>2.32909911146E-6</v>
          </cell>
          <cell r="AF28">
            <v>7.6839159781700008E-6</v>
          </cell>
          <cell r="AG28">
            <v>1.5261637758100001E-5</v>
          </cell>
          <cell r="AH28">
            <v>1.49884425859E-5</v>
          </cell>
          <cell r="AI28">
            <v>1.3796184038800001E-5</v>
          </cell>
          <cell r="AJ28">
            <v>1.1873333749000001E-5</v>
          </cell>
          <cell r="AK28">
            <v>1.0130759661E-5</v>
          </cell>
          <cell r="AL28">
            <v>5.9947841081799997E-6</v>
          </cell>
          <cell r="AM28">
            <v>4.12656583592E-6</v>
          </cell>
          <cell r="AN28">
            <v>2.5488634219299999E-6</v>
          </cell>
          <cell r="AO28">
            <v>-7.4863201673399997E-6</v>
          </cell>
          <cell r="AP28">
            <v>-4.4955993040999997E-6</v>
          </cell>
          <cell r="AQ28">
            <v>2.56131987599E-6</v>
          </cell>
          <cell r="AR28">
            <v>-3.1931698025699999E-7</v>
          </cell>
          <cell r="AS28">
            <v>7.17922585129E-6</v>
          </cell>
          <cell r="AT28">
            <v>2.6828573301100001E-5</v>
          </cell>
          <cell r="AU28">
            <v>3.1681208005200002E-5</v>
          </cell>
          <cell r="AV28">
            <v>3.37292203713E-5</v>
          </cell>
          <cell r="AW28">
            <v>3.4726164790199999E-5</v>
          </cell>
          <cell r="AX28">
            <v>3.5216818579800003E-5</v>
          </cell>
          <cell r="AY28">
            <v>3.5277897576100001E-5</v>
          </cell>
          <cell r="AZ28">
            <v>3.3646617472E-5</v>
          </cell>
          <cell r="BA28">
            <v>2.20159715855E-5</v>
          </cell>
        </row>
        <row r="29">
          <cell r="B29">
            <v>6.2848070888399999E-6</v>
          </cell>
          <cell r="C29">
            <v>1.03404310441E-5</v>
          </cell>
          <cell r="D29">
            <v>2.1770224966900001E-5</v>
          </cell>
          <cell r="E29">
            <v>3.8918240741700001E-5</v>
          </cell>
          <cell r="F29">
            <v>5.9430861345800002E-5</v>
          </cell>
          <cell r="G29">
            <v>9.4252073091499993E-5</v>
          </cell>
          <cell r="H29">
            <v>9.4744757484000003E-5</v>
          </cell>
          <cell r="I29">
            <v>9.7886276064300005E-5</v>
          </cell>
          <cell r="J29">
            <v>9.7175445058200001E-5</v>
          </cell>
          <cell r="K29">
            <v>9.6918862446000002E-5</v>
          </cell>
          <cell r="L29">
            <v>9.2805964323800001E-5</v>
          </cell>
          <cell r="M29">
            <v>9.6986261002699999E-5</v>
          </cell>
          <cell r="N29">
            <v>9.6970391315099995E-5</v>
          </cell>
          <cell r="O29">
            <v>-3.30533942737E-6</v>
          </cell>
          <cell r="P29">
            <v>-1.21013770701E-6</v>
          </cell>
          <cell r="Q29">
            <v>8.5765327013599999E-6</v>
          </cell>
          <cell r="R29">
            <v>1.9407243665500001E-5</v>
          </cell>
          <cell r="S29">
            <v>3.0009449236299998E-5</v>
          </cell>
          <cell r="T29">
            <v>2.0075555611999998E-5</v>
          </cell>
          <cell r="U29">
            <v>2.13806371726E-5</v>
          </cell>
          <cell r="V29">
            <v>2.2076570999900001E-5</v>
          </cell>
          <cell r="W29">
            <v>2.3509163758299999E-5</v>
          </cell>
          <cell r="X29">
            <v>2.6396593676300001E-5</v>
          </cell>
          <cell r="Y29">
            <v>2.9751064129899999E-5</v>
          </cell>
          <cell r="Z29">
            <v>2.6445758153799999E-5</v>
          </cell>
          <cell r="AA29">
            <v>1.4328163703299999E-5</v>
          </cell>
          <cell r="AB29">
            <v>-7.39901849744E-6</v>
          </cell>
          <cell r="AC29">
            <v>-2.0542341284000002E-6</v>
          </cell>
          <cell r="AD29">
            <v>1.43948636656E-6</v>
          </cell>
          <cell r="AE29">
            <v>2.3555981755599999E-6</v>
          </cell>
          <cell r="AF29">
            <v>7.8883760467799999E-6</v>
          </cell>
          <cell r="AG29">
            <v>1.5526069409000001E-5</v>
          </cell>
          <cell r="AH29">
            <v>1.5892630202299999E-5</v>
          </cell>
          <cell r="AI29">
            <v>1.49162775219E-5</v>
          </cell>
          <cell r="AJ29">
            <v>1.3069022340299999E-5</v>
          </cell>
          <cell r="AK29">
            <v>1.15434249888E-5</v>
          </cell>
          <cell r="AL29">
            <v>7.2497793470699998E-6</v>
          </cell>
          <cell r="AM29">
            <v>5.5407477307200003E-6</v>
          </cell>
          <cell r="AN29">
            <v>4.1259341814900001E-6</v>
          </cell>
          <cell r="AO29">
            <v>-1.30880160259E-5</v>
          </cell>
          <cell r="AP29">
            <v>-7.1479187211799998E-6</v>
          </cell>
          <cell r="AQ29">
            <v>7.6182053810100002E-7</v>
          </cell>
          <cell r="AR29">
            <v>-1.53210183683E-6</v>
          </cell>
          <cell r="AS29">
            <v>6.6281482000900003E-6</v>
          </cell>
          <cell r="AT29">
            <v>2.3993224234999999E-5</v>
          </cell>
          <cell r="AU29">
            <v>3.0272698431899999E-5</v>
          </cell>
          <cell r="AV29">
            <v>3.3384940913800003E-5</v>
          </cell>
          <cell r="AW29">
            <v>3.5204343699899999E-5</v>
          </cell>
          <cell r="AX29">
            <v>3.5602241948099999E-5</v>
          </cell>
          <cell r="AY29">
            <v>3.65846152974E-5</v>
          </cell>
          <cell r="AZ29">
            <v>3.5130048849699999E-5</v>
          </cell>
          <cell r="BA29">
            <v>2.4633690656100002E-5</v>
          </cell>
        </row>
        <row r="30">
          <cell r="B30">
            <v>6.3133817972400003E-6</v>
          </cell>
          <cell r="C30">
            <v>1.0365506973600001E-5</v>
          </cell>
          <cell r="D30">
            <v>2.1778593952299999E-5</v>
          </cell>
          <cell r="E30">
            <v>3.8916209253800002E-5</v>
          </cell>
          <cell r="F30">
            <v>5.9415202737600003E-5</v>
          </cell>
          <cell r="G30">
            <v>9.4234661876700006E-5</v>
          </cell>
          <cell r="H30">
            <v>9.4736477406999996E-5</v>
          </cell>
          <cell r="I30">
            <v>9.7870218183699999E-5</v>
          </cell>
          <cell r="J30">
            <v>9.7160127381300005E-5</v>
          </cell>
          <cell r="K30">
            <v>9.6898580331199999E-5</v>
          </cell>
          <cell r="L30">
            <v>9.2783903354200006E-5</v>
          </cell>
          <cell r="M30">
            <v>9.6970391315099995E-5</v>
          </cell>
          <cell r="N30">
            <v>9.6955354481800002E-5</v>
          </cell>
          <cell r="O30">
            <v>-3.3160397845799999E-6</v>
          </cell>
          <cell r="P30">
            <v>-1.1937694982299999E-6</v>
          </cell>
          <cell r="Q30">
            <v>8.5736269654299995E-6</v>
          </cell>
          <cell r="R30">
            <v>1.9393984014000002E-5</v>
          </cell>
          <cell r="S30">
            <v>2.9983729907800001E-5</v>
          </cell>
          <cell r="T30">
            <v>2.0061183032799999E-5</v>
          </cell>
          <cell r="U30">
            <v>2.13678088629E-5</v>
          </cell>
          <cell r="V30">
            <v>2.2067333728400001E-5</v>
          </cell>
          <cell r="W30">
            <v>2.35074078153E-5</v>
          </cell>
          <cell r="X30">
            <v>2.6389467168900001E-5</v>
          </cell>
          <cell r="Y30">
            <v>2.9733236317600001E-5</v>
          </cell>
          <cell r="Z30">
            <v>2.6429820501099999E-5</v>
          </cell>
          <cell r="AA30">
            <v>1.43219070348E-5</v>
          </cell>
          <cell r="AB30">
            <v>-7.3961697801099996E-6</v>
          </cell>
          <cell r="AC30">
            <v>-2.0438258502400002E-6</v>
          </cell>
          <cell r="AD30">
            <v>1.4403821178799999E-6</v>
          </cell>
          <cell r="AE30">
            <v>2.36099596047E-6</v>
          </cell>
          <cell r="AF30">
            <v>7.8872874830600007E-6</v>
          </cell>
          <cell r="AG30">
            <v>1.55135217671E-5</v>
          </cell>
          <cell r="AH30">
            <v>1.5883617288499999E-5</v>
          </cell>
          <cell r="AI30">
            <v>1.49078760509E-5</v>
          </cell>
          <cell r="AJ30">
            <v>1.30631970355E-5</v>
          </cell>
          <cell r="AK30">
            <v>1.1541259707500001E-5</v>
          </cell>
          <cell r="AL30">
            <v>7.2449583944899998E-6</v>
          </cell>
          <cell r="AM30">
            <v>5.5324322007399998E-6</v>
          </cell>
          <cell r="AN30">
            <v>4.1280104257E-6</v>
          </cell>
          <cell r="AO30">
            <v>-1.31108755657E-5</v>
          </cell>
          <cell r="AP30">
            <v>-7.1589625439200003E-6</v>
          </cell>
          <cell r="AQ30">
            <v>7.1918334411599996E-7</v>
          </cell>
          <cell r="AR30">
            <v>-1.5716883375E-6</v>
          </cell>
          <cell r="AS30">
            <v>6.5767137320100004E-6</v>
          </cell>
          <cell r="AT30">
            <v>2.39558438373E-5</v>
          </cell>
          <cell r="AU30">
            <v>3.0229887253900001E-5</v>
          </cell>
          <cell r="AV30">
            <v>3.3340418578099999E-5</v>
          </cell>
          <cell r="AW30">
            <v>3.5161082204299998E-5</v>
          </cell>
          <cell r="AX30">
            <v>3.55606993508E-5</v>
          </cell>
          <cell r="AY30">
            <v>3.6540186862599998E-5</v>
          </cell>
          <cell r="AZ30">
            <v>3.50887647323E-5</v>
          </cell>
          <cell r="BA30">
            <v>2.4615540415800001E-5</v>
          </cell>
        </row>
        <row r="31">
          <cell r="B31">
            <v>2.07723545072E-5</v>
          </cell>
          <cell r="C31">
            <v>1.9004205824000001E-5</v>
          </cell>
          <cell r="D31">
            <v>1.3725454222E-5</v>
          </cell>
          <cell r="E31">
            <v>1.05599935273E-5</v>
          </cell>
          <cell r="F31">
            <v>8.5506836020800003E-6</v>
          </cell>
          <cell r="G31">
            <v>2.6044391528599999E-6</v>
          </cell>
          <cell r="H31">
            <v>1.65996014689E-6</v>
          </cell>
          <cell r="I31">
            <v>2.6315536344900002E-6</v>
          </cell>
          <cell r="J31">
            <v>1.0218714634200001E-6</v>
          </cell>
          <cell r="K31">
            <v>-1.55427514786E-6</v>
          </cell>
          <cell r="L31">
            <v>-2.9229229386399999E-6</v>
          </cell>
          <cell r="M31">
            <v>-3.30533942737E-6</v>
          </cell>
          <cell r="N31">
            <v>-3.3160397845799999E-6</v>
          </cell>
          <cell r="O31">
            <v>9.5913989370700005E-5</v>
          </cell>
          <cell r="P31">
            <v>6.8638109938300003E-5</v>
          </cell>
          <cell r="Q31">
            <v>4.1794492463100003E-5</v>
          </cell>
          <cell r="R31">
            <v>2.5760724429E-5</v>
          </cell>
          <cell r="S31">
            <v>2.0571281653099999E-5</v>
          </cell>
          <cell r="T31">
            <v>8.0163865474199992E-6</v>
          </cell>
          <cell r="U31">
            <v>-2.6718022105900001E-6</v>
          </cell>
          <cell r="V31">
            <v>-1.1023072029799999E-5</v>
          </cell>
          <cell r="W31">
            <v>-1.7928423279799999E-5</v>
          </cell>
          <cell r="X31">
            <v>-1.3995840122500001E-5</v>
          </cell>
          <cell r="Y31">
            <v>-6.6554154158000001E-6</v>
          </cell>
          <cell r="Z31">
            <v>-7.9385599524200005E-6</v>
          </cell>
          <cell r="AA31">
            <v>-6.39540262174E-6</v>
          </cell>
          <cell r="AB31">
            <v>6.1626818366700004E-5</v>
          </cell>
          <cell r="AC31">
            <v>5.57136327343E-5</v>
          </cell>
          <cell r="AD31">
            <v>4.5178352728299999E-5</v>
          </cell>
          <cell r="AE31">
            <v>3.5640070415099998E-5</v>
          </cell>
          <cell r="AF31">
            <v>2.6986276906200002E-5</v>
          </cell>
          <cell r="AG31">
            <v>1.9357638106600001E-5</v>
          </cell>
          <cell r="AH31">
            <v>1.46113849886E-5</v>
          </cell>
          <cell r="AI31">
            <v>1.10790927263E-5</v>
          </cell>
          <cell r="AJ31">
            <v>4.7530019892400004E-6</v>
          </cell>
          <cell r="AK31">
            <v>3.2259815647100001E-6</v>
          </cell>
          <cell r="AL31">
            <v>3.73909177441E-7</v>
          </cell>
          <cell r="AM31">
            <v>-5.8062425596499996E-7</v>
          </cell>
          <cell r="AN31">
            <v>-2.0148255163999999E-6</v>
          </cell>
          <cell r="AO31">
            <v>1.3515454283599999E-4</v>
          </cell>
          <cell r="AP31">
            <v>8.6714964554399998E-5</v>
          </cell>
          <cell r="AQ31">
            <v>4.8640916585499999E-5</v>
          </cell>
          <cell r="AR31">
            <v>4.1861214829999999E-5</v>
          </cell>
          <cell r="AS31">
            <v>3.2535002991600002E-5</v>
          </cell>
          <cell r="AT31">
            <v>6.7646981498499999E-6</v>
          </cell>
          <cell r="AU31">
            <v>1.0636684481399999E-6</v>
          </cell>
          <cell r="AV31">
            <v>-1.2366984846799999E-6</v>
          </cell>
          <cell r="AW31">
            <v>-1.3512430438100001E-6</v>
          </cell>
          <cell r="AX31">
            <v>-4.9255819316800003E-6</v>
          </cell>
          <cell r="AY31">
            <v>-6.8520931704999997E-6</v>
          </cell>
          <cell r="AZ31">
            <v>-9.1989823290799998E-6</v>
          </cell>
          <cell r="BA31">
            <v>-5.0969507997199996E-6</v>
          </cell>
        </row>
        <row r="32">
          <cell r="B32">
            <v>1.05003272768E-5</v>
          </cell>
          <cell r="C32">
            <v>1.39175853183E-5</v>
          </cell>
          <cell r="D32">
            <v>1.71535555922E-5</v>
          </cell>
          <cell r="E32">
            <v>1.7118941929999999E-5</v>
          </cell>
          <cell r="F32">
            <v>1.8176382047799999E-5</v>
          </cell>
          <cell r="G32">
            <v>1.47158542533E-5</v>
          </cell>
          <cell r="H32">
            <v>1.41922152668E-5</v>
          </cell>
          <cell r="I32">
            <v>1.3011615073399999E-5</v>
          </cell>
          <cell r="J32">
            <v>1.01452784551E-5</v>
          </cell>
          <cell r="K32">
            <v>4.0374835020800001E-6</v>
          </cell>
          <cell r="L32">
            <v>-7.45817393598E-8</v>
          </cell>
          <cell r="M32">
            <v>-1.21013770701E-6</v>
          </cell>
          <cell r="N32">
            <v>-1.1937694982299999E-6</v>
          </cell>
          <cell r="O32">
            <v>6.8638109938300003E-5</v>
          </cell>
          <cell r="P32">
            <v>6.2520771969800005E-5</v>
          </cell>
          <cell r="Q32">
            <v>4.9632967929700002E-5</v>
          </cell>
          <cell r="R32">
            <v>4.2340738241799998E-5</v>
          </cell>
          <cell r="S32">
            <v>3.8127379522600002E-5</v>
          </cell>
          <cell r="T32">
            <v>1.5982233008500001E-5</v>
          </cell>
          <cell r="U32">
            <v>4.1052710281900003E-6</v>
          </cell>
          <cell r="V32">
            <v>-5.0034766030900002E-6</v>
          </cell>
          <cell r="W32">
            <v>-1.2696794017700001E-5</v>
          </cell>
          <cell r="X32">
            <v>-1.0051799190600001E-5</v>
          </cell>
          <cell r="Y32">
            <v>-4.5604452226900002E-6</v>
          </cell>
          <cell r="Z32">
            <v>-6.4593419822500003E-6</v>
          </cell>
          <cell r="AA32">
            <v>-7.9858083267300007E-6</v>
          </cell>
          <cell r="AB32">
            <v>4.8252528735099999E-5</v>
          </cell>
          <cell r="AC32">
            <v>4.6985343734599999E-5</v>
          </cell>
          <cell r="AD32">
            <v>4.1115908535399998E-5</v>
          </cell>
          <cell r="AE32">
            <v>3.3385379676300002E-5</v>
          </cell>
          <cell r="AF32">
            <v>2.6208955043299999E-5</v>
          </cell>
          <cell r="AG32">
            <v>1.8106280312100001E-5</v>
          </cell>
          <cell r="AH32">
            <v>1.23995565849E-5</v>
          </cell>
          <cell r="AI32">
            <v>8.9056404387499997E-6</v>
          </cell>
          <cell r="AJ32">
            <v>3.24590717399E-6</v>
          </cell>
          <cell r="AK32">
            <v>3.0800964996799998E-6</v>
          </cell>
          <cell r="AL32">
            <v>1.9601119271499999E-7</v>
          </cell>
          <cell r="AM32">
            <v>-1.59920029634E-6</v>
          </cell>
          <cell r="AN32">
            <v>-3.6053302311499999E-6</v>
          </cell>
          <cell r="AO32">
            <v>1.00750436294E-4</v>
          </cell>
          <cell r="AP32">
            <v>7.7270008347099999E-5</v>
          </cell>
          <cell r="AQ32">
            <v>4.6505695989399999E-5</v>
          </cell>
          <cell r="AR32">
            <v>3.6709872764300003E-5</v>
          </cell>
          <cell r="AS32">
            <v>2.62131903555E-5</v>
          </cell>
          <cell r="AT32">
            <v>1.3207706069500001E-5</v>
          </cell>
          <cell r="AU32">
            <v>5.4065496288700001E-6</v>
          </cell>
          <cell r="AV32">
            <v>1.1141889147499999E-6</v>
          </cell>
          <cell r="AW32">
            <v>-9.80371446051E-7</v>
          </cell>
          <cell r="AX32">
            <v>-5.3761433117400003E-6</v>
          </cell>
          <cell r="AY32">
            <v>-7.1938688543100002E-6</v>
          </cell>
          <cell r="AZ32">
            <v>-1.0299881595299999E-5</v>
          </cell>
          <cell r="BA32">
            <v>-4.7918361930300001E-6</v>
          </cell>
        </row>
        <row r="33">
          <cell r="B33">
            <v>-3.6638716139100001E-6</v>
          </cell>
          <cell r="C33">
            <v>7.4616667238900001E-6</v>
          </cell>
          <cell r="D33">
            <v>2.6167284990999999E-5</v>
          </cell>
          <cell r="E33">
            <v>3.3505144908700001E-5</v>
          </cell>
          <cell r="F33">
            <v>4.1481853530499999E-5</v>
          </cell>
          <cell r="G33">
            <v>4.2625260682200001E-5</v>
          </cell>
          <cell r="H33">
            <v>4.0208367567599999E-5</v>
          </cell>
          <cell r="I33">
            <v>3.6813752139699997E-5</v>
          </cell>
          <cell r="J33">
            <v>3.1173033291199998E-5</v>
          </cell>
          <cell r="K33">
            <v>2.0746218095199999E-5</v>
          </cell>
          <cell r="L33">
            <v>1.20953806344E-5</v>
          </cell>
          <cell r="M33">
            <v>8.5765327013599999E-6</v>
          </cell>
          <cell r="N33">
            <v>8.5736269654299995E-6</v>
          </cell>
          <cell r="O33">
            <v>4.1794492463100003E-5</v>
          </cell>
          <cell r="P33">
            <v>4.9632967929700002E-5</v>
          </cell>
          <cell r="Q33">
            <v>6.6881240653699997E-5</v>
          </cell>
          <cell r="R33">
            <v>7.6288382916700001E-5</v>
          </cell>
          <cell r="S33">
            <v>7.6272074969000006E-5</v>
          </cell>
          <cell r="T33">
            <v>3.27795593411E-5</v>
          </cell>
          <cell r="U33">
            <v>1.82471420446E-5</v>
          </cell>
          <cell r="V33">
            <v>6.7283969286299999E-6</v>
          </cell>
          <cell r="W33">
            <v>-3.5982716648500002E-6</v>
          </cell>
          <cell r="X33">
            <v>-1.8047773418000001E-6</v>
          </cell>
          <cell r="Y33">
            <v>2.5751450853600001E-6</v>
          </cell>
          <cell r="Z33">
            <v>-8.4340593498300003E-7</v>
          </cell>
          <cell r="AA33">
            <v>-8.3746291114500003E-6</v>
          </cell>
          <cell r="AB33">
            <v>2.7945843218800001E-5</v>
          </cell>
          <cell r="AC33">
            <v>3.1900579358200001E-5</v>
          </cell>
          <cell r="AD33">
            <v>3.4116173318499997E-5</v>
          </cell>
          <cell r="AE33">
            <v>2.7779856116000001E-5</v>
          </cell>
          <cell r="AF33">
            <v>2.2901099581599998E-5</v>
          </cell>
          <cell r="AG33">
            <v>1.71549910459E-5</v>
          </cell>
          <cell r="AH33">
            <v>9.4637995446299994E-6</v>
          </cell>
          <cell r="AI33">
            <v>5.8984250786999997E-6</v>
          </cell>
          <cell r="AJ33">
            <v>1.7423409037E-6</v>
          </cell>
          <cell r="AK33">
            <v>2.1460209024E-6</v>
          </cell>
          <cell r="AL33">
            <v>-6.3233421170099999E-7</v>
          </cell>
          <cell r="AM33">
            <v>-3.0615389162199998E-6</v>
          </cell>
          <cell r="AN33">
            <v>-6.0112369886899999E-6</v>
          </cell>
          <cell r="AO33">
            <v>6.8874795975700003E-5</v>
          </cell>
          <cell r="AP33">
            <v>6.89464248043E-5</v>
          </cell>
          <cell r="AQ33">
            <v>5.2612576793199998E-5</v>
          </cell>
          <cell r="AR33">
            <v>3.4665529052900001E-5</v>
          </cell>
          <cell r="AS33">
            <v>2.1620823693E-5</v>
          </cell>
          <cell r="AT33">
            <v>2.8837502679E-5</v>
          </cell>
          <cell r="AU33">
            <v>1.8087448176200001E-5</v>
          </cell>
          <cell r="AV33">
            <v>1.14033915609E-5</v>
          </cell>
          <cell r="AW33">
            <v>6.2357405218799997E-6</v>
          </cell>
          <cell r="AX33">
            <v>2.25548661868E-6</v>
          </cell>
          <cell r="AY33">
            <v>3.7835311350200002E-7</v>
          </cell>
          <cell r="AZ33">
            <v>-3.3709749147000002E-6</v>
          </cell>
          <cell r="BA33">
            <v>-2.7999661139700002E-6</v>
          </cell>
        </row>
        <row r="34">
          <cell r="B34">
            <v>-1.47805192321E-5</v>
          </cell>
          <cell r="C34">
            <v>2.2306311759999999E-6</v>
          </cell>
          <cell r="D34">
            <v>3.4056628616799999E-5</v>
          </cell>
          <cell r="E34">
            <v>4.8423996619899997E-5</v>
          </cell>
          <cell r="F34">
            <v>6.3412177360299999E-5</v>
          </cell>
          <cell r="G34">
            <v>6.6167571001899997E-5</v>
          </cell>
          <cell r="H34">
            <v>6.5141463404300005E-5</v>
          </cell>
          <cell r="I34">
            <v>5.9549189731800002E-5</v>
          </cell>
          <cell r="J34">
            <v>5.1397962241100001E-5</v>
          </cell>
          <cell r="K34">
            <v>3.7008381708700003E-5</v>
          </cell>
          <cell r="L34">
            <v>2.4235905781799999E-5</v>
          </cell>
          <cell r="M34">
            <v>1.9407243665500001E-5</v>
          </cell>
          <cell r="N34">
            <v>1.9393984014000002E-5</v>
          </cell>
          <cell r="O34">
            <v>2.5760724429E-5</v>
          </cell>
          <cell r="P34">
            <v>4.2340738241799998E-5</v>
          </cell>
          <cell r="Q34">
            <v>7.6288382916700001E-5</v>
          </cell>
          <cell r="R34">
            <v>1.07288907094E-4</v>
          </cell>
          <cell r="S34">
            <v>1.0906276454E-4</v>
          </cell>
          <cell r="T34">
            <v>5.1457776241100002E-5</v>
          </cell>
          <cell r="U34">
            <v>3.5205158658799998E-5</v>
          </cell>
          <cell r="V34">
            <v>2.1743489045E-5</v>
          </cell>
          <cell r="W34">
            <v>1.0362452859E-5</v>
          </cell>
          <cell r="X34">
            <v>9.9813340305099998E-6</v>
          </cell>
          <cell r="Y34">
            <v>1.16112563504E-5</v>
          </cell>
          <cell r="Z34">
            <v>5.6098397547699996E-6</v>
          </cell>
          <cell r="AA34">
            <v>-8.4688061150400007E-6</v>
          </cell>
          <cell r="AB34">
            <v>2.2032336412400001E-5</v>
          </cell>
          <cell r="AC34">
            <v>2.6199185810299999E-5</v>
          </cell>
          <cell r="AD34">
            <v>3.2692393149599998E-5</v>
          </cell>
          <cell r="AE34">
            <v>2.7110557901900001E-5</v>
          </cell>
          <cell r="AF34">
            <v>2.46152519003E-5</v>
          </cell>
          <cell r="AG34">
            <v>2.1291957751400001E-5</v>
          </cell>
          <cell r="AH34">
            <v>1.0568570731399999E-5</v>
          </cell>
          <cell r="AI34">
            <v>5.8922023934599997E-6</v>
          </cell>
          <cell r="AJ34">
            <v>2.49523076853E-6</v>
          </cell>
          <cell r="AK34">
            <v>2.9338604314900002E-6</v>
          </cell>
          <cell r="AL34">
            <v>-1.5145281635700001E-6</v>
          </cell>
          <cell r="AM34">
            <v>-5.5933553002599999E-6</v>
          </cell>
          <cell r="AN34">
            <v>-9.8841902710199994E-6</v>
          </cell>
          <cell r="AO34">
            <v>5.2815745649100002E-5</v>
          </cell>
          <cell r="AP34">
            <v>5.8884192105700001E-5</v>
          </cell>
          <cell r="AQ34">
            <v>5.3426483899100003E-5</v>
          </cell>
          <cell r="AR34">
            <v>3.29770442674E-5</v>
          </cell>
          <cell r="AS34">
            <v>1.9805041845100001E-5</v>
          </cell>
          <cell r="AT34">
            <v>4.5877696638E-5</v>
          </cell>
          <cell r="AU34">
            <v>3.1457381269399997E-5</v>
          </cell>
          <cell r="AV34">
            <v>2.2203017558E-5</v>
          </cell>
          <cell r="AW34">
            <v>1.48440122924E-5</v>
          </cell>
          <cell r="AX34">
            <v>9.66097413198E-6</v>
          </cell>
          <cell r="AY34">
            <v>6.0300346086000001E-6</v>
          </cell>
          <cell r="AZ34">
            <v>2.28588952995E-6</v>
          </cell>
          <cell r="BA34">
            <v>-1.4181209983499999E-6</v>
          </cell>
        </row>
        <row r="35">
          <cell r="B35">
            <v>-1.19948599829E-5</v>
          </cell>
          <cell r="C35">
            <v>4.5552764651600002E-6</v>
          </cell>
          <cell r="D35">
            <v>3.79861863765E-5</v>
          </cell>
          <cell r="E35">
            <v>5.5481336296100003E-5</v>
          </cell>
          <cell r="F35">
            <v>7.3978981739099997E-5</v>
          </cell>
          <cell r="G35">
            <v>7.8829896842599995E-5</v>
          </cell>
          <cell r="H35">
            <v>7.7329036991099993E-5</v>
          </cell>
          <cell r="I35">
            <v>7.2034370791199999E-5</v>
          </cell>
          <cell r="J35">
            <v>6.3644915129600004E-5</v>
          </cell>
          <cell r="K35">
            <v>4.87558383166E-5</v>
          </cell>
          <cell r="L35">
            <v>3.4941501419100003E-5</v>
          </cell>
          <cell r="M35">
            <v>3.0009449236299998E-5</v>
          </cell>
          <cell r="N35">
            <v>2.9983729907800001E-5</v>
          </cell>
          <cell r="O35">
            <v>2.0571281653099999E-5</v>
          </cell>
          <cell r="P35">
            <v>3.8127379522600002E-5</v>
          </cell>
          <cell r="Q35">
            <v>7.6272074969000006E-5</v>
          </cell>
          <cell r="R35">
            <v>1.0906276454E-4</v>
          </cell>
          <cell r="S35">
            <v>1.19501518223E-4</v>
          </cell>
          <cell r="T35">
            <v>5.8355147473199999E-5</v>
          </cell>
          <cell r="U35">
            <v>4.20081929948E-5</v>
          </cell>
          <cell r="V35">
            <v>2.8191487894200001E-5</v>
          </cell>
          <cell r="W35">
            <v>1.6066255833700001E-5</v>
          </cell>
          <cell r="X35">
            <v>1.65144509911E-5</v>
          </cell>
          <cell r="Y35">
            <v>1.84525872758E-5</v>
          </cell>
          <cell r="Z35">
            <v>1.0608440912699999E-5</v>
          </cell>
          <cell r="AA35">
            <v>-7.9834341631399993E-6</v>
          </cell>
          <cell r="AB35">
            <v>1.6594730192800001E-5</v>
          </cell>
          <cell r="AC35">
            <v>2.24637138738E-5</v>
          </cell>
          <cell r="AD35">
            <v>3.0045137468600001E-5</v>
          </cell>
          <cell r="AE35">
            <v>2.67159213188E-5</v>
          </cell>
          <cell r="AF35">
            <v>2.7057102555299998E-5</v>
          </cell>
          <cell r="AG35">
            <v>2.5331179985200001E-5</v>
          </cell>
          <cell r="AH35">
            <v>1.5310235057999999E-5</v>
          </cell>
          <cell r="AI35">
            <v>1.03208709138E-5</v>
          </cell>
          <cell r="AJ35">
            <v>6.7368519598499998E-6</v>
          </cell>
          <cell r="AK35">
            <v>6.3092121399699999E-6</v>
          </cell>
          <cell r="AL35">
            <v>1.0380133810400001E-6</v>
          </cell>
          <cell r="AM35">
            <v>-3.3756247355299999E-6</v>
          </cell>
          <cell r="AN35">
            <v>-8.5659964536999994E-6</v>
          </cell>
          <cell r="AO35">
            <v>4.9262935024699997E-5</v>
          </cell>
          <cell r="AP35">
            <v>6.1548949377499996E-5</v>
          </cell>
          <cell r="AQ35">
            <v>6.1893152602600002E-5</v>
          </cell>
          <cell r="AR35">
            <v>4.3954376584200001E-5</v>
          </cell>
          <cell r="AS35">
            <v>3.4197346026200001E-5</v>
          </cell>
          <cell r="AT35">
            <v>5.5999042209999998E-5</v>
          </cell>
          <cell r="AU35">
            <v>4.2213592931499998E-5</v>
          </cell>
          <cell r="AV35">
            <v>3.3647094237499997E-5</v>
          </cell>
          <cell r="AW35">
            <v>2.5962531340200001E-5</v>
          </cell>
          <cell r="AX35">
            <v>2.1018567353799999E-5</v>
          </cell>
          <cell r="AY35">
            <v>1.65448374192E-5</v>
          </cell>
          <cell r="AZ35">
            <v>1.19055217212E-5</v>
          </cell>
          <cell r="BA35">
            <v>4.1337464272199997E-6</v>
          </cell>
        </row>
        <row r="36">
          <cell r="B36">
            <v>-1.7893829823600001E-6</v>
          </cell>
          <cell r="C36">
            <v>5.0846417551200004E-6</v>
          </cell>
          <cell r="D36">
            <v>2.1886453461800001E-5</v>
          </cell>
          <cell r="E36">
            <v>3.3668388222099999E-5</v>
          </cell>
          <cell r="F36">
            <v>4.8033612313400002E-5</v>
          </cell>
          <cell r="G36">
            <v>4.85679174478E-5</v>
          </cell>
          <cell r="H36">
            <v>5.1896056102199999E-5</v>
          </cell>
          <cell r="I36">
            <v>4.76503822729E-5</v>
          </cell>
          <cell r="J36">
            <v>4.3434505707000003E-5</v>
          </cell>
          <cell r="K36">
            <v>3.3040750178000003E-5</v>
          </cell>
          <cell r="L36">
            <v>2.3270819569700001E-5</v>
          </cell>
          <cell r="M36">
            <v>2.0075555611999998E-5</v>
          </cell>
          <cell r="N36">
            <v>2.0061183032799999E-5</v>
          </cell>
          <cell r="O36">
            <v>8.0163865474199992E-6</v>
          </cell>
          <cell r="P36">
            <v>1.5982233008500001E-5</v>
          </cell>
          <cell r="Q36">
            <v>3.27795593411E-5</v>
          </cell>
          <cell r="R36">
            <v>5.1457776241100002E-5</v>
          </cell>
          <cell r="S36">
            <v>5.8355147473199999E-5</v>
          </cell>
          <cell r="T36">
            <v>1.1984269572E-4</v>
          </cell>
          <cell r="U36">
            <v>1.0843381057299999E-4</v>
          </cell>
          <cell r="V36">
            <v>9.8788378310000002E-5</v>
          </cell>
          <cell r="W36">
            <v>9.2039587474900003E-5</v>
          </cell>
          <cell r="X36">
            <v>7.5590948666300002E-5</v>
          </cell>
          <cell r="Y36">
            <v>5.2925120275700002E-5</v>
          </cell>
          <cell r="Z36">
            <v>3.8402812151999999E-5</v>
          </cell>
          <cell r="AA36">
            <v>-3.1824163449500002E-6</v>
          </cell>
          <cell r="AB36">
            <v>1.6648901585700002E-5</v>
          </cell>
          <cell r="AC36">
            <v>1.30070162796E-5</v>
          </cell>
          <cell r="AD36">
            <v>1.94656886402E-5</v>
          </cell>
          <cell r="AE36">
            <v>3.71259717093E-5</v>
          </cell>
          <cell r="AF36">
            <v>5.7109011565599998E-5</v>
          </cell>
          <cell r="AG36">
            <v>6.0613790803299997E-5</v>
          </cell>
          <cell r="AH36">
            <v>5.4371615393900001E-5</v>
          </cell>
          <cell r="AI36">
            <v>4.9768447097800001E-5</v>
          </cell>
          <cell r="AJ36">
            <v>4.7028626953299997E-5</v>
          </cell>
          <cell r="AK36">
            <v>3.8798807804100003E-5</v>
          </cell>
          <cell r="AL36">
            <v>2.8731382572399998E-5</v>
          </cell>
          <cell r="AM36">
            <v>2.1518087412900001E-5</v>
          </cell>
          <cell r="AN36">
            <v>1.6006585427000001E-5</v>
          </cell>
          <cell r="AO36">
            <v>2.8735497504000001E-5</v>
          </cell>
          <cell r="AP36">
            <v>2.70622011762E-5</v>
          </cell>
          <cell r="AQ36">
            <v>4.6239662781799999E-5</v>
          </cell>
          <cell r="AR36">
            <v>7.6069822808799996E-5</v>
          </cell>
          <cell r="AS36">
            <v>1.02058202677E-4</v>
          </cell>
          <cell r="AT36">
            <v>1.2248492862800001E-4</v>
          </cell>
          <cell r="AU36">
            <v>1.09053477477E-4</v>
          </cell>
          <cell r="AV36">
            <v>9.7248367069399996E-5</v>
          </cell>
          <cell r="AW36">
            <v>9.3045950792900006E-5</v>
          </cell>
          <cell r="AX36">
            <v>8.0467674134900003E-5</v>
          </cell>
          <cell r="AY36">
            <v>6.5052110115600001E-5</v>
          </cell>
          <cell r="AZ36">
            <v>5.5073004368599997E-5</v>
          </cell>
          <cell r="BA36">
            <v>1.47978499727E-5</v>
          </cell>
        </row>
        <row r="37">
          <cell r="B37">
            <v>-1.9597691703999999E-6</v>
          </cell>
          <cell r="C37">
            <v>1.83840727699E-6</v>
          </cell>
          <cell r="D37">
            <v>1.5805250468100001E-5</v>
          </cell>
          <cell r="E37">
            <v>2.5529895627800001E-5</v>
          </cell>
          <cell r="F37">
            <v>3.8136160515500003E-5</v>
          </cell>
          <cell r="G37">
            <v>3.8190129115500001E-5</v>
          </cell>
          <cell r="H37">
            <v>4.1928345741900003E-5</v>
          </cell>
          <cell r="I37">
            <v>3.9045038326699998E-5</v>
          </cell>
          <cell r="J37">
            <v>3.6808174325800002E-5</v>
          </cell>
          <cell r="K37">
            <v>3.0387261053600001E-5</v>
          </cell>
          <cell r="L37">
            <v>2.3499070486999999E-5</v>
          </cell>
          <cell r="M37">
            <v>2.13806371726E-5</v>
          </cell>
          <cell r="N37">
            <v>2.13678088629E-5</v>
          </cell>
          <cell r="O37">
            <v>-2.6718022105900001E-6</v>
          </cell>
          <cell r="P37">
            <v>4.1052710281900003E-6</v>
          </cell>
          <cell r="Q37">
            <v>1.82471420446E-5</v>
          </cell>
          <cell r="R37">
            <v>3.5205158658799998E-5</v>
          </cell>
          <cell r="S37">
            <v>4.20081929948E-5</v>
          </cell>
          <cell r="T37">
            <v>1.0843381057299999E-4</v>
          </cell>
          <cell r="U37">
            <v>1.0602833376199999E-4</v>
          </cell>
          <cell r="V37">
            <v>1.0187519058499999E-4</v>
          </cell>
          <cell r="W37">
            <v>1.01207992808E-4</v>
          </cell>
          <cell r="X37">
            <v>8.0712922713999997E-5</v>
          </cell>
          <cell r="Y37">
            <v>5.2815118155099997E-5</v>
          </cell>
          <cell r="Z37">
            <v>3.9234632583999997E-5</v>
          </cell>
          <cell r="AA37">
            <v>1.2360317408100001E-6</v>
          </cell>
          <cell r="AB37">
            <v>4.0103093325499996E-6</v>
          </cell>
          <cell r="AC37">
            <v>1.5181537483399999E-6</v>
          </cell>
          <cell r="AD37">
            <v>8.6866968871299997E-6</v>
          </cell>
          <cell r="AE37">
            <v>2.8757466285100001E-5</v>
          </cell>
          <cell r="AF37">
            <v>5.0338931715900001E-5</v>
          </cell>
          <cell r="AG37">
            <v>5.5363606101099999E-5</v>
          </cell>
          <cell r="AH37">
            <v>5.13695361291E-5</v>
          </cell>
          <cell r="AI37">
            <v>4.73356324727E-5</v>
          </cell>
          <cell r="AJ37">
            <v>4.6428397434599997E-5</v>
          </cell>
          <cell r="AK37">
            <v>3.8459189308700002E-5</v>
          </cell>
          <cell r="AL37">
            <v>2.8979664049600001E-5</v>
          </cell>
          <cell r="AM37">
            <v>2.2462360380099998E-5</v>
          </cell>
          <cell r="AN37">
            <v>1.8485344145200002E-5</v>
          </cell>
          <cell r="AO37">
            <v>1.1458775720599999E-5</v>
          </cell>
          <cell r="AP37">
            <v>9.8041557551299999E-6</v>
          </cell>
          <cell r="AQ37">
            <v>3.43710343886E-5</v>
          </cell>
          <cell r="AR37">
            <v>6.6968511659599997E-5</v>
          </cell>
          <cell r="AS37">
            <v>9.4569548540800004E-5</v>
          </cell>
          <cell r="AT37">
            <v>1.1402936955400001E-4</v>
          </cell>
          <cell r="AU37">
            <v>1.04755231851E-4</v>
          </cell>
          <cell r="AV37">
            <v>9.5522113477500005E-5</v>
          </cell>
          <cell r="AW37">
            <v>9.3227937603600005E-5</v>
          </cell>
          <cell r="AX37">
            <v>8.1542167586299994E-5</v>
          </cell>
          <cell r="AY37">
            <v>6.6144219813700007E-5</v>
          </cell>
          <cell r="AZ37">
            <v>5.7325585335999997E-5</v>
          </cell>
          <cell r="BA37">
            <v>1.9898210076E-5</v>
          </cell>
        </row>
        <row r="38">
          <cell r="B38">
            <v>-3.0412545294E-6</v>
          </cell>
          <cell r="C38">
            <v>-1.56826900303E-6</v>
          </cell>
          <cell r="D38">
            <v>9.9878586223500005E-6</v>
          </cell>
          <cell r="E38">
            <v>1.8052241411999999E-5</v>
          </cell>
          <cell r="F38">
            <v>2.8949829519300001E-5</v>
          </cell>
          <cell r="G38">
            <v>3.0325849705E-5</v>
          </cell>
          <cell r="H38">
            <v>3.3896136264199999E-5</v>
          </cell>
          <cell r="I38">
            <v>3.2062045424899999E-5</v>
          </cell>
          <cell r="J38">
            <v>3.1492068796599998E-5</v>
          </cell>
          <cell r="K38">
            <v>2.84675743651E-5</v>
          </cell>
          <cell r="L38">
            <v>2.3826427302099999E-5</v>
          </cell>
          <cell r="M38">
            <v>2.2076570999900001E-5</v>
          </cell>
          <cell r="N38">
            <v>2.2067333728400001E-5</v>
          </cell>
          <cell r="O38">
            <v>-1.1023072029799999E-5</v>
          </cell>
          <cell r="P38">
            <v>-5.0034766030900002E-6</v>
          </cell>
          <cell r="Q38">
            <v>6.7283969286299999E-6</v>
          </cell>
          <cell r="R38">
            <v>2.1743489045E-5</v>
          </cell>
          <cell r="S38">
            <v>2.8191487894200001E-5</v>
          </cell>
          <cell r="T38">
            <v>9.8788378310000002E-5</v>
          </cell>
          <cell r="U38">
            <v>1.0187519058499999E-4</v>
          </cell>
          <cell r="V38">
            <v>1.05092538775E-4</v>
          </cell>
          <cell r="W38">
            <v>1.0937584898000001E-4</v>
          </cell>
          <cell r="X38">
            <v>8.5270969102500005E-5</v>
          </cell>
          <cell r="Y38">
            <v>5.3203338970699998E-5</v>
          </cell>
          <cell r="Z38">
            <v>4.0996440691200002E-5</v>
          </cell>
          <cell r="AA38">
            <v>6.3158926042299997E-6</v>
          </cell>
          <cell r="AB38">
            <v>-8.5829751487899996E-6</v>
          </cell>
          <cell r="AC38">
            <v>-8.6403060553900008E-6</v>
          </cell>
          <cell r="AD38">
            <v>-1.3142392252800001E-7</v>
          </cell>
          <cell r="AE38">
            <v>2.1349812769700001E-5</v>
          </cell>
          <cell r="AF38">
            <v>4.3686174324700001E-5</v>
          </cell>
          <cell r="AG38">
            <v>5.0000651646000001E-5</v>
          </cell>
          <cell r="AH38">
            <v>4.8040994320599999E-5</v>
          </cell>
          <cell r="AI38">
            <v>4.4732814126100002E-5</v>
          </cell>
          <cell r="AJ38">
            <v>4.5145928770800003E-5</v>
          </cell>
          <cell r="AK38">
            <v>3.8034051561499999E-5</v>
          </cell>
          <cell r="AL38">
            <v>2.9238366612599999E-5</v>
          </cell>
          <cell r="AM38">
            <v>2.35974329791E-5</v>
          </cell>
          <cell r="AN38">
            <v>2.09280621728E-5</v>
          </cell>
          <cell r="AO38">
            <v>-3.01346306295E-6</v>
          </cell>
          <cell r="AP38">
            <v>-4.9227968526700002E-6</v>
          </cell>
          <cell r="AQ38">
            <v>2.2153457429599999E-5</v>
          </cell>
          <cell r="AR38">
            <v>5.6881137969399997E-5</v>
          </cell>
          <cell r="AS38">
            <v>8.5533598249400007E-5</v>
          </cell>
          <cell r="AT38">
            <v>1.06173861254E-4</v>
          </cell>
          <cell r="AU38">
            <v>1.00164139838E-4</v>
          </cell>
          <cell r="AV38">
            <v>9.3208178701300007E-5</v>
          </cell>
          <cell r="AW38">
            <v>9.2341419356400004E-5</v>
          </cell>
          <cell r="AX38">
            <v>8.1665336891599996E-5</v>
          </cell>
          <cell r="AY38">
            <v>6.6674177218699993E-5</v>
          </cell>
          <cell r="AZ38">
            <v>5.8552061984199997E-5</v>
          </cell>
          <cell r="BA38">
            <v>2.61012388033E-5</v>
          </cell>
        </row>
        <row r="39">
          <cell r="B39">
            <v>-3.529065575E-6</v>
          </cell>
          <cell r="C39">
            <v>-4.6476521399200003E-6</v>
          </cell>
          <cell r="D39">
            <v>4.7002087284100002E-6</v>
          </cell>
          <cell r="E39">
            <v>1.1036116300900001E-5</v>
          </cell>
          <cell r="F39">
            <v>2.139197574E-5</v>
          </cell>
          <cell r="G39">
            <v>2.13149184959E-5</v>
          </cell>
          <cell r="H39">
            <v>2.6305583679300001E-5</v>
          </cell>
          <cell r="I39">
            <v>2.54898069155E-5</v>
          </cell>
          <cell r="J39">
            <v>2.65629485331E-5</v>
          </cell>
          <cell r="K39">
            <v>2.6606003408200001E-5</v>
          </cell>
          <cell r="L39">
            <v>2.4246597548100002E-5</v>
          </cell>
          <cell r="M39">
            <v>2.3509163758299999E-5</v>
          </cell>
          <cell r="N39">
            <v>2.35074078153E-5</v>
          </cell>
          <cell r="O39">
            <v>-1.7928423279799999E-5</v>
          </cell>
          <cell r="P39">
            <v>-1.2696794017700001E-5</v>
          </cell>
          <cell r="Q39">
            <v>-3.5982716648500002E-6</v>
          </cell>
          <cell r="R39">
            <v>1.0362452859E-5</v>
          </cell>
          <cell r="S39">
            <v>1.6066255833700001E-5</v>
          </cell>
          <cell r="T39">
            <v>9.2039587474900003E-5</v>
          </cell>
          <cell r="U39">
            <v>1.01207992808E-4</v>
          </cell>
          <cell r="V39">
            <v>1.0937584898000001E-4</v>
          </cell>
          <cell r="W39">
            <v>1.20762999892E-4</v>
          </cell>
          <cell r="X39">
            <v>9.1533697467100004E-5</v>
          </cell>
          <cell r="Y39">
            <v>5.3496045804099999E-5</v>
          </cell>
          <cell r="Z39">
            <v>4.2514586735599999E-5</v>
          </cell>
          <cell r="AA39">
            <v>1.13612616339E-5</v>
          </cell>
          <cell r="AB39">
            <v>-1.8836129396999999E-5</v>
          </cell>
          <cell r="AC39">
            <v>-1.6946248577699999E-5</v>
          </cell>
          <cell r="AD39">
            <v>-6.8887751241600003E-6</v>
          </cell>
          <cell r="AE39">
            <v>1.6571764553800001E-5</v>
          </cell>
          <cell r="AF39">
            <v>4.01384452977E-5</v>
          </cell>
          <cell r="AG39">
            <v>4.7221643695400002E-5</v>
          </cell>
          <cell r="AH39">
            <v>4.7127773101600002E-5</v>
          </cell>
          <cell r="AI39">
            <v>4.4219489680499997E-5</v>
          </cell>
          <cell r="AJ39">
            <v>4.5901426466700001E-5</v>
          </cell>
          <cell r="AK39">
            <v>3.8988832775700003E-5</v>
          </cell>
          <cell r="AL39">
            <v>3.0360922525999999E-5</v>
          </cell>
          <cell r="AM39">
            <v>2.5138320978399999E-5</v>
          </cell>
          <cell r="AN39">
            <v>2.40478513017E-5</v>
          </cell>
          <cell r="AO39">
            <v>-1.58009288755E-5</v>
          </cell>
          <cell r="AP39">
            <v>-1.6896114368299999E-5</v>
          </cell>
          <cell r="AQ39">
            <v>1.22827062466E-5</v>
          </cell>
          <cell r="AR39">
            <v>4.9682007415599997E-5</v>
          </cell>
          <cell r="AS39">
            <v>7.9459471562900002E-5</v>
          </cell>
          <cell r="AT39">
            <v>1.01609437131E-4</v>
          </cell>
          <cell r="AU39">
            <v>9.8332535959300005E-5</v>
          </cell>
          <cell r="AV39">
            <v>9.3425109851399997E-5</v>
          </cell>
          <cell r="AW39">
            <v>9.4013401808299994E-5</v>
          </cell>
          <cell r="AX39">
            <v>8.3742011521199995E-5</v>
          </cell>
          <cell r="AY39">
            <v>6.8056440866599995E-5</v>
          </cell>
          <cell r="AZ39">
            <v>6.0442603435500002E-5</v>
          </cell>
          <cell r="BA39">
            <v>3.2208493191500003E-5</v>
          </cell>
        </row>
        <row r="40">
          <cell r="B40">
            <v>-1.4526019780900001E-6</v>
          </cell>
          <cell r="C40">
            <v>-1.1523138753199999E-6</v>
          </cell>
          <cell r="D40">
            <v>6.4890305904299999E-6</v>
          </cell>
          <cell r="E40">
            <v>1.43943169136E-5</v>
          </cell>
          <cell r="F40">
            <v>2.4008060155000001E-5</v>
          </cell>
          <cell r="G40">
            <v>2.6621262529599999E-5</v>
          </cell>
          <cell r="H40">
            <v>3.0412365286900001E-5</v>
          </cell>
          <cell r="I40">
            <v>2.9895121997199998E-5</v>
          </cell>
          <cell r="J40">
            <v>3.0339310167700001E-5</v>
          </cell>
          <cell r="K40">
            <v>2.9713384913199999E-5</v>
          </cell>
          <cell r="L40">
            <v>2.7263829113799999E-5</v>
          </cell>
          <cell r="M40">
            <v>2.6396593676300001E-5</v>
          </cell>
          <cell r="N40">
            <v>2.6389467168900001E-5</v>
          </cell>
          <cell r="O40">
            <v>-1.3995840122500001E-5</v>
          </cell>
          <cell r="P40">
            <v>-1.0051799190600001E-5</v>
          </cell>
          <cell r="Q40">
            <v>-1.8047773418000001E-6</v>
          </cell>
          <cell r="R40">
            <v>9.9813340305099998E-6</v>
          </cell>
          <cell r="S40">
            <v>1.65144509911E-5</v>
          </cell>
          <cell r="T40">
            <v>7.5590948666300002E-5</v>
          </cell>
          <cell r="U40">
            <v>8.0712922713999997E-5</v>
          </cell>
          <cell r="V40">
            <v>8.5270969102500005E-5</v>
          </cell>
          <cell r="W40">
            <v>9.1533697467100004E-5</v>
          </cell>
          <cell r="X40">
            <v>7.7407410533800002E-5</v>
          </cell>
          <cell r="Y40">
            <v>5.5986686440799997E-5</v>
          </cell>
          <cell r="Z40">
            <v>4.3768155476700001E-5</v>
          </cell>
          <cell r="AA40">
            <v>1.3453217575599999E-5</v>
          </cell>
          <cell r="AB40">
            <v>-1.3560528601100001E-5</v>
          </cell>
          <cell r="AC40">
            <v>-1.12373601457E-5</v>
          </cell>
          <cell r="AD40">
            <v>-2.9565528991800001E-6</v>
          </cell>
          <cell r="AE40">
            <v>1.5042670462899999E-5</v>
          </cell>
          <cell r="AF40">
            <v>3.4486201592499999E-5</v>
          </cell>
          <cell r="AG40">
            <v>4.1397028642899999E-5</v>
          </cell>
          <cell r="AH40">
            <v>4.1421284708899999E-5</v>
          </cell>
          <cell r="AI40">
            <v>3.9307938739399997E-5</v>
          </cell>
          <cell r="AJ40">
            <v>3.9784652722500003E-5</v>
          </cell>
          <cell r="AK40">
            <v>3.4233693067799998E-5</v>
          </cell>
          <cell r="AL40">
            <v>2.75288414408E-5</v>
          </cell>
          <cell r="AM40">
            <v>2.31415648774E-5</v>
          </cell>
          <cell r="AN40">
            <v>2.0610463926299999E-5</v>
          </cell>
          <cell r="AO40">
            <v>-1.48073369134E-5</v>
          </cell>
          <cell r="AP40">
            <v>-1.4563207100799999E-5</v>
          </cell>
          <cell r="AQ40">
            <v>9.4377482282999999E-6</v>
          </cell>
          <cell r="AR40">
            <v>3.7402091773999999E-5</v>
          </cell>
          <cell r="AS40">
            <v>6.2803200749999999E-5</v>
          </cell>
          <cell r="AT40">
            <v>8.2920321799700005E-5</v>
          </cell>
          <cell r="AU40">
            <v>8.1975358986100002E-5</v>
          </cell>
          <cell r="AV40">
            <v>7.9327939128900007E-5</v>
          </cell>
          <cell r="AW40">
            <v>8.0577580455299994E-5</v>
          </cell>
          <cell r="AX40">
            <v>7.4175976379300002E-5</v>
          </cell>
          <cell r="AY40">
            <v>6.5081941103200004E-5</v>
          </cell>
          <cell r="AZ40">
            <v>5.82976021025E-5</v>
          </cell>
          <cell r="BA40">
            <v>3.11695694737E-5</v>
          </cell>
        </row>
        <row r="41">
          <cell r="B41">
            <v>2.1701029081299998E-6</v>
          </cell>
          <cell r="C41">
            <v>3.02921044682E-6</v>
          </cell>
          <cell r="D41">
            <v>8.5498894860299996E-6</v>
          </cell>
          <cell r="E41">
            <v>1.7197562843099999E-5</v>
          </cell>
          <cell r="F41">
            <v>2.6239619667400001E-5</v>
          </cell>
          <cell r="G41">
            <v>3.2801263542800003E-5</v>
          </cell>
          <cell r="H41">
            <v>3.41983858463E-5</v>
          </cell>
          <cell r="I41">
            <v>3.3691735062699998E-5</v>
          </cell>
          <cell r="J41">
            <v>3.3579128726699999E-5</v>
          </cell>
          <cell r="K41">
            <v>3.2537814683E-5</v>
          </cell>
          <cell r="L41">
            <v>3.0663588283400002E-5</v>
          </cell>
          <cell r="M41">
            <v>2.9751064129899999E-5</v>
          </cell>
          <cell r="N41">
            <v>2.9733236317600001E-5</v>
          </cell>
          <cell r="O41">
            <v>-6.6554154158000001E-6</v>
          </cell>
          <cell r="P41">
            <v>-4.5604452226900002E-6</v>
          </cell>
          <cell r="Q41">
            <v>2.5751450853600001E-6</v>
          </cell>
          <cell r="R41">
            <v>1.16112563504E-5</v>
          </cell>
          <cell r="S41">
            <v>1.84525872758E-5</v>
          </cell>
          <cell r="T41">
            <v>5.2925120275700002E-5</v>
          </cell>
          <cell r="U41">
            <v>5.2815118155099997E-5</v>
          </cell>
          <cell r="V41">
            <v>5.3203338970699998E-5</v>
          </cell>
          <cell r="W41">
            <v>5.3496045804099999E-5</v>
          </cell>
          <cell r="X41">
            <v>5.5986686440799997E-5</v>
          </cell>
          <cell r="Y41">
            <v>6.0409600386400003E-5</v>
          </cell>
          <cell r="Z41">
            <v>4.5656368428599997E-5</v>
          </cell>
          <cell r="AA41">
            <v>1.80974218786E-5</v>
          </cell>
          <cell r="AB41">
            <v>-6.8558857940199999E-6</v>
          </cell>
          <cell r="AC41">
            <v>-2.8095003998399998E-6</v>
          </cell>
          <cell r="AD41">
            <v>3.3151284468700001E-6</v>
          </cell>
          <cell r="AE41">
            <v>1.39826252713E-5</v>
          </cell>
          <cell r="AF41">
            <v>2.7541870458600002E-5</v>
          </cell>
          <cell r="AG41">
            <v>3.3618210941899997E-5</v>
          </cell>
          <cell r="AH41">
            <v>3.3857319764900002E-5</v>
          </cell>
          <cell r="AI41">
            <v>3.3006581290399999E-5</v>
          </cell>
          <cell r="AJ41">
            <v>3.25464545105E-5</v>
          </cell>
          <cell r="AK41">
            <v>2.9102106015800001E-5</v>
          </cell>
          <cell r="AL41">
            <v>2.54494667966E-5</v>
          </cell>
          <cell r="AM41">
            <v>2.23750477551E-5</v>
          </cell>
          <cell r="AN41">
            <v>1.8235720207899999E-5</v>
          </cell>
          <cell r="AO41">
            <v>-4.4741567693300003E-6</v>
          </cell>
          <cell r="AP41">
            <v>-4.9471873223400001E-6</v>
          </cell>
          <cell r="AQ41">
            <v>7.6566335351699994E-6</v>
          </cell>
          <cell r="AR41">
            <v>2.1017694824099998E-5</v>
          </cell>
          <cell r="AS41">
            <v>3.9348156938700001E-5</v>
          </cell>
          <cell r="AT41">
            <v>5.7731594634799998E-5</v>
          </cell>
          <cell r="AU41">
            <v>6.0071279429400003E-5</v>
          </cell>
          <cell r="AV41">
            <v>6.04319520317E-5</v>
          </cell>
          <cell r="AW41">
            <v>6.2591826197299998E-5</v>
          </cell>
          <cell r="AX41">
            <v>6.2118586538300002E-5</v>
          </cell>
          <cell r="AY41">
            <v>6.2141607767000003E-5</v>
          </cell>
          <cell r="AZ41">
            <v>5.6674448401400002E-5</v>
          </cell>
          <cell r="BA41">
            <v>3.2715479221599999E-5</v>
          </cell>
        </row>
        <row r="42">
          <cell r="B42">
            <v>1.3978948168E-6</v>
          </cell>
          <cell r="C42">
            <v>6.5683681399600003E-7</v>
          </cell>
          <cell r="D42">
            <v>4.1474519322799997E-6</v>
          </cell>
          <cell r="E42">
            <v>1.04591593564E-5</v>
          </cell>
          <cell r="F42">
            <v>1.8584277704500001E-5</v>
          </cell>
          <cell r="G42">
            <v>2.64513137469E-5</v>
          </cell>
          <cell r="H42">
            <v>2.7262597326799999E-5</v>
          </cell>
          <cell r="I42">
            <v>2.73982002757E-5</v>
          </cell>
          <cell r="J42">
            <v>2.7888829934599998E-5</v>
          </cell>
          <cell r="K42">
            <v>2.8349685287299999E-5</v>
          </cell>
          <cell r="L42">
            <v>2.7023204137600001E-5</v>
          </cell>
          <cell r="M42">
            <v>2.6445758153799999E-5</v>
          </cell>
          <cell r="N42">
            <v>2.6429820501099999E-5</v>
          </cell>
          <cell r="O42">
            <v>-7.9385599524200005E-6</v>
          </cell>
          <cell r="P42">
            <v>-6.4593419822500003E-6</v>
          </cell>
          <cell r="Q42">
            <v>-8.4340593498300003E-7</v>
          </cell>
          <cell r="R42">
            <v>5.6098397547699996E-6</v>
          </cell>
          <cell r="S42">
            <v>1.0608440912699999E-5</v>
          </cell>
          <cell r="T42">
            <v>3.8402812151999999E-5</v>
          </cell>
          <cell r="U42">
            <v>3.9234632583999997E-5</v>
          </cell>
          <cell r="V42">
            <v>4.0996440691200002E-5</v>
          </cell>
          <cell r="W42">
            <v>4.2514586735599999E-5</v>
          </cell>
          <cell r="X42">
            <v>4.3768155476700001E-5</v>
          </cell>
          <cell r="Y42">
            <v>4.5656368428599997E-5</v>
          </cell>
          <cell r="Z42">
            <v>4.06322582064E-5</v>
          </cell>
          <cell r="AA42">
            <v>2.04253978037E-5</v>
          </cell>
          <cell r="AB42">
            <v>-8.9283256370800008E-6</v>
          </cell>
          <cell r="AC42">
            <v>-5.4804971684199998E-6</v>
          </cell>
          <cell r="AD42">
            <v>9.8676925992599992E-7</v>
          </cell>
          <cell r="AE42">
            <v>9.64505292911E-6</v>
          </cell>
          <cell r="AF42">
            <v>2.0599964159699999E-5</v>
          </cell>
          <cell r="AG42">
            <v>2.6512868243100002E-5</v>
          </cell>
          <cell r="AH42">
            <v>2.7215223673399998E-5</v>
          </cell>
          <cell r="AI42">
            <v>2.66662328178E-5</v>
          </cell>
          <cell r="AJ42">
            <v>2.6084199804099999E-5</v>
          </cell>
          <cell r="AK42">
            <v>2.3184529037899999E-5</v>
          </cell>
          <cell r="AL42">
            <v>2.0017193376900001E-5</v>
          </cell>
          <cell r="AM42">
            <v>1.7597433660599998E-5</v>
          </cell>
          <cell r="AN42">
            <v>1.44591996765E-5</v>
          </cell>
          <cell r="AO42">
            <v>-9.7066939043700006E-6</v>
          </cell>
          <cell r="AP42">
            <v>-1.07756286329E-5</v>
          </cell>
          <cell r="AQ42">
            <v>-2.8064525963099998E-6</v>
          </cell>
          <cell r="AR42">
            <v>7.86625493296E-6</v>
          </cell>
          <cell r="AS42">
            <v>2.2956269952900001E-5</v>
          </cell>
          <cell r="AT42">
            <v>4.1927742429100003E-5</v>
          </cell>
          <cell r="AU42">
            <v>4.3975121635699998E-5</v>
          </cell>
          <cell r="AV42">
            <v>4.4047693598600003E-5</v>
          </cell>
          <cell r="AW42">
            <v>4.5908930828099998E-5</v>
          </cell>
          <cell r="AX42">
            <v>4.6548914076799999E-5</v>
          </cell>
          <cell r="AY42">
            <v>4.7371006626499999E-5</v>
          </cell>
          <cell r="AZ42">
            <v>4.3707047856200001E-5</v>
          </cell>
          <cell r="BA42">
            <v>2.6315251510899999E-5</v>
          </cell>
        </row>
        <row r="43">
          <cell r="B43">
            <v>1.69965600492E-6</v>
          </cell>
          <cell r="C43">
            <v>-3.5043324120300001E-6</v>
          </cell>
          <cell r="D43">
            <v>-4.8065637117999998E-6</v>
          </cell>
          <cell r="E43">
            <v>-4.20119376621E-6</v>
          </cell>
          <cell r="F43">
            <v>-3.2896364344300001E-6</v>
          </cell>
          <cell r="G43">
            <v>3.40191394195E-6</v>
          </cell>
          <cell r="H43">
            <v>3.0737306605499998E-6</v>
          </cell>
          <cell r="I43">
            <v>3.9745085408299998E-6</v>
          </cell>
          <cell r="J43">
            <v>5.8746332061799996E-6</v>
          </cell>
          <cell r="K43">
            <v>1.0934763078200001E-5</v>
          </cell>
          <cell r="L43">
            <v>1.33962532782E-5</v>
          </cell>
          <cell r="M43">
            <v>1.4328163703299999E-5</v>
          </cell>
          <cell r="N43">
            <v>1.43219070348E-5</v>
          </cell>
          <cell r="O43">
            <v>-6.39540262174E-6</v>
          </cell>
          <cell r="P43">
            <v>-7.9858083267300007E-6</v>
          </cell>
          <cell r="Q43">
            <v>-8.3746291114500003E-6</v>
          </cell>
          <cell r="R43">
            <v>-8.4688061150400007E-6</v>
          </cell>
          <cell r="S43">
            <v>-7.9834341631399993E-6</v>
          </cell>
          <cell r="T43">
            <v>-3.1824163449500002E-6</v>
          </cell>
          <cell r="U43">
            <v>1.2360317408100001E-6</v>
          </cell>
          <cell r="V43">
            <v>6.3158926042299997E-6</v>
          </cell>
          <cell r="W43">
            <v>1.13612616339E-5</v>
          </cell>
          <cell r="X43">
            <v>1.3453217575599999E-5</v>
          </cell>
          <cell r="Y43">
            <v>1.80974218786E-5</v>
          </cell>
          <cell r="Z43">
            <v>2.04253978037E-5</v>
          </cell>
          <cell r="AA43">
            <v>3.8929216255999998E-5</v>
          </cell>
          <cell r="AB43">
            <v>-1.30611492036E-5</v>
          </cell>
          <cell r="AC43">
            <v>-1.01647942607E-5</v>
          </cell>
          <cell r="AD43">
            <v>-4.7446728472399999E-6</v>
          </cell>
          <cell r="AE43">
            <v>-1.67454400421E-6</v>
          </cell>
          <cell r="AF43">
            <v>1.9829992301899999E-6</v>
          </cell>
          <cell r="AG43">
            <v>5.7945761784399999E-6</v>
          </cell>
          <cell r="AH43">
            <v>8.11385504097E-6</v>
          </cell>
          <cell r="AI43">
            <v>8.9355104292699992E-6</v>
          </cell>
          <cell r="AJ43">
            <v>9.3853425229399995E-6</v>
          </cell>
          <cell r="AK43">
            <v>9.7830576147999999E-6</v>
          </cell>
          <cell r="AL43">
            <v>9.8097048798900003E-6</v>
          </cell>
          <cell r="AM43">
            <v>9.5661749644900003E-6</v>
          </cell>
          <cell r="AN43">
            <v>1.0121723859400001E-5</v>
          </cell>
          <cell r="AO43">
            <v>-1.2019843199E-5</v>
          </cell>
          <cell r="AP43">
            <v>-2.0724700301600001E-5</v>
          </cell>
          <cell r="AQ43">
            <v>-2.06108356433E-5</v>
          </cell>
          <cell r="AR43">
            <v>-1.95406387231E-5</v>
          </cell>
          <cell r="AS43">
            <v>-1.44408807603E-5</v>
          </cell>
          <cell r="AT43">
            <v>-1.20814716724E-6</v>
          </cell>
          <cell r="AU43">
            <v>3.95468210784E-6</v>
          </cell>
          <cell r="AV43">
            <v>5.7477780408500003E-6</v>
          </cell>
          <cell r="AW43">
            <v>8.0895883369899999E-6</v>
          </cell>
          <cell r="AX43">
            <v>1.17292399921E-5</v>
          </cell>
          <cell r="AY43">
            <v>1.7314594822300001E-5</v>
          </cell>
          <cell r="AZ43">
            <v>1.7421070039400001E-5</v>
          </cell>
          <cell r="BA43">
            <v>2.4370605124E-5</v>
          </cell>
        </row>
        <row r="44">
          <cell r="B44">
            <v>2.0378489498800001E-5</v>
          </cell>
          <cell r="C44">
            <v>2.2434063063000001E-5</v>
          </cell>
          <cell r="D44">
            <v>1.5627705714999999E-5</v>
          </cell>
          <cell r="E44">
            <v>1.0309067295999999E-5</v>
          </cell>
          <cell r="F44">
            <v>1.1130067390800001E-5</v>
          </cell>
          <cell r="G44">
            <v>4.5424302360999998E-6</v>
          </cell>
          <cell r="H44">
            <v>2.1999697898699999E-6</v>
          </cell>
          <cell r="I44">
            <v>1.0405024079E-6</v>
          </cell>
          <cell r="J44">
            <v>-1.79780988615E-6</v>
          </cell>
          <cell r="K44">
            <v>-7.5767961986899998E-6</v>
          </cell>
          <cell r="L44">
            <v>-9.3156045718299999E-6</v>
          </cell>
          <cell r="M44">
            <v>-7.39901849744E-6</v>
          </cell>
          <cell r="N44">
            <v>-7.3961697801099996E-6</v>
          </cell>
          <cell r="O44">
            <v>6.1626818366700004E-5</v>
          </cell>
          <cell r="P44">
            <v>4.8252528735099999E-5</v>
          </cell>
          <cell r="Q44">
            <v>2.7945843218800001E-5</v>
          </cell>
          <cell r="R44">
            <v>2.2032336412400001E-5</v>
          </cell>
          <cell r="S44">
            <v>1.6594730192800001E-5</v>
          </cell>
          <cell r="T44">
            <v>1.6648901585700002E-5</v>
          </cell>
          <cell r="U44">
            <v>4.0103093325499996E-6</v>
          </cell>
          <cell r="V44">
            <v>-8.5829751487899996E-6</v>
          </cell>
          <cell r="W44">
            <v>-1.8836129396999999E-5</v>
          </cell>
          <cell r="X44">
            <v>-1.3560528601100001E-5</v>
          </cell>
          <cell r="Y44">
            <v>-6.8558857940199999E-6</v>
          </cell>
          <cell r="Z44">
            <v>-8.9283256370800008E-6</v>
          </cell>
          <cell r="AA44">
            <v>-1.30611492036E-5</v>
          </cell>
          <cell r="AB44">
            <v>1.4644229514500001E-4</v>
          </cell>
          <cell r="AC44">
            <v>9.45311987087E-5</v>
          </cell>
          <cell r="AD44">
            <v>6.1131151332599997E-5</v>
          </cell>
          <cell r="AE44">
            <v>4.6746797835400003E-5</v>
          </cell>
          <cell r="AF44">
            <v>3.8830280407400003E-5</v>
          </cell>
          <cell r="AG44">
            <v>3.1294742044299998E-5</v>
          </cell>
          <cell r="AH44">
            <v>2.33947828537E-5</v>
          </cell>
          <cell r="AI44">
            <v>1.7828735166399999E-5</v>
          </cell>
          <cell r="AJ44">
            <v>1.0888866047300001E-5</v>
          </cell>
          <cell r="AK44">
            <v>5.58403434777E-6</v>
          </cell>
          <cell r="AL44">
            <v>1.83853700068E-6</v>
          </cell>
          <cell r="AM44">
            <v>-2.4583341322500001E-6</v>
          </cell>
          <cell r="AN44">
            <v>-4.3929710582199998E-6</v>
          </cell>
          <cell r="AO44">
            <v>1.5302879421100001E-4</v>
          </cell>
          <cell r="AP44">
            <v>9.6683517033400003E-5</v>
          </cell>
          <cell r="AQ44">
            <v>5.0570257600400001E-5</v>
          </cell>
          <cell r="AR44">
            <v>4.6089518226200002E-5</v>
          </cell>
          <cell r="AS44">
            <v>4.1191542093999998E-5</v>
          </cell>
          <cell r="AT44">
            <v>1.2204540663799999E-5</v>
          </cell>
          <cell r="AU44">
            <v>4.8477939313300003E-6</v>
          </cell>
          <cell r="AV44">
            <v>1.1984779504199999E-6</v>
          </cell>
          <cell r="AW44">
            <v>3.30222965801E-7</v>
          </cell>
          <cell r="AX44">
            <v>-3.4456081159899998E-6</v>
          </cell>
          <cell r="AY44">
            <v>-4.5079133880499999E-6</v>
          </cell>
          <cell r="AZ44">
            <v>-6.7817820925E-6</v>
          </cell>
          <cell r="BA44">
            <v>-1.5418072948E-5</v>
          </cell>
        </row>
        <row r="45">
          <cell r="B45">
            <v>1.48475994692E-5</v>
          </cell>
          <cell r="C45">
            <v>1.55096025217E-5</v>
          </cell>
          <cell r="D45">
            <v>9.8275483367399997E-6</v>
          </cell>
          <cell r="E45">
            <v>8.6034478262100008E-6</v>
          </cell>
          <cell r="F45">
            <v>9.7361154811300005E-6</v>
          </cell>
          <cell r="G45">
            <v>5.6638515061899998E-6</v>
          </cell>
          <cell r="H45">
            <v>5.4405990239500004E-6</v>
          </cell>
          <cell r="I45">
            <v>4.4955150192800002E-6</v>
          </cell>
          <cell r="J45">
            <v>2.2815830359900001E-6</v>
          </cell>
          <cell r="K45">
            <v>-1.4297138141900001E-6</v>
          </cell>
          <cell r="L45">
            <v>-3.0683991774300001E-6</v>
          </cell>
          <cell r="M45">
            <v>-2.0542341284000002E-6</v>
          </cell>
          <cell r="N45">
            <v>-2.0438258502400002E-6</v>
          </cell>
          <cell r="O45">
            <v>5.57136327343E-5</v>
          </cell>
          <cell r="P45">
            <v>4.6985343734599999E-5</v>
          </cell>
          <cell r="Q45">
            <v>3.1900579358200001E-5</v>
          </cell>
          <cell r="R45">
            <v>2.6199185810299999E-5</v>
          </cell>
          <cell r="S45">
            <v>2.24637138738E-5</v>
          </cell>
          <cell r="T45">
            <v>1.30070162796E-5</v>
          </cell>
          <cell r="U45">
            <v>1.5181537483399999E-6</v>
          </cell>
          <cell r="V45">
            <v>-8.6403060553900008E-6</v>
          </cell>
          <cell r="W45">
            <v>-1.6946248577699999E-5</v>
          </cell>
          <cell r="X45">
            <v>-1.12373601457E-5</v>
          </cell>
          <cell r="Y45">
            <v>-2.8095003998399998E-6</v>
          </cell>
          <cell r="Z45">
            <v>-5.4804971684199998E-6</v>
          </cell>
          <cell r="AA45">
            <v>-1.01647942607E-5</v>
          </cell>
          <cell r="AB45">
            <v>9.45311987087E-5</v>
          </cell>
          <cell r="AC45">
            <v>7.9894897529499999E-5</v>
          </cell>
          <cell r="AD45">
            <v>5.9758974921899998E-5</v>
          </cell>
          <cell r="AE45">
            <v>4.5215851319399998E-5</v>
          </cell>
          <cell r="AF45">
            <v>3.6563601823599997E-5</v>
          </cell>
          <cell r="AG45">
            <v>2.8535354937599999E-5</v>
          </cell>
          <cell r="AH45">
            <v>2.16373579787E-5</v>
          </cell>
          <cell r="AI45">
            <v>1.6295007182999999E-5</v>
          </cell>
          <cell r="AJ45">
            <v>9.1754841986100002E-6</v>
          </cell>
          <cell r="AK45">
            <v>4.6304926832099996E-6</v>
          </cell>
          <cell r="AL45">
            <v>1.05858056395E-6</v>
          </cell>
          <cell r="AM45">
            <v>-1.85258773411E-6</v>
          </cell>
          <cell r="AN45">
            <v>-4.0132961511300004E-6</v>
          </cell>
          <cell r="AO45">
            <v>1.0703577763100001E-4</v>
          </cell>
          <cell r="AP45">
            <v>7.8782916753100007E-5</v>
          </cell>
          <cell r="AQ45">
            <v>4.5960732669500001E-5</v>
          </cell>
          <cell r="AR45">
            <v>3.8254077948200002E-5</v>
          </cell>
          <cell r="AS45">
            <v>3.0806631724100002E-5</v>
          </cell>
          <cell r="AT45">
            <v>9.4054272147900001E-6</v>
          </cell>
          <cell r="AU45">
            <v>3.92794708587E-6</v>
          </cell>
          <cell r="AV45">
            <v>1.07486456146E-6</v>
          </cell>
          <cell r="AW45">
            <v>1.3357039361499999E-7</v>
          </cell>
          <cell r="AX45">
            <v>-3.0915256418400002E-6</v>
          </cell>
          <cell r="AY45">
            <v>-3.9467393406600003E-6</v>
          </cell>
          <cell r="AZ45">
            <v>-6.2526567990999998E-6</v>
          </cell>
          <cell r="BA45">
            <v>-1.0247539609799999E-5</v>
          </cell>
        </row>
        <row r="46">
          <cell r="B46">
            <v>6.6191611226100004E-6</v>
          </cell>
          <cell r="C46">
            <v>8.2873470629899995E-6</v>
          </cell>
          <cell r="D46">
            <v>8.2679527307100005E-6</v>
          </cell>
          <cell r="E46">
            <v>1.0534850988099999E-5</v>
          </cell>
          <cell r="F46">
            <v>1.35665000635E-5</v>
          </cell>
          <cell r="G46">
            <v>1.33608060823E-5</v>
          </cell>
          <cell r="H46">
            <v>1.2296662905000001E-5</v>
          </cell>
          <cell r="I46">
            <v>1.07069508546E-5</v>
          </cell>
          <cell r="J46">
            <v>8.2432395865900003E-6</v>
          </cell>
          <cell r="K46">
            <v>4.3970831677499996E-6</v>
          </cell>
          <cell r="L46">
            <v>1.3608770822700001E-6</v>
          </cell>
          <cell r="M46">
            <v>1.43948636656E-6</v>
          </cell>
          <cell r="N46">
            <v>1.4403821178799999E-6</v>
          </cell>
          <cell r="O46">
            <v>4.5178352728299999E-5</v>
          </cell>
          <cell r="P46">
            <v>4.1115908535399998E-5</v>
          </cell>
          <cell r="Q46">
            <v>3.4116173318499997E-5</v>
          </cell>
          <cell r="R46">
            <v>3.2692393149599998E-5</v>
          </cell>
          <cell r="S46">
            <v>3.0045137468600001E-5</v>
          </cell>
          <cell r="T46">
            <v>1.94656886402E-5</v>
          </cell>
          <cell r="U46">
            <v>8.6866968871299997E-6</v>
          </cell>
          <cell r="V46">
            <v>-1.3142392252800001E-7</v>
          </cell>
          <cell r="W46">
            <v>-6.8887751241600003E-6</v>
          </cell>
          <cell r="X46">
            <v>-2.9565528991800001E-6</v>
          </cell>
          <cell r="Y46">
            <v>3.3151284468700001E-6</v>
          </cell>
          <cell r="Z46">
            <v>9.8676925992599992E-7</v>
          </cell>
          <cell r="AA46">
            <v>-4.7446728472399999E-6</v>
          </cell>
          <cell r="AB46">
            <v>6.1131151332599997E-5</v>
          </cell>
          <cell r="AC46">
            <v>5.9758974921899998E-5</v>
          </cell>
          <cell r="AD46">
            <v>5.8234246974799998E-5</v>
          </cell>
          <cell r="AE46">
            <v>5.0950487909499998E-5</v>
          </cell>
          <cell r="AF46">
            <v>4.6809797587800003E-5</v>
          </cell>
          <cell r="AG46">
            <v>3.7020287160300002E-5</v>
          </cell>
          <cell r="AH46">
            <v>2.96467122901E-5</v>
          </cell>
          <cell r="AI46">
            <v>2.4140051661199999E-5</v>
          </cell>
          <cell r="AJ46">
            <v>1.6700865463300001E-5</v>
          </cell>
          <cell r="AK46">
            <v>1.1227365029500001E-5</v>
          </cell>
          <cell r="AL46">
            <v>6.3818205856100002E-6</v>
          </cell>
          <cell r="AM46">
            <v>2.70564020571E-6</v>
          </cell>
          <cell r="AN46">
            <v>-3.2233196058099998E-7</v>
          </cell>
          <cell r="AO46">
            <v>7.1087934095399993E-5</v>
          </cell>
          <cell r="AP46">
            <v>5.8225178684500002E-5</v>
          </cell>
          <cell r="AQ46">
            <v>3.9278407280700002E-5</v>
          </cell>
          <cell r="AR46">
            <v>3.1667739637600001E-5</v>
          </cell>
          <cell r="AS46">
            <v>2.5413052915100001E-5</v>
          </cell>
          <cell r="AT46">
            <v>1.81425533309E-5</v>
          </cell>
          <cell r="AU46">
            <v>1.2170328028399999E-5</v>
          </cell>
          <cell r="AV46">
            <v>8.5789016758800007E-6</v>
          </cell>
          <cell r="AW46">
            <v>6.58710544737E-6</v>
          </cell>
          <cell r="AX46">
            <v>3.65007890912E-6</v>
          </cell>
          <cell r="AY46">
            <v>2.7633439958799998E-6</v>
          </cell>
          <cell r="AZ46">
            <v>-1.09221560323E-6</v>
          </cell>
          <cell r="BA46">
            <v>-1.83627739996E-6</v>
          </cell>
        </row>
        <row r="47">
          <cell r="B47">
            <v>5.9426786102299999E-6</v>
          </cell>
          <cell r="C47">
            <v>6.4993338591199999E-6</v>
          </cell>
          <cell r="D47">
            <v>8.4121475011499999E-6</v>
          </cell>
          <cell r="E47">
            <v>1.19057039879E-5</v>
          </cell>
          <cell r="F47">
            <v>1.6145506204600002E-5</v>
          </cell>
          <cell r="G47">
            <v>1.4084928436499999E-5</v>
          </cell>
          <cell r="H47">
            <v>1.39054638109E-5</v>
          </cell>
          <cell r="I47">
            <v>1.23844061877E-5</v>
          </cell>
          <cell r="J47">
            <v>1.00130418667E-5</v>
          </cell>
          <cell r="K47">
            <v>6.0162601074899998E-6</v>
          </cell>
          <cell r="L47">
            <v>2.32909911146E-6</v>
          </cell>
          <cell r="M47">
            <v>2.3555981755599999E-6</v>
          </cell>
          <cell r="N47">
            <v>2.36099596047E-6</v>
          </cell>
          <cell r="O47">
            <v>3.5640070415099998E-5</v>
          </cell>
          <cell r="P47">
            <v>3.3385379676300002E-5</v>
          </cell>
          <cell r="Q47">
            <v>2.7779856116000001E-5</v>
          </cell>
          <cell r="R47">
            <v>2.7110557901900001E-5</v>
          </cell>
          <cell r="S47">
            <v>2.67159213188E-5</v>
          </cell>
          <cell r="T47">
            <v>3.71259717093E-5</v>
          </cell>
          <cell r="U47">
            <v>2.8757466285100001E-5</v>
          </cell>
          <cell r="V47">
            <v>2.1349812769700001E-5</v>
          </cell>
          <cell r="W47">
            <v>1.6571764553800001E-5</v>
          </cell>
          <cell r="X47">
            <v>1.5042670462899999E-5</v>
          </cell>
          <cell r="Y47">
            <v>1.39826252713E-5</v>
          </cell>
          <cell r="Z47">
            <v>9.64505292911E-6</v>
          </cell>
          <cell r="AA47">
            <v>-1.67454400421E-6</v>
          </cell>
          <cell r="AB47">
            <v>4.6746797835400003E-5</v>
          </cell>
          <cell r="AC47">
            <v>4.5215851319399998E-5</v>
          </cell>
          <cell r="AD47">
            <v>5.0950487909499998E-5</v>
          </cell>
          <cell r="AE47">
            <v>5.9414127682599998E-5</v>
          </cell>
          <cell r="AF47">
            <v>6.6685802496699995E-5</v>
          </cell>
          <cell r="AG47">
            <v>5.59178583575E-5</v>
          </cell>
          <cell r="AH47">
            <v>4.8325845210400003E-5</v>
          </cell>
          <cell r="AI47">
            <v>4.2315563479699997E-5</v>
          </cell>
          <cell r="AJ47">
            <v>3.4941444690800001E-5</v>
          </cell>
          <cell r="AK47">
            <v>2.60686178713E-5</v>
          </cell>
          <cell r="AL47">
            <v>1.76725394739E-5</v>
          </cell>
          <cell r="AM47">
            <v>1.1808304896499999E-5</v>
          </cell>
          <cell r="AN47">
            <v>7.6879242831599992E-6</v>
          </cell>
          <cell r="AO47">
            <v>5.9715091506399998E-5</v>
          </cell>
          <cell r="AP47">
            <v>4.7921499589000002E-5</v>
          </cell>
          <cell r="AQ47">
            <v>3.81552550266E-5</v>
          </cell>
          <cell r="AR47">
            <v>4.4372519935300002E-5</v>
          </cell>
          <cell r="AS47">
            <v>4.7775395836500001E-5</v>
          </cell>
          <cell r="AT47">
            <v>4.2776877771500001E-5</v>
          </cell>
          <cell r="AU47">
            <v>3.6043713960700002E-5</v>
          </cell>
          <cell r="AV47">
            <v>3.1088420613099998E-5</v>
          </cell>
          <cell r="AW47">
            <v>2.93726286687E-5</v>
          </cell>
          <cell r="AX47">
            <v>2.43705596638E-5</v>
          </cell>
          <cell r="AY47">
            <v>1.9962193899999999E-5</v>
          </cell>
          <cell r="AZ47">
            <v>1.3243384427E-5</v>
          </cell>
          <cell r="BA47">
            <v>3.8221478943000001E-6</v>
          </cell>
        </row>
        <row r="48">
          <cell r="B48">
            <v>7.88776129631E-6</v>
          </cell>
          <cell r="C48">
            <v>6.6347917716499998E-6</v>
          </cell>
          <cell r="D48">
            <v>1.0032823925800001E-5</v>
          </cell>
          <cell r="E48">
            <v>1.5703421721599999E-5</v>
          </cell>
          <cell r="F48">
            <v>2.2383223872099999E-5</v>
          </cell>
          <cell r="G48">
            <v>2.0110009966999999E-5</v>
          </cell>
          <cell r="H48">
            <v>2.0763478059199999E-5</v>
          </cell>
          <cell r="I48">
            <v>1.91074950063E-5</v>
          </cell>
          <cell r="J48">
            <v>1.6627606439499998E-5</v>
          </cell>
          <cell r="K48">
            <v>1.2410336299300001E-5</v>
          </cell>
          <cell r="L48">
            <v>7.6839159781700008E-6</v>
          </cell>
          <cell r="M48">
            <v>7.8883760467799999E-6</v>
          </cell>
          <cell r="N48">
            <v>7.8872874830600007E-6</v>
          </cell>
          <cell r="O48">
            <v>2.6986276906200002E-5</v>
          </cell>
          <cell r="P48">
            <v>2.6208955043299999E-5</v>
          </cell>
          <cell r="Q48">
            <v>2.2901099581599998E-5</v>
          </cell>
          <cell r="R48">
            <v>2.46152519003E-5</v>
          </cell>
          <cell r="S48">
            <v>2.7057102555299998E-5</v>
          </cell>
          <cell r="T48">
            <v>5.7109011565599998E-5</v>
          </cell>
          <cell r="U48">
            <v>5.0338931715900001E-5</v>
          </cell>
          <cell r="V48">
            <v>4.3686174324700001E-5</v>
          </cell>
          <cell r="W48">
            <v>4.01384452977E-5</v>
          </cell>
          <cell r="X48">
            <v>3.4486201592499999E-5</v>
          </cell>
          <cell r="Y48">
            <v>2.7541870458600002E-5</v>
          </cell>
          <cell r="Z48">
            <v>2.0599964159699999E-5</v>
          </cell>
          <cell r="AA48">
            <v>1.9829992301899999E-6</v>
          </cell>
          <cell r="AB48">
            <v>3.8830280407400003E-5</v>
          </cell>
          <cell r="AC48">
            <v>3.6563601823599997E-5</v>
          </cell>
          <cell r="AD48">
            <v>4.6809797587800003E-5</v>
          </cell>
          <cell r="AE48">
            <v>6.6685802496699995E-5</v>
          </cell>
          <cell r="AF48">
            <v>8.6106556422900003E-5</v>
          </cell>
          <cell r="AG48">
            <v>7.8095330712999998E-5</v>
          </cell>
          <cell r="AH48">
            <v>7.0179088457399995E-5</v>
          </cell>
          <cell r="AI48">
            <v>6.3232583490199998E-5</v>
          </cell>
          <cell r="AJ48">
            <v>5.5417526639800001E-5</v>
          </cell>
          <cell r="AK48">
            <v>4.2547004715200003E-5</v>
          </cell>
          <cell r="AL48">
            <v>3.0189105433700001E-5</v>
          </cell>
          <cell r="AM48">
            <v>2.2129313824900001E-5</v>
          </cell>
          <cell r="AN48">
            <v>1.6563578124000001E-5</v>
          </cell>
          <cell r="AO48">
            <v>4.9649287564399998E-5</v>
          </cell>
          <cell r="AP48">
            <v>3.94116174129E-5</v>
          </cell>
          <cell r="AQ48">
            <v>3.9059789967499997E-5</v>
          </cell>
          <cell r="AR48">
            <v>5.8063069224699997E-5</v>
          </cell>
          <cell r="AS48">
            <v>7.2810690845100001E-5</v>
          </cell>
          <cell r="AT48">
            <v>7.1380897646699997E-5</v>
          </cell>
          <cell r="AU48">
            <v>6.4448501337900004E-5</v>
          </cell>
          <cell r="AV48">
            <v>5.7505014054899997E-5</v>
          </cell>
          <cell r="AW48">
            <v>5.6261050719599997E-5</v>
          </cell>
          <cell r="AX48">
            <v>4.8544729312500001E-5</v>
          </cell>
          <cell r="AY48">
            <v>4.1041128445599997E-5</v>
          </cell>
          <cell r="AZ48">
            <v>3.2023641932699998E-5</v>
          </cell>
          <cell r="BA48">
            <v>1.0943472005199999E-5</v>
          </cell>
        </row>
        <row r="49">
          <cell r="B49">
            <v>1.00005481826E-5</v>
          </cell>
          <cell r="C49">
            <v>7.0455103282800002E-6</v>
          </cell>
          <cell r="D49">
            <v>9.9273298253099995E-6</v>
          </cell>
          <cell r="E49">
            <v>1.7338304669400002E-5</v>
          </cell>
          <cell r="F49">
            <v>2.6212783241699999E-5</v>
          </cell>
          <cell r="G49">
            <v>2.6567604361000001E-5</v>
          </cell>
          <cell r="H49">
            <v>2.8468966031500002E-5</v>
          </cell>
          <cell r="I49">
            <v>2.6791515194999999E-5</v>
          </cell>
          <cell r="J49">
            <v>2.4323385257499999E-5</v>
          </cell>
          <cell r="K49">
            <v>2.04833397918E-5</v>
          </cell>
          <cell r="L49">
            <v>1.5261637758100001E-5</v>
          </cell>
          <cell r="M49">
            <v>1.5526069409000001E-5</v>
          </cell>
          <cell r="N49">
            <v>1.55135217671E-5</v>
          </cell>
          <cell r="O49">
            <v>1.9357638106600001E-5</v>
          </cell>
          <cell r="P49">
            <v>1.8106280312100001E-5</v>
          </cell>
          <cell r="Q49">
            <v>1.71549910459E-5</v>
          </cell>
          <cell r="R49">
            <v>2.1291957751400001E-5</v>
          </cell>
          <cell r="S49">
            <v>2.5331179985200001E-5</v>
          </cell>
          <cell r="T49">
            <v>6.0613790803299997E-5</v>
          </cell>
          <cell r="U49">
            <v>5.5363606101099999E-5</v>
          </cell>
          <cell r="V49">
            <v>5.0000651646000001E-5</v>
          </cell>
          <cell r="W49">
            <v>4.7221643695400002E-5</v>
          </cell>
          <cell r="X49">
            <v>4.1397028642899999E-5</v>
          </cell>
          <cell r="Y49">
            <v>3.3618210941899997E-5</v>
          </cell>
          <cell r="Z49">
            <v>2.6512868243100002E-5</v>
          </cell>
          <cell r="AA49">
            <v>5.7945761784399999E-6</v>
          </cell>
          <cell r="AB49">
            <v>3.1294742044299998E-5</v>
          </cell>
          <cell r="AC49">
            <v>2.8535354937599999E-5</v>
          </cell>
          <cell r="AD49">
            <v>3.7020287160300002E-5</v>
          </cell>
          <cell r="AE49">
            <v>5.59178583575E-5</v>
          </cell>
          <cell r="AF49">
            <v>7.8095330712999998E-5</v>
          </cell>
          <cell r="AG49">
            <v>8.0715649683E-5</v>
          </cell>
          <cell r="AH49">
            <v>7.3298787445200004E-5</v>
          </cell>
          <cell r="AI49">
            <v>6.6927748351000002E-5</v>
          </cell>
          <cell r="AJ49">
            <v>5.9768292383399997E-5</v>
          </cell>
          <cell r="AK49">
            <v>4.6414816293600002E-5</v>
          </cell>
          <cell r="AL49">
            <v>3.3947093039900002E-5</v>
          </cell>
          <cell r="AM49">
            <v>2.5508598058400001E-5</v>
          </cell>
          <cell r="AN49">
            <v>1.9678582339799998E-5</v>
          </cell>
          <cell r="AO49">
            <v>3.3368818215399998E-5</v>
          </cell>
          <cell r="AP49">
            <v>2.6052351477099999E-5</v>
          </cell>
          <cell r="AQ49">
            <v>3.1410280174400003E-5</v>
          </cell>
          <cell r="AR49">
            <v>5.4153567104600003E-5</v>
          </cell>
          <cell r="AS49">
            <v>7.4771629197200004E-5</v>
          </cell>
          <cell r="AT49">
            <v>7.7580881225600005E-5</v>
          </cell>
          <cell r="AU49">
            <v>7.2047151911299996E-5</v>
          </cell>
          <cell r="AV49">
            <v>6.5176764386400002E-5</v>
          </cell>
          <cell r="AW49">
            <v>6.4421671466199996E-5</v>
          </cell>
          <cell r="AX49">
            <v>5.6724162674699999E-5</v>
          </cell>
          <cell r="AY49">
            <v>4.9095649876699997E-5</v>
          </cell>
          <cell r="AZ49">
            <v>4.1224577394400003E-5</v>
          </cell>
          <cell r="BA49">
            <v>1.5326340065200001E-5</v>
          </cell>
        </row>
        <row r="50">
          <cell r="B50">
            <v>1.1625460909300001E-5</v>
          </cell>
          <cell r="C50">
            <v>7.4306646503500001E-6</v>
          </cell>
          <cell r="D50">
            <v>7.6526981528300005E-6</v>
          </cell>
          <cell r="E50">
            <v>1.3724192644600001E-5</v>
          </cell>
          <cell r="F50">
            <v>2.1178804965799999E-5</v>
          </cell>
          <cell r="G50">
            <v>2.10932122793E-5</v>
          </cell>
          <cell r="H50">
            <v>2.3046794039699998E-5</v>
          </cell>
          <cell r="I50">
            <v>2.19826732074E-5</v>
          </cell>
          <cell r="J50">
            <v>2.06551196435E-5</v>
          </cell>
          <cell r="K50">
            <v>1.8718809828600002E-5</v>
          </cell>
          <cell r="L50">
            <v>1.49884425859E-5</v>
          </cell>
          <cell r="M50">
            <v>1.5892630202299999E-5</v>
          </cell>
          <cell r="N50">
            <v>1.5883617288499999E-5</v>
          </cell>
          <cell r="O50">
            <v>1.46113849886E-5</v>
          </cell>
          <cell r="P50">
            <v>1.23995565849E-5</v>
          </cell>
          <cell r="Q50">
            <v>9.4637995446299994E-6</v>
          </cell>
          <cell r="R50">
            <v>1.0568570731399999E-5</v>
          </cell>
          <cell r="S50">
            <v>1.5310235057999999E-5</v>
          </cell>
          <cell r="T50">
            <v>5.4371615393900001E-5</v>
          </cell>
          <cell r="U50">
            <v>5.13695361291E-5</v>
          </cell>
          <cell r="V50">
            <v>4.8040994320599999E-5</v>
          </cell>
          <cell r="W50">
            <v>4.7127773101600002E-5</v>
          </cell>
          <cell r="X50">
            <v>4.1421284708899999E-5</v>
          </cell>
          <cell r="Y50">
            <v>3.3857319764900002E-5</v>
          </cell>
          <cell r="Z50">
            <v>2.7215223673399998E-5</v>
          </cell>
          <cell r="AA50">
            <v>8.11385504097E-6</v>
          </cell>
          <cell r="AB50">
            <v>2.33947828537E-5</v>
          </cell>
          <cell r="AC50">
            <v>2.16373579787E-5</v>
          </cell>
          <cell r="AD50">
            <v>2.96467122901E-5</v>
          </cell>
          <cell r="AE50">
            <v>4.8325845210400003E-5</v>
          </cell>
          <cell r="AF50">
            <v>7.0179088457399995E-5</v>
          </cell>
          <cell r="AG50">
            <v>7.3298787445200004E-5</v>
          </cell>
          <cell r="AH50">
            <v>7.1493988143100007E-5</v>
          </cell>
          <cell r="AI50">
            <v>6.6190815851700002E-5</v>
          </cell>
          <cell r="AJ50">
            <v>6.0192907966199997E-5</v>
          </cell>
          <cell r="AK50">
            <v>4.6873557930899997E-5</v>
          </cell>
          <cell r="AL50">
            <v>3.50091450941E-5</v>
          </cell>
          <cell r="AM50">
            <v>2.7773357604600002E-5</v>
          </cell>
          <cell r="AN50">
            <v>2.2814553133299999E-5</v>
          </cell>
          <cell r="AO50">
            <v>2.5296262695300002E-5</v>
          </cell>
          <cell r="AP50">
            <v>2.0570949203500002E-5</v>
          </cell>
          <cell r="AQ50">
            <v>2.6141339048099999E-5</v>
          </cell>
          <cell r="AR50">
            <v>4.9317387404300001E-5</v>
          </cell>
          <cell r="AS50">
            <v>7.0604577900999993E-5</v>
          </cell>
          <cell r="AT50">
            <v>7.2614014849300005E-5</v>
          </cell>
          <cell r="AU50">
            <v>6.9677161690499996E-5</v>
          </cell>
          <cell r="AV50">
            <v>6.4114926332499994E-5</v>
          </cell>
          <cell r="AW50">
            <v>6.41782640282E-5</v>
          </cell>
          <cell r="AX50">
            <v>5.7976268611099999E-5</v>
          </cell>
          <cell r="AY50">
            <v>5.1157826020199999E-5</v>
          </cell>
          <cell r="AZ50">
            <v>4.3771308666400001E-5</v>
          </cell>
          <cell r="BA50">
            <v>1.8911041972900001E-5</v>
          </cell>
        </row>
        <row r="51">
          <cell r="B51">
            <v>1.0713769647300001E-5</v>
          </cell>
          <cell r="C51">
            <v>6.9123674396900001E-6</v>
          </cell>
          <cell r="D51">
            <v>6.4687046491099998E-6</v>
          </cell>
          <cell r="E51">
            <v>1.1885016018599999E-5</v>
          </cell>
          <cell r="F51">
            <v>1.85395960983E-5</v>
          </cell>
          <cell r="G51">
            <v>1.76276974713E-5</v>
          </cell>
          <cell r="H51">
            <v>2.0089562563300001E-5</v>
          </cell>
          <cell r="I51">
            <v>1.9325501958800001E-5</v>
          </cell>
          <cell r="J51">
            <v>1.8432340766500001E-5</v>
          </cell>
          <cell r="K51">
            <v>1.6845718001399999E-5</v>
          </cell>
          <cell r="L51">
            <v>1.3796184038800001E-5</v>
          </cell>
          <cell r="M51">
            <v>1.49162775219E-5</v>
          </cell>
          <cell r="N51">
            <v>1.49078760509E-5</v>
          </cell>
          <cell r="O51">
            <v>1.10790927263E-5</v>
          </cell>
          <cell r="P51">
            <v>8.9056404387499997E-6</v>
          </cell>
          <cell r="Q51">
            <v>5.8984250786999997E-6</v>
          </cell>
          <cell r="R51">
            <v>5.8922023934599997E-6</v>
          </cell>
          <cell r="S51">
            <v>1.03208709138E-5</v>
          </cell>
          <cell r="T51">
            <v>4.9768447097800001E-5</v>
          </cell>
          <cell r="U51">
            <v>4.73356324727E-5</v>
          </cell>
          <cell r="V51">
            <v>4.4732814126100002E-5</v>
          </cell>
          <cell r="W51">
            <v>4.4219489680499997E-5</v>
          </cell>
          <cell r="X51">
            <v>3.9307938739399997E-5</v>
          </cell>
          <cell r="Y51">
            <v>3.3006581290399999E-5</v>
          </cell>
          <cell r="Z51">
            <v>2.66662328178E-5</v>
          </cell>
          <cell r="AA51">
            <v>8.9355104292699992E-6</v>
          </cell>
          <cell r="AB51">
            <v>1.7828735166399999E-5</v>
          </cell>
          <cell r="AC51">
            <v>1.6295007182999999E-5</v>
          </cell>
          <cell r="AD51">
            <v>2.4140051661199999E-5</v>
          </cell>
          <cell r="AE51">
            <v>4.2315563479699997E-5</v>
          </cell>
          <cell r="AF51">
            <v>6.3232583490199998E-5</v>
          </cell>
          <cell r="AG51">
            <v>6.6927748351000002E-5</v>
          </cell>
          <cell r="AH51">
            <v>6.6190815851700002E-5</v>
          </cell>
          <cell r="AI51">
            <v>6.28592180169E-5</v>
          </cell>
          <cell r="AJ51">
            <v>5.7886988656900001E-5</v>
          </cell>
          <cell r="AK51">
            <v>4.5780897429599999E-5</v>
          </cell>
          <cell r="AL51">
            <v>3.55282515281E-5</v>
          </cell>
          <cell r="AM51">
            <v>2.9124505747499999E-5</v>
          </cell>
          <cell r="AN51">
            <v>2.4553906367099999E-5</v>
          </cell>
          <cell r="AO51">
            <v>1.92445688486E-5</v>
          </cell>
          <cell r="AP51">
            <v>1.5877789890600001E-5</v>
          </cell>
          <cell r="AQ51">
            <v>2.2351901101200001E-5</v>
          </cell>
          <cell r="AR51">
            <v>4.4886758862800002E-5</v>
          </cell>
          <cell r="AS51">
            <v>6.6133878467199996E-5</v>
          </cell>
          <cell r="AT51">
            <v>6.7590747904999998E-5</v>
          </cell>
          <cell r="AU51">
            <v>6.5690350394499998E-5</v>
          </cell>
          <cell r="AV51">
            <v>6.1080501274599999E-5</v>
          </cell>
          <cell r="AW51">
            <v>6.1358139288199997E-5</v>
          </cell>
          <cell r="AX51">
            <v>5.5714363073299997E-5</v>
          </cell>
          <cell r="AY51">
            <v>4.9848083323999997E-5</v>
          </cell>
          <cell r="AZ51">
            <v>4.2893862920900003E-5</v>
          </cell>
          <cell r="BA51">
            <v>1.96152067846E-5</v>
          </cell>
        </row>
        <row r="52">
          <cell r="B52">
            <v>8.9403950363700003E-6</v>
          </cell>
          <cell r="C52">
            <v>5.7106573163299998E-6</v>
          </cell>
          <cell r="D52">
            <v>5.5549912875099998E-6</v>
          </cell>
          <cell r="E52">
            <v>9.8447301300599993E-6</v>
          </cell>
          <cell r="F52">
            <v>1.57555990855E-5</v>
          </cell>
          <cell r="G52">
            <v>1.3523058854900001E-5</v>
          </cell>
          <cell r="H52">
            <v>1.6074734055199999E-5</v>
          </cell>
          <cell r="I52">
            <v>1.5370525666699998E-5</v>
          </cell>
          <cell r="J52">
            <v>1.5000240597000001E-5</v>
          </cell>
          <cell r="K52">
            <v>1.4173628659700001E-5</v>
          </cell>
          <cell r="L52">
            <v>1.1873333749000001E-5</v>
          </cell>
          <cell r="M52">
            <v>1.3069022340299999E-5</v>
          </cell>
          <cell r="N52">
            <v>1.30631970355E-5</v>
          </cell>
          <cell r="O52">
            <v>4.7530019892400004E-6</v>
          </cell>
          <cell r="P52">
            <v>3.24590717399E-6</v>
          </cell>
          <cell r="Q52">
            <v>1.7423409037E-6</v>
          </cell>
          <cell r="R52">
            <v>2.49523076853E-6</v>
          </cell>
          <cell r="S52">
            <v>6.7368519598499998E-6</v>
          </cell>
          <cell r="T52">
            <v>4.7028626953299997E-5</v>
          </cell>
          <cell r="U52">
            <v>4.6428397434599997E-5</v>
          </cell>
          <cell r="V52">
            <v>4.5145928770800003E-5</v>
          </cell>
          <cell r="W52">
            <v>4.5901426466700001E-5</v>
          </cell>
          <cell r="X52">
            <v>3.9784652722500003E-5</v>
          </cell>
          <cell r="Y52">
            <v>3.25464545105E-5</v>
          </cell>
          <cell r="Z52">
            <v>2.6084199804099999E-5</v>
          </cell>
          <cell r="AA52">
            <v>9.3853425229399995E-6</v>
          </cell>
          <cell r="AB52">
            <v>1.0888866047300001E-5</v>
          </cell>
          <cell r="AC52">
            <v>9.1754841986100002E-6</v>
          </cell>
          <cell r="AD52">
            <v>1.6700865463300001E-5</v>
          </cell>
          <cell r="AE52">
            <v>3.4941444690800001E-5</v>
          </cell>
          <cell r="AF52">
            <v>5.5417526639800001E-5</v>
          </cell>
          <cell r="AG52">
            <v>5.9768292383399997E-5</v>
          </cell>
          <cell r="AH52">
            <v>6.0192907966199997E-5</v>
          </cell>
          <cell r="AI52">
            <v>5.7886988656900001E-5</v>
          </cell>
          <cell r="AJ52">
            <v>5.51584661431E-5</v>
          </cell>
          <cell r="AK52">
            <v>4.4109421856199998E-5</v>
          </cell>
          <cell r="AL52">
            <v>3.5079920012200003E-5</v>
          </cell>
          <cell r="AM52">
            <v>2.9650043006999999E-5</v>
          </cell>
          <cell r="AN52">
            <v>2.57195154157E-5</v>
          </cell>
          <cell r="AO52">
            <v>1.5086071092700001E-5</v>
          </cell>
          <cell r="AP52">
            <v>1.20595007348E-5</v>
          </cell>
          <cell r="AQ52">
            <v>1.9690097978299999E-5</v>
          </cell>
          <cell r="AR52">
            <v>4.18778981582E-5</v>
          </cell>
          <cell r="AS52">
            <v>6.2593890975299997E-5</v>
          </cell>
          <cell r="AT52">
            <v>6.4354264026500005E-5</v>
          </cell>
          <cell r="AU52">
            <v>6.3267971740499999E-5</v>
          </cell>
          <cell r="AV52">
            <v>5.9257176348100001E-5</v>
          </cell>
          <cell r="AW52">
            <v>5.9704665614500003E-5</v>
          </cell>
          <cell r="AX52">
            <v>5.47236667615E-5</v>
          </cell>
          <cell r="AY52">
            <v>4.9057769721E-5</v>
          </cell>
          <cell r="AZ52">
            <v>4.2824611168E-5</v>
          </cell>
          <cell r="BA52">
            <v>2.0332483568900002E-5</v>
          </cell>
        </row>
        <row r="53">
          <cell r="B53">
            <v>4.8702785298999997E-6</v>
          </cell>
          <cell r="C53">
            <v>2.55261761846E-6</v>
          </cell>
          <cell r="D53">
            <v>3.3551647536899998E-6</v>
          </cell>
          <cell r="E53">
            <v>6.6283928446400001E-6</v>
          </cell>
          <cell r="F53">
            <v>1.2124403680599999E-5</v>
          </cell>
          <cell r="G53">
            <v>1.08121936855E-5</v>
          </cell>
          <cell r="H53">
            <v>1.27145940579E-5</v>
          </cell>
          <cell r="I53">
            <v>1.2443096605E-5</v>
          </cell>
          <cell r="J53">
            <v>1.22742291218E-5</v>
          </cell>
          <cell r="K53">
            <v>1.16208797079E-5</v>
          </cell>
          <cell r="L53">
            <v>1.0130759661E-5</v>
          </cell>
          <cell r="M53">
            <v>1.15434249888E-5</v>
          </cell>
          <cell r="N53">
            <v>1.1541259707500001E-5</v>
          </cell>
          <cell r="O53">
            <v>3.2259815647100001E-6</v>
          </cell>
          <cell r="P53">
            <v>3.0800964996799998E-6</v>
          </cell>
          <cell r="Q53">
            <v>2.1460209024E-6</v>
          </cell>
          <cell r="R53">
            <v>2.9338604314900002E-6</v>
          </cell>
          <cell r="S53">
            <v>6.3092121399699999E-6</v>
          </cell>
          <cell r="T53">
            <v>3.8798807804100003E-5</v>
          </cell>
          <cell r="U53">
            <v>3.8459189308700002E-5</v>
          </cell>
          <cell r="V53">
            <v>3.8034051561499999E-5</v>
          </cell>
          <cell r="W53">
            <v>3.8988832775700003E-5</v>
          </cell>
          <cell r="X53">
            <v>3.4233693067799998E-5</v>
          </cell>
          <cell r="Y53">
            <v>2.9102106015800001E-5</v>
          </cell>
          <cell r="Z53">
            <v>2.3184529037899999E-5</v>
          </cell>
          <cell r="AA53">
            <v>9.7830576147999999E-6</v>
          </cell>
          <cell r="AB53">
            <v>5.58403434777E-6</v>
          </cell>
          <cell r="AC53">
            <v>4.6304926832099996E-6</v>
          </cell>
          <cell r="AD53">
            <v>1.1227365029500001E-5</v>
          </cell>
          <cell r="AE53">
            <v>2.60686178713E-5</v>
          </cell>
          <cell r="AF53">
            <v>4.2547004715200003E-5</v>
          </cell>
          <cell r="AG53">
            <v>4.6414816293600002E-5</v>
          </cell>
          <cell r="AH53">
            <v>4.6873557930899997E-5</v>
          </cell>
          <cell r="AI53">
            <v>4.5780897429599999E-5</v>
          </cell>
          <cell r="AJ53">
            <v>4.4109421856199998E-5</v>
          </cell>
          <cell r="AK53">
            <v>4.0286618069200001E-5</v>
          </cell>
          <cell r="AL53">
            <v>3.3808419132599998E-5</v>
          </cell>
          <cell r="AM53">
            <v>2.9615833982800002E-5</v>
          </cell>
          <cell r="AN53">
            <v>2.6452576589900002E-5</v>
          </cell>
          <cell r="AO53">
            <v>6.2850416200500001E-6</v>
          </cell>
          <cell r="AP53">
            <v>5.1823789279700001E-6</v>
          </cell>
          <cell r="AQ53">
            <v>1.13341029648E-5</v>
          </cell>
          <cell r="AR53">
            <v>2.90205254627E-5</v>
          </cell>
          <cell r="AS53">
            <v>4.6595186710699998E-5</v>
          </cell>
          <cell r="AT53">
            <v>5.1404868900800002E-5</v>
          </cell>
          <cell r="AU53">
            <v>5.1246600431599999E-5</v>
          </cell>
          <cell r="AV53">
            <v>4.8999981748000003E-5</v>
          </cell>
          <cell r="AW53">
            <v>5.0405580542500001E-5</v>
          </cell>
          <cell r="AX53">
            <v>4.6822863841700001E-5</v>
          </cell>
          <cell r="AY53">
            <v>4.3793124666899998E-5</v>
          </cell>
          <cell r="AZ53">
            <v>3.8376143432099998E-5</v>
          </cell>
          <cell r="BA53">
            <v>2.0146982065700002E-5</v>
          </cell>
        </row>
        <row r="54">
          <cell r="B54">
            <v>3.4748458181899998E-6</v>
          </cell>
          <cell r="C54">
            <v>1.67033775494E-6</v>
          </cell>
          <cell r="D54">
            <v>1.38678429361E-6</v>
          </cell>
          <cell r="E54">
            <v>3.4417581801800002E-6</v>
          </cell>
          <cell r="F54">
            <v>7.36978318947E-6</v>
          </cell>
          <cell r="G54">
            <v>3.4367935410100001E-6</v>
          </cell>
          <cell r="H54">
            <v>5.6610226992700002E-6</v>
          </cell>
          <cell r="I54">
            <v>5.6899673042399997E-6</v>
          </cell>
          <cell r="J54">
            <v>6.18776306672E-6</v>
          </cell>
          <cell r="K54">
            <v>6.23179013039E-6</v>
          </cell>
          <cell r="L54">
            <v>5.9947841081799997E-6</v>
          </cell>
          <cell r="M54">
            <v>7.2497793470699998E-6</v>
          </cell>
          <cell r="N54">
            <v>7.2449583944899998E-6</v>
          </cell>
          <cell r="O54">
            <v>3.73909177441E-7</v>
          </cell>
          <cell r="P54">
            <v>1.9601119271499999E-7</v>
          </cell>
          <cell r="Q54">
            <v>-6.3233421170099999E-7</v>
          </cell>
          <cell r="R54">
            <v>-1.5145281635700001E-6</v>
          </cell>
          <cell r="S54">
            <v>1.0380133810400001E-6</v>
          </cell>
          <cell r="T54">
            <v>2.8731382572399998E-5</v>
          </cell>
          <cell r="U54">
            <v>2.8979664049600001E-5</v>
          </cell>
          <cell r="V54">
            <v>2.9238366612599999E-5</v>
          </cell>
          <cell r="W54">
            <v>3.0360922525999999E-5</v>
          </cell>
          <cell r="X54">
            <v>2.75288414408E-5</v>
          </cell>
          <cell r="Y54">
            <v>2.54494667966E-5</v>
          </cell>
          <cell r="Z54">
            <v>2.0017193376900001E-5</v>
          </cell>
          <cell r="AA54">
            <v>9.8097048798900003E-6</v>
          </cell>
          <cell r="AB54">
            <v>1.83853700068E-6</v>
          </cell>
          <cell r="AC54">
            <v>1.05858056395E-6</v>
          </cell>
          <cell r="AD54">
            <v>6.3818205856100002E-6</v>
          </cell>
          <cell r="AE54">
            <v>1.76725394739E-5</v>
          </cell>
          <cell r="AF54">
            <v>3.0189105433700001E-5</v>
          </cell>
          <cell r="AG54">
            <v>3.3947093039900002E-5</v>
          </cell>
          <cell r="AH54">
            <v>3.50091450941E-5</v>
          </cell>
          <cell r="AI54">
            <v>3.55282515281E-5</v>
          </cell>
          <cell r="AJ54">
            <v>3.5079920012200003E-5</v>
          </cell>
          <cell r="AK54">
            <v>3.3808419132599998E-5</v>
          </cell>
          <cell r="AL54">
            <v>3.2287510610600003E-5</v>
          </cell>
          <cell r="AM54">
            <v>2.9363101932500001E-5</v>
          </cell>
          <cell r="AN54">
            <v>2.6872579512400001E-5</v>
          </cell>
          <cell r="AO54">
            <v>4.0857115168499996E-6</v>
          </cell>
          <cell r="AP54">
            <v>4.3394744073699998E-6</v>
          </cell>
          <cell r="AQ54">
            <v>8.6222263966699995E-6</v>
          </cell>
          <cell r="AR54">
            <v>2.1884168186500001E-5</v>
          </cell>
          <cell r="AS54">
            <v>3.6424427816500002E-5</v>
          </cell>
          <cell r="AT54">
            <v>3.8878658737899999E-5</v>
          </cell>
          <cell r="AU54">
            <v>3.9929586854899999E-5</v>
          </cell>
          <cell r="AV54">
            <v>3.8903999026999998E-5</v>
          </cell>
          <cell r="AW54">
            <v>4.0267522362000002E-5</v>
          </cell>
          <cell r="AX54">
            <v>3.8690216651099998E-5</v>
          </cell>
          <cell r="AY54">
            <v>3.8378727924999999E-5</v>
          </cell>
          <cell r="AZ54">
            <v>3.3742716367300003E-5</v>
          </cell>
          <cell r="BA54">
            <v>2.0502247051E-5</v>
          </cell>
        </row>
        <row r="55">
          <cell r="B55">
            <v>3.7048745581200001E-6</v>
          </cell>
          <cell r="C55">
            <v>1.5839401909500001E-6</v>
          </cell>
          <cell r="D55">
            <v>-2.9613646834700002E-7</v>
          </cell>
          <cell r="E55">
            <v>7.3584927705699996E-7</v>
          </cell>
          <cell r="F55">
            <v>3.1334588293400001E-6</v>
          </cell>
          <cell r="G55">
            <v>-1.9664265056500002E-6</v>
          </cell>
          <cell r="H55">
            <v>1.00646474033E-6</v>
          </cell>
          <cell r="I55">
            <v>1.3389478346899999E-6</v>
          </cell>
          <cell r="J55">
            <v>2.32653014726E-6</v>
          </cell>
          <cell r="K55">
            <v>3.3397357017100002E-6</v>
          </cell>
          <cell r="L55">
            <v>4.12656583592E-6</v>
          </cell>
          <cell r="M55">
            <v>5.5407477307200003E-6</v>
          </cell>
          <cell r="N55">
            <v>5.5324322007399998E-6</v>
          </cell>
          <cell r="O55">
            <v>-5.8062425596499996E-7</v>
          </cell>
          <cell r="P55">
            <v>-1.59920029634E-6</v>
          </cell>
          <cell r="Q55">
            <v>-3.0615389162199998E-6</v>
          </cell>
          <cell r="R55">
            <v>-5.5933553002599999E-6</v>
          </cell>
          <cell r="S55">
            <v>-3.3756247355299999E-6</v>
          </cell>
          <cell r="T55">
            <v>2.1518087412900001E-5</v>
          </cell>
          <cell r="U55">
            <v>2.2462360380099998E-5</v>
          </cell>
          <cell r="V55">
            <v>2.35974329791E-5</v>
          </cell>
          <cell r="W55">
            <v>2.5138320978399999E-5</v>
          </cell>
          <cell r="X55">
            <v>2.31415648774E-5</v>
          </cell>
          <cell r="Y55">
            <v>2.23750477551E-5</v>
          </cell>
          <cell r="Z55">
            <v>1.7597433660599998E-5</v>
          </cell>
          <cell r="AA55">
            <v>9.5661749644900003E-6</v>
          </cell>
          <cell r="AB55">
            <v>-2.4583341322500001E-6</v>
          </cell>
          <cell r="AC55">
            <v>-1.85258773411E-6</v>
          </cell>
          <cell r="AD55">
            <v>2.70564020571E-6</v>
          </cell>
          <cell r="AE55">
            <v>1.1808304896499999E-5</v>
          </cell>
          <cell r="AF55">
            <v>2.2129313824900001E-5</v>
          </cell>
          <cell r="AG55">
            <v>2.5508598058400001E-5</v>
          </cell>
          <cell r="AH55">
            <v>2.7773357604600002E-5</v>
          </cell>
          <cell r="AI55">
            <v>2.9124505747499999E-5</v>
          </cell>
          <cell r="AJ55">
            <v>2.9650043006999999E-5</v>
          </cell>
          <cell r="AK55">
            <v>2.9615833982800002E-5</v>
          </cell>
          <cell r="AL55">
            <v>2.9363101932500001E-5</v>
          </cell>
          <cell r="AM55">
            <v>2.8984791775199999E-5</v>
          </cell>
          <cell r="AN55">
            <v>2.7128792376699999E-5</v>
          </cell>
          <cell r="AO55">
            <v>3.4183230206999999E-6</v>
          </cell>
          <cell r="AP55">
            <v>4.1326003158599998E-6</v>
          </cell>
          <cell r="AQ55">
            <v>7.4670516259800004E-6</v>
          </cell>
          <cell r="AR55">
            <v>1.8516834201900001E-5</v>
          </cell>
          <cell r="AS55">
            <v>3.10982108392E-5</v>
          </cell>
          <cell r="AT55">
            <v>3.11157596656E-5</v>
          </cell>
          <cell r="AU55">
            <v>3.3003172304000002E-5</v>
          </cell>
          <cell r="AV55">
            <v>3.32375653228E-5</v>
          </cell>
          <cell r="AW55">
            <v>3.4679684602200001E-5</v>
          </cell>
          <cell r="AX55">
            <v>3.3841556030400003E-5</v>
          </cell>
          <cell r="AY55">
            <v>3.4424521949200001E-5</v>
          </cell>
          <cell r="AZ55">
            <v>3.04973399624E-5</v>
          </cell>
          <cell r="BA55">
            <v>1.9744048635500002E-5</v>
          </cell>
        </row>
        <row r="56">
          <cell r="B56">
            <v>2.14604486711E-6</v>
          </cell>
          <cell r="C56">
            <v>-4.5348529986500001E-7</v>
          </cell>
          <cell r="D56">
            <v>-3.4001932961799999E-6</v>
          </cell>
          <cell r="E56">
            <v>-3.4980064810300001E-6</v>
          </cell>
          <cell r="F56">
            <v>-1.4434268359000001E-6</v>
          </cell>
          <cell r="G56">
            <v>-4.9781293543600002E-6</v>
          </cell>
          <cell r="H56">
            <v>-2.88598951277E-6</v>
          </cell>
          <cell r="I56">
            <v>-2.3095422681E-6</v>
          </cell>
          <cell r="J56">
            <v>-9.4979433658299996E-7</v>
          </cell>
          <cell r="K56">
            <v>8.72820007746E-7</v>
          </cell>
          <cell r="L56">
            <v>2.5488634219299999E-6</v>
          </cell>
          <cell r="M56">
            <v>4.1259341814900001E-6</v>
          </cell>
          <cell r="N56">
            <v>4.1280104257E-6</v>
          </cell>
          <cell r="O56">
            <v>-2.0148255163999999E-6</v>
          </cell>
          <cell r="P56">
            <v>-3.6053302311499999E-6</v>
          </cell>
          <cell r="Q56">
            <v>-6.0112369886899999E-6</v>
          </cell>
          <cell r="R56">
            <v>-9.8841902710199994E-6</v>
          </cell>
          <cell r="S56">
            <v>-8.5659964536999994E-6</v>
          </cell>
          <cell r="T56">
            <v>1.6006585427000001E-5</v>
          </cell>
          <cell r="U56">
            <v>1.8485344145200002E-5</v>
          </cell>
          <cell r="V56">
            <v>2.09280621728E-5</v>
          </cell>
          <cell r="W56">
            <v>2.40478513017E-5</v>
          </cell>
          <cell r="X56">
            <v>2.0610463926299999E-5</v>
          </cell>
          <cell r="Y56">
            <v>1.8235720207899999E-5</v>
          </cell>
          <cell r="Z56">
            <v>1.44591996765E-5</v>
          </cell>
          <cell r="AA56">
            <v>1.0121723859400001E-5</v>
          </cell>
          <cell r="AB56">
            <v>-4.3929710582199998E-6</v>
          </cell>
          <cell r="AC56">
            <v>-4.0132961511300004E-6</v>
          </cell>
          <cell r="AD56">
            <v>-3.2233196058099998E-7</v>
          </cell>
          <cell r="AE56">
            <v>7.6879242831599992E-6</v>
          </cell>
          <cell r="AF56">
            <v>1.6563578124000001E-5</v>
          </cell>
          <cell r="AG56">
            <v>1.9678582339799998E-5</v>
          </cell>
          <cell r="AH56">
            <v>2.2814553133299999E-5</v>
          </cell>
          <cell r="AI56">
            <v>2.4553906367099999E-5</v>
          </cell>
          <cell r="AJ56">
            <v>2.57195154157E-5</v>
          </cell>
          <cell r="AK56">
            <v>2.6452576589900002E-5</v>
          </cell>
          <cell r="AL56">
            <v>2.6872579512400001E-5</v>
          </cell>
          <cell r="AM56">
            <v>2.7128792376699999E-5</v>
          </cell>
          <cell r="AN56">
            <v>3.0600579084300001E-5</v>
          </cell>
          <cell r="AO56">
            <v>-5.0809582164700001E-6</v>
          </cell>
          <cell r="AP56">
            <v>-4.8523937795400003E-6</v>
          </cell>
          <cell r="AQ56">
            <v>1.1400206260500001E-6</v>
          </cell>
          <cell r="AR56">
            <v>1.1976786402700001E-5</v>
          </cell>
          <cell r="AS56">
            <v>2.3253526845999999E-5</v>
          </cell>
          <cell r="AT56">
            <v>2.36281506891E-5</v>
          </cell>
          <cell r="AU56">
            <v>2.6113379428599998E-5</v>
          </cell>
          <cell r="AV56">
            <v>2.7581309756E-5</v>
          </cell>
          <cell r="AW56">
            <v>2.89673072666E-5</v>
          </cell>
          <cell r="AX56">
            <v>2.8810810203E-5</v>
          </cell>
          <cell r="AY56">
            <v>2.9760241795600001E-5</v>
          </cell>
          <cell r="AZ56">
            <v>2.6697449483799998E-5</v>
          </cell>
          <cell r="BA56">
            <v>1.7599849711300001E-5</v>
          </cell>
        </row>
        <row r="57">
          <cell r="B57">
            <v>5.6956747150799998E-5</v>
          </cell>
          <cell r="C57">
            <v>5.9919018364600002E-5</v>
          </cell>
          <cell r="D57">
            <v>6.0112672634800001E-5</v>
          </cell>
          <cell r="E57">
            <v>5.0169429936399999E-5</v>
          </cell>
          <cell r="F57">
            <v>4.5171788978899999E-5</v>
          </cell>
          <cell r="G57">
            <v>6.3809887067199999E-6</v>
          </cell>
          <cell r="H57">
            <v>6.6529712889200003E-6</v>
          </cell>
          <cell r="I57">
            <v>8.0843931849500007E-6</v>
          </cell>
          <cell r="J57">
            <v>2.6155870635499999E-6</v>
          </cell>
          <cell r="K57">
            <v>-3.6760779121800002E-6</v>
          </cell>
          <cell r="L57">
            <v>-7.4863201673399997E-6</v>
          </cell>
          <cell r="M57">
            <v>-1.30880160259E-5</v>
          </cell>
          <cell r="N57">
            <v>-1.31108755657E-5</v>
          </cell>
          <cell r="O57">
            <v>1.3515454283599999E-4</v>
          </cell>
          <cell r="P57">
            <v>1.00750436294E-4</v>
          </cell>
          <cell r="Q57">
            <v>6.8874795975700003E-5</v>
          </cell>
          <cell r="R57">
            <v>5.2815745649100002E-5</v>
          </cell>
          <cell r="S57">
            <v>4.9262935024699997E-5</v>
          </cell>
          <cell r="T57">
            <v>2.8735497504000001E-5</v>
          </cell>
          <cell r="U57">
            <v>1.1458775720599999E-5</v>
          </cell>
          <cell r="V57">
            <v>-3.01346306295E-6</v>
          </cell>
          <cell r="W57">
            <v>-1.58009288755E-5</v>
          </cell>
          <cell r="X57">
            <v>-1.48073369134E-5</v>
          </cell>
          <cell r="Y57">
            <v>-4.4741567693300003E-6</v>
          </cell>
          <cell r="Z57">
            <v>-9.7066939043700006E-6</v>
          </cell>
          <cell r="AA57">
            <v>-1.2019843199E-5</v>
          </cell>
          <cell r="AB57">
            <v>1.5302879421100001E-4</v>
          </cell>
          <cell r="AC57">
            <v>1.0703577763100001E-4</v>
          </cell>
          <cell r="AD57">
            <v>7.1087934095399993E-5</v>
          </cell>
          <cell r="AE57">
            <v>5.9715091506399998E-5</v>
          </cell>
          <cell r="AF57">
            <v>4.9649287564399998E-5</v>
          </cell>
          <cell r="AG57">
            <v>3.3368818215399998E-5</v>
          </cell>
          <cell r="AH57">
            <v>2.5296262695300002E-5</v>
          </cell>
          <cell r="AI57">
            <v>1.92445688486E-5</v>
          </cell>
          <cell r="AJ57">
            <v>1.5086071092700001E-5</v>
          </cell>
          <cell r="AK57">
            <v>6.2850416200500001E-6</v>
          </cell>
          <cell r="AL57">
            <v>4.0857115168499996E-6</v>
          </cell>
          <cell r="AM57">
            <v>3.4183230206999999E-6</v>
          </cell>
          <cell r="AN57">
            <v>-5.0809582164700001E-6</v>
          </cell>
          <cell r="AO57">
            <v>5.4859057153500005E-4</v>
          </cell>
          <cell r="AP57">
            <v>3.4005734517400001E-4</v>
          </cell>
          <cell r="AQ57">
            <v>1.74430940449E-4</v>
          </cell>
          <cell r="AR57">
            <v>1.4308343718400001E-4</v>
          </cell>
          <cell r="AS57">
            <v>1.16679630387E-4</v>
          </cell>
          <cell r="AT57">
            <v>5.1811066127699998E-5</v>
          </cell>
          <cell r="AU57">
            <v>3.8319079801099997E-5</v>
          </cell>
          <cell r="AV57">
            <v>2.63534002543E-5</v>
          </cell>
          <cell r="AW57">
            <v>2.1337049729799999E-5</v>
          </cell>
          <cell r="AX57">
            <v>1.6906140580399999E-5</v>
          </cell>
          <cell r="AY57">
            <v>1.35193045651E-5</v>
          </cell>
          <cell r="AZ57">
            <v>9.7019008274200004E-6</v>
          </cell>
          <cell r="BA57">
            <v>-1.2198078166299999E-7</v>
          </cell>
        </row>
        <row r="58">
          <cell r="B58">
            <v>3.9316823417699999E-5</v>
          </cell>
          <cell r="C58">
            <v>5.0028401821700001E-5</v>
          </cell>
          <cell r="D58">
            <v>5.5344848605099999E-5</v>
          </cell>
          <cell r="E58">
            <v>5.6451887769399998E-5</v>
          </cell>
          <cell r="F58">
            <v>5.3899233361100002E-5</v>
          </cell>
          <cell r="G58">
            <v>2.02379980444E-5</v>
          </cell>
          <cell r="H58">
            <v>1.9156933359E-5</v>
          </cell>
          <cell r="I58">
            <v>1.7897786853900001E-5</v>
          </cell>
          <cell r="J58">
            <v>1.2219812607700001E-5</v>
          </cell>
          <cell r="K58">
            <v>3.4884011394199999E-6</v>
          </cell>
          <cell r="L58">
            <v>-4.4955993040999997E-6</v>
          </cell>
          <cell r="M58">
            <v>-7.1479187211799998E-6</v>
          </cell>
          <cell r="N58">
            <v>-7.1589625439200003E-6</v>
          </cell>
          <cell r="O58">
            <v>8.6714964554399998E-5</v>
          </cell>
          <cell r="P58">
            <v>7.7270008347099999E-5</v>
          </cell>
          <cell r="Q58">
            <v>6.89464248043E-5</v>
          </cell>
          <cell r="R58">
            <v>5.8884192105700001E-5</v>
          </cell>
          <cell r="S58">
            <v>6.1548949377499996E-5</v>
          </cell>
          <cell r="T58">
            <v>2.70622011762E-5</v>
          </cell>
          <cell r="U58">
            <v>9.8041557551299999E-6</v>
          </cell>
          <cell r="V58">
            <v>-4.9227968526700002E-6</v>
          </cell>
          <cell r="W58">
            <v>-1.6896114368299999E-5</v>
          </cell>
          <cell r="X58">
            <v>-1.4563207100799999E-5</v>
          </cell>
          <cell r="Y58">
            <v>-4.9471873223400001E-6</v>
          </cell>
          <cell r="Z58">
            <v>-1.07756286329E-5</v>
          </cell>
          <cell r="AA58">
            <v>-2.0724700301600001E-5</v>
          </cell>
          <cell r="AB58">
            <v>9.6683517033400003E-5</v>
          </cell>
          <cell r="AC58">
            <v>7.8782916753100007E-5</v>
          </cell>
          <cell r="AD58">
            <v>5.8225178684500002E-5</v>
          </cell>
          <cell r="AE58">
            <v>4.7921499589000002E-5</v>
          </cell>
          <cell r="AF58">
            <v>3.94116174129E-5</v>
          </cell>
          <cell r="AG58">
            <v>2.6052351477099999E-5</v>
          </cell>
          <cell r="AH58">
            <v>2.0570949203500002E-5</v>
          </cell>
          <cell r="AI58">
            <v>1.5877789890600001E-5</v>
          </cell>
          <cell r="AJ58">
            <v>1.20595007348E-5</v>
          </cell>
          <cell r="AK58">
            <v>5.1823789279700001E-6</v>
          </cell>
          <cell r="AL58">
            <v>4.3394744073699998E-6</v>
          </cell>
          <cell r="AM58">
            <v>4.1326003158599998E-6</v>
          </cell>
          <cell r="AN58">
            <v>-4.8523937795400003E-6</v>
          </cell>
          <cell r="AO58">
            <v>3.4005734517400001E-4</v>
          </cell>
          <cell r="AP58">
            <v>2.8368318902499999E-4</v>
          </cell>
          <cell r="AQ58">
            <v>1.7655091205999999E-4</v>
          </cell>
          <cell r="AR58">
            <v>1.45148498534E-4</v>
          </cell>
          <cell r="AS58">
            <v>1.1848315810199999E-4</v>
          </cell>
          <cell r="AT58">
            <v>5.0465501294300001E-5</v>
          </cell>
          <cell r="AU58">
            <v>3.8587186237600003E-5</v>
          </cell>
          <cell r="AV58">
            <v>2.9086444480900002E-5</v>
          </cell>
          <cell r="AW58">
            <v>2.2115029076199999E-5</v>
          </cell>
          <cell r="AX58">
            <v>1.66207964514E-5</v>
          </cell>
          <cell r="AY58">
            <v>1.1986592662799999E-5</v>
          </cell>
          <cell r="AZ58">
            <v>5.33805942389E-6</v>
          </cell>
          <cell r="BA58">
            <v>2.3358801621700001E-6</v>
          </cell>
        </row>
        <row r="59">
          <cell r="B59">
            <v>2.1870869775400001E-5</v>
          </cell>
          <cell r="C59">
            <v>3.4917205132299999E-5</v>
          </cell>
          <cell r="D59">
            <v>4.6387869625399999E-5</v>
          </cell>
          <cell r="E59">
            <v>5.26208178155E-5</v>
          </cell>
          <cell r="F59">
            <v>5.3012834577699999E-5</v>
          </cell>
          <cell r="G59">
            <v>2.6933879691500001E-5</v>
          </cell>
          <cell r="H59">
            <v>2.58823656279E-5</v>
          </cell>
          <cell r="I59">
            <v>2.444398869E-5</v>
          </cell>
          <cell r="J59">
            <v>1.96547464913E-5</v>
          </cell>
          <cell r="K59">
            <v>1.12597046262E-5</v>
          </cell>
          <cell r="L59">
            <v>2.56131987599E-6</v>
          </cell>
          <cell r="M59">
            <v>7.6182053810100002E-7</v>
          </cell>
          <cell r="N59">
            <v>7.1918334411599996E-7</v>
          </cell>
          <cell r="O59">
            <v>4.8640916585499999E-5</v>
          </cell>
          <cell r="P59">
            <v>4.6505695989399999E-5</v>
          </cell>
          <cell r="Q59">
            <v>5.2612576793199998E-5</v>
          </cell>
          <cell r="R59">
            <v>5.3426483899100003E-5</v>
          </cell>
          <cell r="S59">
            <v>6.1893152602600002E-5</v>
          </cell>
          <cell r="T59">
            <v>4.6239662781799999E-5</v>
          </cell>
          <cell r="U59">
            <v>3.43710343886E-5</v>
          </cell>
          <cell r="V59">
            <v>2.2153457429599999E-5</v>
          </cell>
          <cell r="W59">
            <v>1.22827062466E-5</v>
          </cell>
          <cell r="X59">
            <v>9.4377482282999999E-6</v>
          </cell>
          <cell r="Y59">
            <v>7.6566335351699994E-6</v>
          </cell>
          <cell r="Z59">
            <v>-2.8064525963099998E-6</v>
          </cell>
          <cell r="AA59">
            <v>-2.06108356433E-5</v>
          </cell>
          <cell r="AB59">
            <v>5.0570257600400001E-5</v>
          </cell>
          <cell r="AC59">
            <v>4.5960732669500001E-5</v>
          </cell>
          <cell r="AD59">
            <v>3.9278407280700002E-5</v>
          </cell>
          <cell r="AE59">
            <v>3.81552550266E-5</v>
          </cell>
          <cell r="AF59">
            <v>3.9059789967499997E-5</v>
          </cell>
          <cell r="AG59">
            <v>3.1410280174400003E-5</v>
          </cell>
          <cell r="AH59">
            <v>2.6141339048099999E-5</v>
          </cell>
          <cell r="AI59">
            <v>2.2351901101200001E-5</v>
          </cell>
          <cell r="AJ59">
            <v>1.9690097978299999E-5</v>
          </cell>
          <cell r="AK59">
            <v>1.13341029648E-5</v>
          </cell>
          <cell r="AL59">
            <v>8.6222263966699995E-6</v>
          </cell>
          <cell r="AM59">
            <v>7.4670516259800004E-6</v>
          </cell>
          <cell r="AN59">
            <v>1.1400206260500001E-6</v>
          </cell>
          <cell r="AO59">
            <v>1.74430940449E-4</v>
          </cell>
          <cell r="AP59">
            <v>1.7655091205999999E-4</v>
          </cell>
          <cell r="AQ59">
            <v>1.7173687038600001E-4</v>
          </cell>
          <cell r="AR59">
            <v>1.65040728895E-4</v>
          </cell>
          <cell r="AS59">
            <v>1.5373751004799999E-4</v>
          </cell>
          <cell r="AT59">
            <v>7.9984458809199995E-5</v>
          </cell>
          <cell r="AU59">
            <v>6.7462036931499998E-5</v>
          </cell>
          <cell r="AV59">
            <v>6.0922293154099998E-5</v>
          </cell>
          <cell r="AW59">
            <v>5.2809963073299998E-5</v>
          </cell>
          <cell r="AX59">
            <v>4.0435269765400002E-5</v>
          </cell>
          <cell r="AY59">
            <v>2.9625674852900001E-5</v>
          </cell>
          <cell r="AZ59">
            <v>2.3439980521300001E-5</v>
          </cell>
          <cell r="BA59">
            <v>6.4698882745600001E-7</v>
          </cell>
        </row>
        <row r="60">
          <cell r="B60">
            <v>2.6360821908199999E-5</v>
          </cell>
          <cell r="C60">
            <v>3.5263016788100001E-5</v>
          </cell>
          <cell r="D60">
            <v>3.9633754956899999E-5</v>
          </cell>
          <cell r="E60">
            <v>4.4835926550500001E-5</v>
          </cell>
          <cell r="F60">
            <v>4.6712271234199999E-5</v>
          </cell>
          <cell r="G60">
            <v>1.8015720964799999E-5</v>
          </cell>
          <cell r="H60">
            <v>2.1082317395000001E-5</v>
          </cell>
          <cell r="I60">
            <v>2.0036804828699999E-5</v>
          </cell>
          <cell r="J60">
            <v>1.5970272015799999E-5</v>
          </cell>
          <cell r="K60">
            <v>7.9091575618499994E-6</v>
          </cell>
          <cell r="L60">
            <v>-3.1931698025699999E-7</v>
          </cell>
          <cell r="M60">
            <v>-1.53210183683E-6</v>
          </cell>
          <cell r="N60">
            <v>-1.5716883375E-6</v>
          </cell>
          <cell r="O60">
            <v>4.1861214829999999E-5</v>
          </cell>
          <cell r="P60">
            <v>3.6709872764300003E-5</v>
          </cell>
          <cell r="Q60">
            <v>3.4665529052900001E-5</v>
          </cell>
          <cell r="R60">
            <v>3.29770442674E-5</v>
          </cell>
          <cell r="S60">
            <v>4.3954376584200001E-5</v>
          </cell>
          <cell r="T60">
            <v>7.6069822808799996E-5</v>
          </cell>
          <cell r="U60">
            <v>6.6968511659599997E-5</v>
          </cell>
          <cell r="V60">
            <v>5.6881137969399997E-5</v>
          </cell>
          <cell r="W60">
            <v>4.9682007415599997E-5</v>
          </cell>
          <cell r="X60">
            <v>3.7402091773999999E-5</v>
          </cell>
          <cell r="Y60">
            <v>2.1017694824099998E-5</v>
          </cell>
          <cell r="Z60">
            <v>7.86625493296E-6</v>
          </cell>
          <cell r="AA60">
            <v>-1.95406387231E-5</v>
          </cell>
          <cell r="AB60">
            <v>4.6089518226200002E-5</v>
          </cell>
          <cell r="AC60">
            <v>3.8254077948200002E-5</v>
          </cell>
          <cell r="AD60">
            <v>3.1667739637600001E-5</v>
          </cell>
          <cell r="AE60">
            <v>4.4372519935300002E-5</v>
          </cell>
          <cell r="AF60">
            <v>5.8063069224699997E-5</v>
          </cell>
          <cell r="AG60">
            <v>5.4153567104600003E-5</v>
          </cell>
          <cell r="AH60">
            <v>4.9317387404300001E-5</v>
          </cell>
          <cell r="AI60">
            <v>4.4886758862800002E-5</v>
          </cell>
          <cell r="AJ60">
            <v>4.18778981582E-5</v>
          </cell>
          <cell r="AK60">
            <v>2.90205254627E-5</v>
          </cell>
          <cell r="AL60">
            <v>2.1884168186500001E-5</v>
          </cell>
          <cell r="AM60">
            <v>1.8516834201900001E-5</v>
          </cell>
          <cell r="AN60">
            <v>1.1976786402700001E-5</v>
          </cell>
          <cell r="AO60">
            <v>1.4308343718400001E-4</v>
          </cell>
          <cell r="AP60">
            <v>1.45148498534E-4</v>
          </cell>
          <cell r="AQ60">
            <v>1.65040728895E-4</v>
          </cell>
          <cell r="AR60">
            <v>1.94850820147E-4</v>
          </cell>
          <cell r="AS60">
            <v>2.0720330006E-4</v>
          </cell>
          <cell r="AT60">
            <v>1.2470008360799999E-4</v>
          </cell>
          <cell r="AU60">
            <v>1.09959500046E-4</v>
          </cell>
          <cell r="AV60">
            <v>1.00515198142E-4</v>
          </cell>
          <cell r="AW60">
            <v>9.3268120005899995E-5</v>
          </cell>
          <cell r="AX60">
            <v>7.4072880216800006E-5</v>
          </cell>
          <cell r="AY60">
            <v>5.4448473306200003E-5</v>
          </cell>
          <cell r="AZ60">
            <v>4.5277102470700003E-5</v>
          </cell>
          <cell r="BA60">
            <v>7.4279121308400005E-7</v>
          </cell>
        </row>
        <row r="61">
          <cell r="B61">
            <v>2.7971051900199999E-5</v>
          </cell>
          <cell r="C61">
            <v>3.4443776785900003E-5</v>
          </cell>
          <cell r="D61">
            <v>3.5174735425999998E-5</v>
          </cell>
          <cell r="E61">
            <v>4.1660991957800003E-5</v>
          </cell>
          <cell r="F61">
            <v>4.7313698604900002E-5</v>
          </cell>
          <cell r="G61">
            <v>1.9531355069300002E-5</v>
          </cell>
          <cell r="H61">
            <v>2.55772121614E-5</v>
          </cell>
          <cell r="I61">
            <v>2.5263887623300001E-5</v>
          </cell>
          <cell r="J61">
            <v>2.1906074911199998E-5</v>
          </cell>
          <cell r="K61">
            <v>1.4986419723600001E-5</v>
          </cell>
          <cell r="L61">
            <v>7.17922585129E-6</v>
          </cell>
          <cell r="M61">
            <v>6.6281482000900003E-6</v>
          </cell>
          <cell r="N61">
            <v>6.5767137320100004E-6</v>
          </cell>
          <cell r="O61">
            <v>3.2535002991600002E-5</v>
          </cell>
          <cell r="P61">
            <v>2.62131903555E-5</v>
          </cell>
          <cell r="Q61">
            <v>2.1620823693E-5</v>
          </cell>
          <cell r="R61">
            <v>1.9805041845100001E-5</v>
          </cell>
          <cell r="S61">
            <v>3.4197346026200001E-5</v>
          </cell>
          <cell r="T61">
            <v>1.02058202677E-4</v>
          </cell>
          <cell r="U61">
            <v>9.4569548540800004E-5</v>
          </cell>
          <cell r="V61">
            <v>8.5533598249400007E-5</v>
          </cell>
          <cell r="W61">
            <v>7.9459471562900002E-5</v>
          </cell>
          <cell r="X61">
            <v>6.2803200749999999E-5</v>
          </cell>
          <cell r="Y61">
            <v>3.9348156938700001E-5</v>
          </cell>
          <cell r="Z61">
            <v>2.2956269952900001E-5</v>
          </cell>
          <cell r="AA61">
            <v>-1.44408807603E-5</v>
          </cell>
          <cell r="AB61">
            <v>4.1191542093999998E-5</v>
          </cell>
          <cell r="AC61">
            <v>3.0806631724100002E-5</v>
          </cell>
          <cell r="AD61">
            <v>2.5413052915100001E-5</v>
          </cell>
          <cell r="AE61">
            <v>4.7775395836500001E-5</v>
          </cell>
          <cell r="AF61">
            <v>7.2810690845100001E-5</v>
          </cell>
          <cell r="AG61">
            <v>7.4771629197200004E-5</v>
          </cell>
          <cell r="AH61">
            <v>7.0604577900999993E-5</v>
          </cell>
          <cell r="AI61">
            <v>6.6133878467199996E-5</v>
          </cell>
          <cell r="AJ61">
            <v>6.2593890975299997E-5</v>
          </cell>
          <cell r="AK61">
            <v>4.6595186710699998E-5</v>
          </cell>
          <cell r="AL61">
            <v>3.6424427816500002E-5</v>
          </cell>
          <cell r="AM61">
            <v>3.10982108392E-5</v>
          </cell>
          <cell r="AN61">
            <v>2.3253526845999999E-5</v>
          </cell>
          <cell r="AO61">
            <v>1.16679630387E-4</v>
          </cell>
          <cell r="AP61">
            <v>1.1848315810199999E-4</v>
          </cell>
          <cell r="AQ61">
            <v>1.5373751004799999E-4</v>
          </cell>
          <cell r="AR61">
            <v>2.0720330006E-4</v>
          </cell>
          <cell r="AS61">
            <v>2.4316049255700001E-4</v>
          </cell>
          <cell r="AT61">
            <v>1.6519286795100001E-4</v>
          </cell>
          <cell r="AU61">
            <v>1.49992521432E-4</v>
          </cell>
          <cell r="AV61">
            <v>1.37480676455E-4</v>
          </cell>
          <cell r="AW61">
            <v>1.31577672823E-4</v>
          </cell>
          <cell r="AX61">
            <v>1.07888311565E-4</v>
          </cell>
          <cell r="AY61">
            <v>8.3773128924599999E-5</v>
          </cell>
          <cell r="AZ61">
            <v>7.1680193934200003E-5</v>
          </cell>
          <cell r="BA61">
            <v>5.6888244141699998E-6</v>
          </cell>
        </row>
        <row r="62">
          <cell r="B62">
            <v>7.0347672035700003E-6</v>
          </cell>
          <cell r="C62">
            <v>1.35727376921E-5</v>
          </cell>
          <cell r="D62">
            <v>2.7524739140999999E-5</v>
          </cell>
          <cell r="E62">
            <v>4.0372948888400002E-5</v>
          </cell>
          <cell r="F62">
            <v>5.4629188260600002E-5</v>
          </cell>
          <cell r="G62">
            <v>4.6818770988100001E-5</v>
          </cell>
          <cell r="H62">
            <v>5.1873140740900003E-5</v>
          </cell>
          <cell r="I62">
            <v>4.8918718204800002E-5</v>
          </cell>
          <cell r="J62">
            <v>4.4969452199399998E-5</v>
          </cell>
          <cell r="K62">
            <v>3.6310881032000003E-5</v>
          </cell>
          <cell r="L62">
            <v>2.6828573301100001E-5</v>
          </cell>
          <cell r="M62">
            <v>2.3993224234999999E-5</v>
          </cell>
          <cell r="N62">
            <v>2.39558438373E-5</v>
          </cell>
          <cell r="O62">
            <v>6.7646981498499999E-6</v>
          </cell>
          <cell r="P62">
            <v>1.3207706069500001E-5</v>
          </cell>
          <cell r="Q62">
            <v>2.8837502679E-5</v>
          </cell>
          <cell r="R62">
            <v>4.5877696638E-5</v>
          </cell>
          <cell r="S62">
            <v>5.5999042209999998E-5</v>
          </cell>
          <cell r="T62">
            <v>1.2248492862800001E-4</v>
          </cell>
          <cell r="U62">
            <v>1.1402936955400001E-4</v>
          </cell>
          <cell r="V62">
            <v>1.06173861254E-4</v>
          </cell>
          <cell r="W62">
            <v>1.01609437131E-4</v>
          </cell>
          <cell r="X62">
            <v>8.2920321799700005E-5</v>
          </cell>
          <cell r="Y62">
            <v>5.7731594634799998E-5</v>
          </cell>
          <cell r="Z62">
            <v>4.1927742429100003E-5</v>
          </cell>
          <cell r="AA62">
            <v>-1.20814716724E-6</v>
          </cell>
          <cell r="AB62">
            <v>1.2204540663799999E-5</v>
          </cell>
          <cell r="AC62">
            <v>9.4054272147900001E-6</v>
          </cell>
          <cell r="AD62">
            <v>1.81425533309E-5</v>
          </cell>
          <cell r="AE62">
            <v>4.2776877771500001E-5</v>
          </cell>
          <cell r="AF62">
            <v>7.1380897646699997E-5</v>
          </cell>
          <cell r="AG62">
            <v>7.7580881225600005E-5</v>
          </cell>
          <cell r="AH62">
            <v>7.2614014849300005E-5</v>
          </cell>
          <cell r="AI62">
            <v>6.7590747904999998E-5</v>
          </cell>
          <cell r="AJ62">
            <v>6.4354264026500005E-5</v>
          </cell>
          <cell r="AK62">
            <v>5.1404868900800002E-5</v>
          </cell>
          <cell r="AL62">
            <v>3.8878658737899999E-5</v>
          </cell>
          <cell r="AM62">
            <v>3.11157596656E-5</v>
          </cell>
          <cell r="AN62">
            <v>2.36281506891E-5</v>
          </cell>
          <cell r="AO62">
            <v>5.1811066127699998E-5</v>
          </cell>
          <cell r="AP62">
            <v>5.0465501294300001E-5</v>
          </cell>
          <cell r="AQ62">
            <v>7.9984458809199995E-5</v>
          </cell>
          <cell r="AR62">
            <v>1.2470008360799999E-4</v>
          </cell>
          <cell r="AS62">
            <v>1.6519286795100001E-4</v>
          </cell>
          <cell r="AT62">
            <v>1.7579669970599999E-4</v>
          </cell>
          <cell r="AU62">
            <v>1.6078150742200001E-4</v>
          </cell>
          <cell r="AV62">
            <v>1.4461161432200001E-4</v>
          </cell>
          <cell r="AW62">
            <v>1.3940614611099999E-4</v>
          </cell>
          <cell r="AX62">
            <v>1.2040798520499999E-4</v>
          </cell>
          <cell r="AY62">
            <v>9.8505717114100001E-5</v>
          </cell>
          <cell r="AZ62">
            <v>8.5260989201900006E-5</v>
          </cell>
          <cell r="BA62">
            <v>2.309505514E-5</v>
          </cell>
        </row>
        <row r="63">
          <cell r="B63">
            <v>1.02029621562E-5</v>
          </cell>
          <cell r="C63">
            <v>1.32133629697E-5</v>
          </cell>
          <cell r="D63">
            <v>2.2326827994999999E-5</v>
          </cell>
          <cell r="E63">
            <v>3.4125354873200002E-5</v>
          </cell>
          <cell r="F63">
            <v>4.7465651553399999E-5</v>
          </cell>
          <cell r="G63">
            <v>4.3647703737E-5</v>
          </cell>
          <cell r="H63">
            <v>4.7508292278099997E-5</v>
          </cell>
          <cell r="I63">
            <v>4.5979273983900002E-5</v>
          </cell>
          <cell r="J63">
            <v>4.36299650475E-5</v>
          </cell>
          <cell r="K63">
            <v>3.8499618258100001E-5</v>
          </cell>
          <cell r="L63">
            <v>3.1681208005200002E-5</v>
          </cell>
          <cell r="M63">
            <v>3.0272698431899999E-5</v>
          </cell>
          <cell r="N63">
            <v>3.0229887253900001E-5</v>
          </cell>
          <cell r="O63">
            <v>1.0636684481399999E-6</v>
          </cell>
          <cell r="P63">
            <v>5.4065496288700001E-6</v>
          </cell>
          <cell r="Q63">
            <v>1.8087448176200001E-5</v>
          </cell>
          <cell r="R63">
            <v>3.1457381269399997E-5</v>
          </cell>
          <cell r="S63">
            <v>4.2213592931499998E-5</v>
          </cell>
          <cell r="T63">
            <v>1.09053477477E-4</v>
          </cell>
          <cell r="U63">
            <v>1.04755231851E-4</v>
          </cell>
          <cell r="V63">
            <v>1.00164139838E-4</v>
          </cell>
          <cell r="W63">
            <v>9.8332535959300005E-5</v>
          </cell>
          <cell r="X63">
            <v>8.1975358986100002E-5</v>
          </cell>
          <cell r="Y63">
            <v>6.0071279429400003E-5</v>
          </cell>
          <cell r="Z63">
            <v>4.3975121635699998E-5</v>
          </cell>
          <cell r="AA63">
            <v>3.95468210784E-6</v>
          </cell>
          <cell r="AB63">
            <v>4.8477939313300003E-6</v>
          </cell>
          <cell r="AC63">
            <v>3.92794708587E-6</v>
          </cell>
          <cell r="AD63">
            <v>1.2170328028399999E-5</v>
          </cell>
          <cell r="AE63">
            <v>3.6043713960700002E-5</v>
          </cell>
          <cell r="AF63">
            <v>6.4448501337900004E-5</v>
          </cell>
          <cell r="AG63">
            <v>7.2047151911299996E-5</v>
          </cell>
          <cell r="AH63">
            <v>6.9677161690499996E-5</v>
          </cell>
          <cell r="AI63">
            <v>6.5690350394499998E-5</v>
          </cell>
          <cell r="AJ63">
            <v>6.3267971740499999E-5</v>
          </cell>
          <cell r="AK63">
            <v>5.1246600431599999E-5</v>
          </cell>
          <cell r="AL63">
            <v>3.9929586854899999E-5</v>
          </cell>
          <cell r="AM63">
            <v>3.3003172304000002E-5</v>
          </cell>
          <cell r="AN63">
            <v>2.6113379428599998E-5</v>
          </cell>
          <cell r="AO63">
            <v>3.8319079801099997E-5</v>
          </cell>
          <cell r="AP63">
            <v>3.8587186237600003E-5</v>
          </cell>
          <cell r="AQ63">
            <v>6.7462036931499998E-5</v>
          </cell>
          <cell r="AR63">
            <v>1.09959500046E-4</v>
          </cell>
          <cell r="AS63">
            <v>1.49992521432E-4</v>
          </cell>
          <cell r="AT63">
            <v>1.6078150742200001E-4</v>
          </cell>
          <cell r="AU63">
            <v>1.5541543794300001E-4</v>
          </cell>
          <cell r="AV63">
            <v>1.43503942126E-4</v>
          </cell>
          <cell r="AW63">
            <v>1.41145567324E-4</v>
          </cell>
          <cell r="AX63">
            <v>1.25175845166E-4</v>
          </cell>
          <cell r="AY63">
            <v>1.0702924386600001E-4</v>
          </cell>
          <cell r="AZ63">
            <v>9.4456139314400001E-5</v>
          </cell>
          <cell r="BA63">
            <v>3.3778303402499997E-5</v>
          </cell>
        </row>
        <row r="64">
          <cell r="B64">
            <v>1.1416471876999999E-5</v>
          </cell>
          <cell r="C64">
            <v>1.2684515818899999E-5</v>
          </cell>
          <cell r="D64">
            <v>1.8759778639000001E-5</v>
          </cell>
          <cell r="E64">
            <v>3.0407763636100001E-5</v>
          </cell>
          <cell r="F64">
            <v>4.2688234948399998E-5</v>
          </cell>
          <cell r="G64">
            <v>4.0994584012500002E-5</v>
          </cell>
          <cell r="H64">
            <v>4.4009406949800001E-5</v>
          </cell>
          <cell r="I64">
            <v>4.34691966784E-5</v>
          </cell>
          <cell r="J64">
            <v>4.2148054427299998E-5</v>
          </cell>
          <cell r="K64">
            <v>3.8708513819600002E-5</v>
          </cell>
          <cell r="L64">
            <v>3.37292203713E-5</v>
          </cell>
          <cell r="M64">
            <v>3.3384940913800003E-5</v>
          </cell>
          <cell r="N64">
            <v>3.3340418578099999E-5</v>
          </cell>
          <cell r="O64">
            <v>-1.2366984846799999E-6</v>
          </cell>
          <cell r="P64">
            <v>1.1141889147499999E-6</v>
          </cell>
          <cell r="Q64">
            <v>1.14033915609E-5</v>
          </cell>
          <cell r="R64">
            <v>2.2203017558E-5</v>
          </cell>
          <cell r="S64">
            <v>3.3647094237499997E-5</v>
          </cell>
          <cell r="T64">
            <v>9.7248367069399996E-5</v>
          </cell>
          <cell r="U64">
            <v>9.5522113477500005E-5</v>
          </cell>
          <cell r="V64">
            <v>9.3208178701300007E-5</v>
          </cell>
          <cell r="W64">
            <v>9.3425109851399997E-5</v>
          </cell>
          <cell r="X64">
            <v>7.9327939128900007E-5</v>
          </cell>
          <cell r="Y64">
            <v>6.04319520317E-5</v>
          </cell>
          <cell r="Z64">
            <v>4.4047693598600003E-5</v>
          </cell>
          <cell r="AA64">
            <v>5.7477780408500003E-6</v>
          </cell>
          <cell r="AB64">
            <v>1.1984779504199999E-6</v>
          </cell>
          <cell r="AC64">
            <v>1.07486456146E-6</v>
          </cell>
          <cell r="AD64">
            <v>8.5789016758800007E-6</v>
          </cell>
          <cell r="AE64">
            <v>3.1088420613099998E-5</v>
          </cell>
          <cell r="AF64">
            <v>5.7505014054899997E-5</v>
          </cell>
          <cell r="AG64">
            <v>6.5176764386400002E-5</v>
          </cell>
          <cell r="AH64">
            <v>6.4114926332499994E-5</v>
          </cell>
          <cell r="AI64">
            <v>6.1080501274599999E-5</v>
          </cell>
          <cell r="AJ64">
            <v>5.9257176348100001E-5</v>
          </cell>
          <cell r="AK64">
            <v>4.8999981748000003E-5</v>
          </cell>
          <cell r="AL64">
            <v>3.8903999026999998E-5</v>
          </cell>
          <cell r="AM64">
            <v>3.32375653228E-5</v>
          </cell>
          <cell r="AN64">
            <v>2.7581309756E-5</v>
          </cell>
          <cell r="AO64">
            <v>2.63534002543E-5</v>
          </cell>
          <cell r="AP64">
            <v>2.9086444480900002E-5</v>
          </cell>
          <cell r="AQ64">
            <v>6.0922293154099998E-5</v>
          </cell>
          <cell r="AR64">
            <v>1.00515198142E-4</v>
          </cell>
          <cell r="AS64">
            <v>1.37480676455E-4</v>
          </cell>
          <cell r="AT64">
            <v>1.4461161432200001E-4</v>
          </cell>
          <cell r="AU64">
            <v>1.43503942126E-4</v>
          </cell>
          <cell r="AV64">
            <v>1.3864943175800001E-4</v>
          </cell>
          <cell r="AW64">
            <v>1.37790271637E-4</v>
          </cell>
          <cell r="AX64">
            <v>1.23890491647E-4</v>
          </cell>
          <cell r="AY64">
            <v>1.08847120943E-4</v>
          </cell>
          <cell r="AZ64">
            <v>9.69401603287E-5</v>
          </cell>
          <cell r="BA64">
            <v>4.02371802578E-5</v>
          </cell>
        </row>
        <row r="65">
          <cell r="B65">
            <v>1.2684799665399999E-5</v>
          </cell>
          <cell r="C65">
            <v>1.2035972690199999E-5</v>
          </cell>
          <cell r="D65">
            <v>1.59027283419E-5</v>
          </cell>
          <cell r="E65">
            <v>2.6624300011499999E-5</v>
          </cell>
          <cell r="F65">
            <v>3.8094816558700002E-5</v>
          </cell>
          <cell r="G65">
            <v>3.7513182442300001E-5</v>
          </cell>
          <cell r="H65">
            <v>4.0606728879599997E-5</v>
          </cell>
          <cell r="I65">
            <v>4.0756204487400002E-5</v>
          </cell>
          <cell r="J65">
            <v>4.04639379803E-5</v>
          </cell>
          <cell r="K65">
            <v>3.8454728945100002E-5</v>
          </cell>
          <cell r="L65">
            <v>3.4726164790199999E-5</v>
          </cell>
          <cell r="M65">
            <v>3.5204343699899999E-5</v>
          </cell>
          <cell r="N65">
            <v>3.5161082204299998E-5</v>
          </cell>
          <cell r="O65">
            <v>-1.3512430438100001E-6</v>
          </cell>
          <cell r="P65">
            <v>-9.80371446051E-7</v>
          </cell>
          <cell r="Q65">
            <v>6.2357405218799997E-6</v>
          </cell>
          <cell r="R65">
            <v>1.48440122924E-5</v>
          </cell>
          <cell r="S65">
            <v>2.5962531340200001E-5</v>
          </cell>
          <cell r="T65">
            <v>9.3045950792900006E-5</v>
          </cell>
          <cell r="U65">
            <v>9.3227937603600005E-5</v>
          </cell>
          <cell r="V65">
            <v>9.2341419356400004E-5</v>
          </cell>
          <cell r="W65">
            <v>9.4013401808299994E-5</v>
          </cell>
          <cell r="X65">
            <v>8.0577580455299994E-5</v>
          </cell>
          <cell r="Y65">
            <v>6.2591826197299998E-5</v>
          </cell>
          <cell r="Z65">
            <v>4.5908930828099998E-5</v>
          </cell>
          <cell r="AA65">
            <v>8.0895883369899999E-6</v>
          </cell>
          <cell r="AB65">
            <v>3.30222965801E-7</v>
          </cell>
          <cell r="AC65">
            <v>1.3357039361499999E-7</v>
          </cell>
          <cell r="AD65">
            <v>6.58710544737E-6</v>
          </cell>
          <cell r="AE65">
            <v>2.93726286687E-5</v>
          </cell>
          <cell r="AF65">
            <v>5.6261050719599997E-5</v>
          </cell>
          <cell r="AG65">
            <v>6.4421671466199996E-5</v>
          </cell>
          <cell r="AH65">
            <v>6.41782640282E-5</v>
          </cell>
          <cell r="AI65">
            <v>6.1358139288199997E-5</v>
          </cell>
          <cell r="AJ65">
            <v>5.9704665614500003E-5</v>
          </cell>
          <cell r="AK65">
            <v>5.0405580542500001E-5</v>
          </cell>
          <cell r="AL65">
            <v>4.0267522362000002E-5</v>
          </cell>
          <cell r="AM65">
            <v>3.4679684602200001E-5</v>
          </cell>
          <cell r="AN65">
            <v>2.89673072666E-5</v>
          </cell>
          <cell r="AO65">
            <v>2.1337049729799999E-5</v>
          </cell>
          <cell r="AP65">
            <v>2.2115029076199999E-5</v>
          </cell>
          <cell r="AQ65">
            <v>5.2809963073299998E-5</v>
          </cell>
          <cell r="AR65">
            <v>9.3268120005899995E-5</v>
          </cell>
          <cell r="AS65">
            <v>1.31577672823E-4</v>
          </cell>
          <cell r="AT65">
            <v>1.3940614611099999E-4</v>
          </cell>
          <cell r="AU65">
            <v>1.41145567324E-4</v>
          </cell>
          <cell r="AV65">
            <v>1.37790271637E-4</v>
          </cell>
          <cell r="AW65">
            <v>1.4214846386400001E-4</v>
          </cell>
          <cell r="AX65">
            <v>1.2903204997199999E-4</v>
          </cell>
          <cell r="AY65">
            <v>1.14913257877E-4</v>
          </cell>
          <cell r="AZ65">
            <v>1.02580341965E-4</v>
          </cell>
          <cell r="BA65">
            <v>4.5444601104699999E-5</v>
          </cell>
        </row>
        <row r="66">
          <cell r="B66">
            <v>1.3643459529000001E-5</v>
          </cell>
          <cell r="C66">
            <v>1.1114197016699999E-5</v>
          </cell>
          <cell r="D66">
            <v>1.3595029961200001E-5</v>
          </cell>
          <cell r="E66">
            <v>2.36234021566E-5</v>
          </cell>
          <cell r="F66">
            <v>3.4741611318300002E-5</v>
          </cell>
          <cell r="G66">
            <v>3.6069773503000003E-5</v>
          </cell>
          <cell r="H66">
            <v>3.7039191120199997E-5</v>
          </cell>
          <cell r="I66">
            <v>3.7628578926599998E-5</v>
          </cell>
          <cell r="J66">
            <v>3.8132957936899997E-5</v>
          </cell>
          <cell r="K66">
            <v>3.7680563920800002E-5</v>
          </cell>
          <cell r="L66">
            <v>3.5216818579800003E-5</v>
          </cell>
          <cell r="M66">
            <v>3.5602241948099999E-5</v>
          </cell>
          <cell r="N66">
            <v>3.55606993508E-5</v>
          </cell>
          <cell r="O66">
            <v>-4.9255819316800003E-6</v>
          </cell>
          <cell r="P66">
            <v>-5.3761433117400003E-6</v>
          </cell>
          <cell r="Q66">
            <v>2.25548661868E-6</v>
          </cell>
          <cell r="R66">
            <v>9.66097413198E-6</v>
          </cell>
          <cell r="S66">
            <v>2.1018567353799999E-5</v>
          </cell>
          <cell r="T66">
            <v>8.0467674134900003E-5</v>
          </cell>
          <cell r="U66">
            <v>8.1542167586299994E-5</v>
          </cell>
          <cell r="V66">
            <v>8.1665336891599996E-5</v>
          </cell>
          <cell r="W66">
            <v>8.3742011521199995E-5</v>
          </cell>
          <cell r="X66">
            <v>7.4175976379300002E-5</v>
          </cell>
          <cell r="Y66">
            <v>6.2118586538300002E-5</v>
          </cell>
          <cell r="Z66">
            <v>4.6548914076799999E-5</v>
          </cell>
          <cell r="AA66">
            <v>1.17292399921E-5</v>
          </cell>
          <cell r="AB66">
            <v>-3.4456081159899998E-6</v>
          </cell>
          <cell r="AC66">
            <v>-3.0915256418400002E-6</v>
          </cell>
          <cell r="AD66">
            <v>3.65007890912E-6</v>
          </cell>
          <cell r="AE66">
            <v>2.43705596638E-5</v>
          </cell>
          <cell r="AF66">
            <v>4.8544729312500001E-5</v>
          </cell>
          <cell r="AG66">
            <v>5.6724162674699999E-5</v>
          </cell>
          <cell r="AH66">
            <v>5.7976268611099999E-5</v>
          </cell>
          <cell r="AI66">
            <v>5.5714363073299997E-5</v>
          </cell>
          <cell r="AJ66">
            <v>5.47236667615E-5</v>
          </cell>
          <cell r="AK66">
            <v>4.6822863841700001E-5</v>
          </cell>
          <cell r="AL66">
            <v>3.8690216651099998E-5</v>
          </cell>
          <cell r="AM66">
            <v>3.3841556030400003E-5</v>
          </cell>
          <cell r="AN66">
            <v>2.8810810203E-5</v>
          </cell>
          <cell r="AO66">
            <v>1.6906140580399999E-5</v>
          </cell>
          <cell r="AP66">
            <v>1.66207964514E-5</v>
          </cell>
          <cell r="AQ66">
            <v>4.0435269765400002E-5</v>
          </cell>
          <cell r="AR66">
            <v>7.4072880216800006E-5</v>
          </cell>
          <cell r="AS66">
            <v>1.07888311565E-4</v>
          </cell>
          <cell r="AT66">
            <v>1.2040798520499999E-4</v>
          </cell>
          <cell r="AU66">
            <v>1.25175845166E-4</v>
          </cell>
          <cell r="AV66">
            <v>1.23890491647E-4</v>
          </cell>
          <cell r="AW66">
            <v>1.2903204997199999E-4</v>
          </cell>
          <cell r="AX66">
            <v>1.24282621355E-4</v>
          </cell>
          <cell r="AY66">
            <v>1.13528015675E-4</v>
          </cell>
          <cell r="AZ66">
            <v>1.02103355367E-4</v>
          </cell>
          <cell r="BA66">
            <v>5.2317521612400002E-5</v>
          </cell>
        </row>
        <row r="67">
          <cell r="B67">
            <v>1.3047957260999999E-5</v>
          </cell>
          <cell r="C67">
            <v>1.0043173921199999E-5</v>
          </cell>
          <cell r="D67">
            <v>1.15441634125E-5</v>
          </cell>
          <cell r="E67">
            <v>2.0160403242499999E-5</v>
          </cell>
          <cell r="F67">
            <v>2.9978436311000001E-5</v>
          </cell>
          <cell r="G67">
            <v>3.5061036483799999E-5</v>
          </cell>
          <cell r="H67">
            <v>3.3545434859300002E-5</v>
          </cell>
          <cell r="I67">
            <v>3.4436855252100003E-5</v>
          </cell>
          <cell r="J67">
            <v>3.5318990178599998E-5</v>
          </cell>
          <cell r="K67">
            <v>3.6212239720599997E-5</v>
          </cell>
          <cell r="L67">
            <v>3.5277897576100001E-5</v>
          </cell>
          <cell r="M67">
            <v>3.65846152974E-5</v>
          </cell>
          <cell r="N67">
            <v>3.6540186862599998E-5</v>
          </cell>
          <cell r="O67">
            <v>-6.8520931704999997E-6</v>
          </cell>
          <cell r="P67">
            <v>-7.1938688543100002E-6</v>
          </cell>
          <cell r="Q67">
            <v>3.7835311350200002E-7</v>
          </cell>
          <cell r="R67">
            <v>6.0300346086000001E-6</v>
          </cell>
          <cell r="S67">
            <v>1.65448374192E-5</v>
          </cell>
          <cell r="T67">
            <v>6.5052110115600001E-5</v>
          </cell>
          <cell r="U67">
            <v>6.6144219813700007E-5</v>
          </cell>
          <cell r="V67">
            <v>6.6674177218699993E-5</v>
          </cell>
          <cell r="W67">
            <v>6.8056440866599995E-5</v>
          </cell>
          <cell r="X67">
            <v>6.5081941103200004E-5</v>
          </cell>
          <cell r="Y67">
            <v>6.2141607767000003E-5</v>
          </cell>
          <cell r="Z67">
            <v>4.7371006626499999E-5</v>
          </cell>
          <cell r="AA67">
            <v>1.7314594822300001E-5</v>
          </cell>
          <cell r="AB67">
            <v>-4.5079133880499999E-6</v>
          </cell>
          <cell r="AC67">
            <v>-3.9467393406600003E-6</v>
          </cell>
          <cell r="AD67">
            <v>2.7633439958799998E-6</v>
          </cell>
          <cell r="AE67">
            <v>1.9962193899999999E-5</v>
          </cell>
          <cell r="AF67">
            <v>4.1041128445599997E-5</v>
          </cell>
          <cell r="AG67">
            <v>4.9095649876699997E-5</v>
          </cell>
          <cell r="AH67">
            <v>5.1157826020199999E-5</v>
          </cell>
          <cell r="AI67">
            <v>4.9848083323999997E-5</v>
          </cell>
          <cell r="AJ67">
            <v>4.9057769721E-5</v>
          </cell>
          <cell r="AK67">
            <v>4.3793124666899998E-5</v>
          </cell>
          <cell r="AL67">
            <v>3.8378727924999999E-5</v>
          </cell>
          <cell r="AM67">
            <v>3.4424521949200001E-5</v>
          </cell>
          <cell r="AN67">
            <v>2.9760241795600001E-5</v>
          </cell>
          <cell r="AO67">
            <v>1.35193045651E-5</v>
          </cell>
          <cell r="AP67">
            <v>1.1986592662799999E-5</v>
          </cell>
          <cell r="AQ67">
            <v>2.9625674852900001E-5</v>
          </cell>
          <cell r="AR67">
            <v>5.4448473306200003E-5</v>
          </cell>
          <cell r="AS67">
            <v>8.3773128924599999E-5</v>
          </cell>
          <cell r="AT67">
            <v>9.8505717114100001E-5</v>
          </cell>
          <cell r="AU67">
            <v>1.0702924386600001E-4</v>
          </cell>
          <cell r="AV67">
            <v>1.08847120943E-4</v>
          </cell>
          <cell r="AW67">
            <v>1.14913257877E-4</v>
          </cell>
          <cell r="AX67">
            <v>1.13528015675E-4</v>
          </cell>
          <cell r="AY67">
            <v>1.14157904709E-4</v>
          </cell>
          <cell r="AZ67">
            <v>1.04023288235E-4</v>
          </cell>
          <cell r="BA67">
            <v>6.1242051608999999E-5</v>
          </cell>
        </row>
        <row r="68">
          <cell r="B68">
            <v>1.0902921214099999E-5</v>
          </cell>
          <cell r="C68">
            <v>8.6495265001999997E-6</v>
          </cell>
          <cell r="D68">
            <v>9.6419119787100008E-6</v>
          </cell>
          <cell r="E68">
            <v>1.6827443528499999E-5</v>
          </cell>
          <cell r="F68">
            <v>2.5673154818300002E-5</v>
          </cell>
          <cell r="G68">
            <v>3.1863914970800002E-5</v>
          </cell>
          <cell r="H68">
            <v>2.9831896583500002E-5</v>
          </cell>
          <cell r="I68">
            <v>3.0753135362999999E-5</v>
          </cell>
          <cell r="J68">
            <v>3.1864510316099997E-5</v>
          </cell>
          <cell r="K68">
            <v>3.3739112048100002E-5</v>
          </cell>
          <cell r="L68">
            <v>3.3646617472E-5</v>
          </cell>
          <cell r="M68">
            <v>3.5130048849699999E-5</v>
          </cell>
          <cell r="N68">
            <v>3.50887647323E-5</v>
          </cell>
          <cell r="O68">
            <v>-9.1989823290799998E-6</v>
          </cell>
          <cell r="P68">
            <v>-1.0299881595299999E-5</v>
          </cell>
          <cell r="Q68">
            <v>-3.3709749147000002E-6</v>
          </cell>
          <cell r="R68">
            <v>2.28588952995E-6</v>
          </cell>
          <cell r="S68">
            <v>1.19055217212E-5</v>
          </cell>
          <cell r="T68">
            <v>5.5073004368599997E-5</v>
          </cell>
          <cell r="U68">
            <v>5.7325585335999997E-5</v>
          </cell>
          <cell r="V68">
            <v>5.8552061984199997E-5</v>
          </cell>
          <cell r="W68">
            <v>6.0442603435500002E-5</v>
          </cell>
          <cell r="X68">
            <v>5.82976021025E-5</v>
          </cell>
          <cell r="Y68">
            <v>5.6674448401400002E-5</v>
          </cell>
          <cell r="Z68">
            <v>4.3707047856200001E-5</v>
          </cell>
          <cell r="AA68">
            <v>1.7421070039400001E-5</v>
          </cell>
          <cell r="AB68">
            <v>-6.7817820925E-6</v>
          </cell>
          <cell r="AC68">
            <v>-6.2526567990999998E-6</v>
          </cell>
          <cell r="AD68">
            <v>-1.09221560323E-6</v>
          </cell>
          <cell r="AE68">
            <v>1.3243384427E-5</v>
          </cell>
          <cell r="AF68">
            <v>3.2023641932699998E-5</v>
          </cell>
          <cell r="AG68">
            <v>4.1224577394400003E-5</v>
          </cell>
          <cell r="AH68">
            <v>4.3771308666400001E-5</v>
          </cell>
          <cell r="AI68">
            <v>4.2893862920900003E-5</v>
          </cell>
          <cell r="AJ68">
            <v>4.2824611168E-5</v>
          </cell>
          <cell r="AK68">
            <v>3.8376143432099998E-5</v>
          </cell>
          <cell r="AL68">
            <v>3.3742716367300003E-5</v>
          </cell>
          <cell r="AM68">
            <v>3.04973399624E-5</v>
          </cell>
          <cell r="AN68">
            <v>2.6697449483799998E-5</v>
          </cell>
          <cell r="AO68">
            <v>9.7019008274200004E-6</v>
          </cell>
          <cell r="AP68">
            <v>5.33805942389E-6</v>
          </cell>
          <cell r="AQ68">
            <v>2.3439980521300001E-5</v>
          </cell>
          <cell r="AR68">
            <v>4.5277102470700003E-5</v>
          </cell>
          <cell r="AS68">
            <v>7.1680193934200003E-5</v>
          </cell>
          <cell r="AT68">
            <v>8.5260989201900006E-5</v>
          </cell>
          <cell r="AU68">
            <v>9.4456139314400001E-5</v>
          </cell>
          <cell r="AV68">
            <v>9.69401603287E-5</v>
          </cell>
          <cell r="AW68">
            <v>1.02580341965E-4</v>
          </cell>
          <cell r="AX68">
            <v>1.02103355367E-4</v>
          </cell>
          <cell r="AY68">
            <v>1.04023288235E-4</v>
          </cell>
          <cell r="AZ68">
            <v>1.0147068977E-4</v>
          </cell>
          <cell r="BA68">
            <v>5.9792076023200003E-5</v>
          </cell>
        </row>
        <row r="69">
          <cell r="B69">
            <v>1.0184509645000001E-5</v>
          </cell>
          <cell r="C69">
            <v>4.3821939551799999E-6</v>
          </cell>
          <cell r="D69">
            <v>4.2424226323900004E-6</v>
          </cell>
          <cell r="E69">
            <v>8.3705537614999996E-6</v>
          </cell>
          <cell r="F69">
            <v>9.4939066898500008E-6</v>
          </cell>
          <cell r="G69">
            <v>1.3546306414800001E-5</v>
          </cell>
          <cell r="H69">
            <v>1.44645118015E-5</v>
          </cell>
          <cell r="I69">
            <v>1.42260696457E-5</v>
          </cell>
          <cell r="J69">
            <v>1.6469056897000001E-5</v>
          </cell>
          <cell r="K69">
            <v>2.00012350387E-5</v>
          </cell>
          <cell r="L69">
            <v>2.20159715855E-5</v>
          </cell>
          <cell r="M69">
            <v>2.4633690656100002E-5</v>
          </cell>
          <cell r="N69">
            <v>2.4615540415800001E-5</v>
          </cell>
          <cell r="O69">
            <v>-5.0969507997199996E-6</v>
          </cell>
          <cell r="P69">
            <v>-4.7918361930300001E-6</v>
          </cell>
          <cell r="Q69">
            <v>-2.7999661139700002E-6</v>
          </cell>
          <cell r="R69">
            <v>-1.4181209983499999E-6</v>
          </cell>
          <cell r="S69">
            <v>4.1337464272199997E-6</v>
          </cell>
          <cell r="T69">
            <v>1.47978499727E-5</v>
          </cell>
          <cell r="U69">
            <v>1.9898210076E-5</v>
          </cell>
          <cell r="V69">
            <v>2.61012388033E-5</v>
          </cell>
          <cell r="W69">
            <v>3.2208493191500003E-5</v>
          </cell>
          <cell r="X69">
            <v>3.11695694737E-5</v>
          </cell>
          <cell r="Y69">
            <v>3.2715479221599999E-5</v>
          </cell>
          <cell r="Z69">
            <v>2.6315251510899999E-5</v>
          </cell>
          <cell r="AA69">
            <v>2.4370605124E-5</v>
          </cell>
          <cell r="AB69">
            <v>-1.5418072948E-5</v>
          </cell>
          <cell r="AC69">
            <v>-1.0247539609799999E-5</v>
          </cell>
          <cell r="AD69">
            <v>-1.83627739996E-6</v>
          </cell>
          <cell r="AE69">
            <v>3.8221478943000001E-6</v>
          </cell>
          <cell r="AF69">
            <v>1.0943472005199999E-5</v>
          </cell>
          <cell r="AG69">
            <v>1.5326340065200001E-5</v>
          </cell>
          <cell r="AH69">
            <v>1.8911041972900001E-5</v>
          </cell>
          <cell r="AI69">
            <v>1.96152067846E-5</v>
          </cell>
          <cell r="AJ69">
            <v>2.0332483568900002E-5</v>
          </cell>
          <cell r="AK69">
            <v>2.0146982065700002E-5</v>
          </cell>
          <cell r="AL69">
            <v>2.0502247051E-5</v>
          </cell>
          <cell r="AM69">
            <v>1.9744048635500002E-5</v>
          </cell>
          <cell r="AN69">
            <v>1.7599849711300001E-5</v>
          </cell>
          <cell r="AO69">
            <v>-1.2198078166299999E-7</v>
          </cell>
          <cell r="AP69">
            <v>2.3358801621700001E-6</v>
          </cell>
          <cell r="AQ69">
            <v>6.4698882745600001E-7</v>
          </cell>
          <cell r="AR69">
            <v>7.4279121308400005E-7</v>
          </cell>
          <cell r="AS69">
            <v>5.6888244141699998E-6</v>
          </cell>
          <cell r="AT69">
            <v>2.309505514E-5</v>
          </cell>
          <cell r="AU69">
            <v>3.3778303402499997E-5</v>
          </cell>
          <cell r="AV69">
            <v>4.02371802578E-5</v>
          </cell>
          <cell r="AW69">
            <v>4.5444601104699999E-5</v>
          </cell>
          <cell r="AX69">
            <v>5.2317521612400002E-5</v>
          </cell>
          <cell r="AY69">
            <v>6.1242051608999999E-5</v>
          </cell>
          <cell r="AZ69">
            <v>5.9792076023200003E-5</v>
          </cell>
          <cell r="BA69">
            <v>9.8414332007100004E-5</v>
          </cell>
        </row>
      </sheetData>
      <sheetData sheetId="13" refreshError="1">
        <row r="18">
          <cell r="B18">
            <v>6.6867519640599995E-5</v>
          </cell>
          <cell r="C18">
            <v>4.4529735602899997E-5</v>
          </cell>
          <cell r="D18">
            <v>2.3939259226399998E-5</v>
          </cell>
          <cell r="E18">
            <v>1.8210783756599998E-5</v>
          </cell>
          <cell r="F18">
            <v>1.29716968979E-5</v>
          </cell>
          <cell r="G18">
            <v>6.4688325104900003E-6</v>
          </cell>
          <cell r="H18">
            <v>5.6476553510099997E-6</v>
          </cell>
          <cell r="I18">
            <v>6.19694546465E-6</v>
          </cell>
          <cell r="J18">
            <v>6.07667884583E-6</v>
          </cell>
          <cell r="K18">
            <v>6.2814876066899999E-6</v>
          </cell>
          <cell r="L18">
            <v>6.0718436964299998E-6</v>
          </cell>
          <cell r="M18">
            <v>7.6529155593200008E-6</v>
          </cell>
          <cell r="N18">
            <v>7.6747202559499998E-6</v>
          </cell>
          <cell r="O18">
            <v>2.2944172404199999E-5</v>
          </cell>
          <cell r="P18">
            <v>1.24445262546E-5</v>
          </cell>
          <cell r="Q18">
            <v>-1.6827259019300001E-6</v>
          </cell>
          <cell r="R18">
            <v>-1.23698700086E-5</v>
          </cell>
          <cell r="S18">
            <v>-1.01113102382E-5</v>
          </cell>
          <cell r="T18">
            <v>-1.2310559335100001E-6</v>
          </cell>
          <cell r="U18">
            <v>-8.3249275538800001E-7</v>
          </cell>
          <cell r="V18">
            <v>-1.4549748809799999E-6</v>
          </cell>
          <cell r="W18">
            <v>-1.7896278532300001E-6</v>
          </cell>
          <cell r="X18">
            <v>7.4893627180699995E-7</v>
          </cell>
          <cell r="Y18">
            <v>4.7389828797200001E-6</v>
          </cell>
          <cell r="Z18">
            <v>4.2159494578399999E-6</v>
          </cell>
          <cell r="AA18">
            <v>4.9201512161300001E-6</v>
          </cell>
          <cell r="AB18">
            <v>1.9557990320900002E-5</v>
          </cell>
          <cell r="AC18">
            <v>1.5738583693000001E-5</v>
          </cell>
          <cell r="AD18">
            <v>7.3110469527600003E-6</v>
          </cell>
          <cell r="AE18">
            <v>6.3975679914499998E-6</v>
          </cell>
          <cell r="AF18">
            <v>8.2764708080699999E-6</v>
          </cell>
          <cell r="AG18">
            <v>1.0819397170000001E-5</v>
          </cell>
          <cell r="AH18">
            <v>1.25069500248E-5</v>
          </cell>
          <cell r="AI18">
            <v>1.1957355627E-5</v>
          </cell>
          <cell r="AJ18">
            <v>1.03570874732E-5</v>
          </cell>
          <cell r="AK18">
            <v>6.6926699254800004E-6</v>
          </cell>
          <cell r="AL18">
            <v>5.60017400097E-6</v>
          </cell>
          <cell r="AM18">
            <v>5.8313152075599999E-6</v>
          </cell>
          <cell r="AN18">
            <v>4.4613471014200001E-6</v>
          </cell>
          <cell r="AO18">
            <v>5.7745463041000003E-5</v>
          </cell>
          <cell r="AP18">
            <v>3.9713429040300002E-5</v>
          </cell>
          <cell r="AQ18">
            <v>2.1564901736300002E-5</v>
          </cell>
          <cell r="AR18">
            <v>2.60272235084E-5</v>
          </cell>
          <cell r="AS18">
            <v>2.73469146217E-5</v>
          </cell>
          <cell r="AT18">
            <v>7.0979461980299997E-6</v>
          </cell>
          <cell r="AU18">
            <v>1.06931202199E-5</v>
          </cell>
          <cell r="AV18">
            <v>1.25778518445E-5</v>
          </cell>
          <cell r="AW18">
            <v>1.40917234789E-5</v>
          </cell>
          <cell r="AX18">
            <v>1.5308383778600001E-5</v>
          </cell>
          <cell r="AY18">
            <v>1.51560730852E-5</v>
          </cell>
          <cell r="AZ18">
            <v>1.29230647375E-5</v>
          </cell>
          <cell r="BA18">
            <v>1.2738691028600001E-5</v>
          </cell>
        </row>
        <row r="19">
          <cell r="B19">
            <v>4.4529735602899997E-5</v>
          </cell>
          <cell r="C19">
            <v>4.6088675443000003E-5</v>
          </cell>
          <cell r="D19">
            <v>3.4748773197699998E-5</v>
          </cell>
          <cell r="E19">
            <v>3.3245723286499999E-5</v>
          </cell>
          <cell r="F19">
            <v>3.0422018361099998E-5</v>
          </cell>
          <cell r="G19">
            <v>2.36857227199E-5</v>
          </cell>
          <cell r="H19">
            <v>2.25265565335E-5</v>
          </cell>
          <cell r="I19">
            <v>2.2019390463799999E-5</v>
          </cell>
          <cell r="J19">
            <v>1.94232631824E-5</v>
          </cell>
          <cell r="K19">
            <v>1.4765157656099999E-5</v>
          </cell>
          <cell r="L19">
            <v>1.13088079091E-5</v>
          </cell>
          <cell r="M19">
            <v>1.18259536676E-5</v>
          </cell>
          <cell r="N19">
            <v>1.1848210113499999E-5</v>
          </cell>
          <cell r="O19">
            <v>2.1216919955699999E-5</v>
          </cell>
          <cell r="P19">
            <v>1.59363830789E-5</v>
          </cell>
          <cell r="Q19">
            <v>9.22353328437E-6</v>
          </cell>
          <cell r="R19">
            <v>4.5055817324100003E-6</v>
          </cell>
          <cell r="S19">
            <v>6.4654350045700001E-6</v>
          </cell>
          <cell r="T19">
            <v>4.9156402049000002E-6</v>
          </cell>
          <cell r="U19">
            <v>2.5572571471700001E-6</v>
          </cell>
          <cell r="V19">
            <v>-3.3946027648000001E-7</v>
          </cell>
          <cell r="W19">
            <v>-3.0685012273400001E-6</v>
          </cell>
          <cell r="X19">
            <v>5.54763930772E-7</v>
          </cell>
          <cell r="Y19">
            <v>5.3778975882600001E-6</v>
          </cell>
          <cell r="Z19">
            <v>3.1633021055800001E-6</v>
          </cell>
          <cell r="AA19">
            <v>-4.9803131922400002E-7</v>
          </cell>
          <cell r="AB19">
            <v>2.2043693332399999E-5</v>
          </cell>
          <cell r="AC19">
            <v>1.6107809836299999E-5</v>
          </cell>
          <cell r="AD19">
            <v>8.7302978400100008E-6</v>
          </cell>
          <cell r="AE19">
            <v>6.9212091016600002E-6</v>
          </cell>
          <cell r="AF19">
            <v>7.1871529318099998E-6</v>
          </cell>
          <cell r="AG19">
            <v>7.8059171343000002E-6</v>
          </cell>
          <cell r="AH19">
            <v>8.3942818305599995E-6</v>
          </cell>
          <cell r="AI19">
            <v>7.9074056945900004E-6</v>
          </cell>
          <cell r="AJ19">
            <v>6.8497309626000001E-6</v>
          </cell>
          <cell r="AK19">
            <v>3.8746849639900004E-6</v>
          </cell>
          <cell r="AL19">
            <v>3.2494545888099998E-6</v>
          </cell>
          <cell r="AM19">
            <v>3.2542294771600001E-6</v>
          </cell>
          <cell r="AN19">
            <v>1.53812923709E-6</v>
          </cell>
          <cell r="AO19">
            <v>5.96062634371E-5</v>
          </cell>
          <cell r="AP19">
            <v>5.0174027888299998E-5</v>
          </cell>
          <cell r="AQ19">
            <v>3.4263082520399999E-5</v>
          </cell>
          <cell r="AR19">
            <v>3.4757852502899998E-5</v>
          </cell>
          <cell r="AS19">
            <v>3.4068458452500002E-5</v>
          </cell>
          <cell r="AT19">
            <v>1.3666225884999999E-5</v>
          </cell>
          <cell r="AU19">
            <v>1.3797721205299999E-5</v>
          </cell>
          <cell r="AV19">
            <v>1.3800943655E-5</v>
          </cell>
          <cell r="AW19">
            <v>1.34102169772E-5</v>
          </cell>
          <cell r="AX19">
            <v>1.26735290228E-5</v>
          </cell>
          <cell r="AY19">
            <v>1.1976966995000001E-5</v>
          </cell>
          <cell r="AZ19">
            <v>1.03485234083E-5</v>
          </cell>
          <cell r="BA19">
            <v>6.3444973353999996E-6</v>
          </cell>
        </row>
        <row r="20">
          <cell r="B20">
            <v>2.3939259226399998E-5</v>
          </cell>
          <cell r="C20">
            <v>3.4748773197699998E-5</v>
          </cell>
          <cell r="D20">
            <v>4.9062903758000002E-5</v>
          </cell>
          <cell r="E20">
            <v>5.3991678648400001E-5</v>
          </cell>
          <cell r="F20">
            <v>5.8721496681200003E-5</v>
          </cell>
          <cell r="G20">
            <v>5.6152818333300002E-5</v>
          </cell>
          <cell r="H20">
            <v>5.2452467503599999E-5</v>
          </cell>
          <cell r="I20">
            <v>4.97676002576E-5</v>
          </cell>
          <cell r="J20">
            <v>4.44612101101E-5</v>
          </cell>
          <cell r="K20">
            <v>3.4072915167800003E-5</v>
          </cell>
          <cell r="L20">
            <v>2.4682228461500001E-5</v>
          </cell>
          <cell r="M20">
            <v>2.32688775809E-5</v>
          </cell>
          <cell r="N20">
            <v>2.3278803755000002E-5</v>
          </cell>
          <cell r="O20">
            <v>1.67707631947E-5</v>
          </cell>
          <cell r="P20">
            <v>2.0312017826800001E-5</v>
          </cell>
          <cell r="Q20">
            <v>3.0161902010800001E-5</v>
          </cell>
          <cell r="R20">
            <v>3.8777012331500003E-5</v>
          </cell>
          <cell r="S20">
            <v>4.2175700615400001E-5</v>
          </cell>
          <cell r="T20">
            <v>2.13328762328E-5</v>
          </cell>
          <cell r="U20">
            <v>1.6056731820999999E-5</v>
          </cell>
          <cell r="V20">
            <v>1.05598844717E-5</v>
          </cell>
          <cell r="W20">
            <v>5.9121650564700002E-6</v>
          </cell>
          <cell r="X20">
            <v>8.0164108475500006E-6</v>
          </cell>
          <cell r="Y20">
            <v>1.06520596525E-5</v>
          </cell>
          <cell r="Z20">
            <v>6.0886682653899996E-6</v>
          </cell>
          <cell r="AA20">
            <v>-1.56080987597E-6</v>
          </cell>
          <cell r="AB20">
            <v>1.5030507212000001E-5</v>
          </cell>
          <cell r="AC20">
            <v>9.8642069670400002E-6</v>
          </cell>
          <cell r="AD20">
            <v>8.3386242932600002E-6</v>
          </cell>
          <cell r="AE20">
            <v>8.7409113253900002E-6</v>
          </cell>
          <cell r="AF20">
            <v>1.06600519623E-5</v>
          </cell>
          <cell r="AG20">
            <v>1.0944398093799999E-5</v>
          </cell>
          <cell r="AH20">
            <v>8.8697918615300006E-6</v>
          </cell>
          <cell r="AI20">
            <v>7.5211035488000002E-6</v>
          </cell>
          <cell r="AJ20">
            <v>6.69700385982E-6</v>
          </cell>
          <cell r="AK20">
            <v>4.3033955447400003E-6</v>
          </cell>
          <cell r="AL20">
            <v>2.3742375831299998E-6</v>
          </cell>
          <cell r="AM20">
            <v>6.9277587329400005E-7</v>
          </cell>
          <cell r="AN20">
            <v>-2.0273699600500001E-6</v>
          </cell>
          <cell r="AO20">
            <v>5.94253326493E-5</v>
          </cell>
          <cell r="AP20">
            <v>5.5578154479700003E-5</v>
          </cell>
          <cell r="AQ20">
            <v>4.6460216294800002E-5</v>
          </cell>
          <cell r="AR20">
            <v>4.0017735859500002E-5</v>
          </cell>
          <cell r="AS20">
            <v>3.6050375269799998E-5</v>
          </cell>
          <cell r="AT20">
            <v>2.8553786359300002E-5</v>
          </cell>
          <cell r="AU20">
            <v>2.30484675775E-5</v>
          </cell>
          <cell r="AV20">
            <v>1.9672525191600001E-5</v>
          </cell>
          <cell r="AW20">
            <v>1.6618197379000001E-5</v>
          </cell>
          <cell r="AX20">
            <v>1.44321831846E-5</v>
          </cell>
          <cell r="AY20">
            <v>1.24946024602E-5</v>
          </cell>
          <cell r="AZ20">
            <v>1.05946642613E-5</v>
          </cell>
          <cell r="BA20">
            <v>5.7775237428700003E-6</v>
          </cell>
        </row>
        <row r="21">
          <cell r="B21">
            <v>1.8210783756599998E-5</v>
          </cell>
          <cell r="C21">
            <v>3.3245723286499999E-5</v>
          </cell>
          <cell r="D21">
            <v>5.3991678648400001E-5</v>
          </cell>
          <cell r="E21">
            <v>7.1131466399299993E-5</v>
          </cell>
          <cell r="F21">
            <v>8.19004620527E-5</v>
          </cell>
          <cell r="G21">
            <v>8.3912549964300004E-5</v>
          </cell>
          <cell r="H21">
            <v>8.1525086481700005E-5</v>
          </cell>
          <cell r="I21">
            <v>7.8205916834100001E-5</v>
          </cell>
          <cell r="J21">
            <v>7.0977477780900003E-5</v>
          </cell>
          <cell r="K21">
            <v>5.6668316507100002E-5</v>
          </cell>
          <cell r="L21">
            <v>4.3179441528599999E-5</v>
          </cell>
          <cell r="M21">
            <v>4.0983570308400003E-5</v>
          </cell>
          <cell r="N21">
            <v>4.0984967706500001E-5</v>
          </cell>
          <cell r="O21">
            <v>1.6673247152599999E-5</v>
          </cell>
          <cell r="P21">
            <v>2.2981233640400002E-5</v>
          </cell>
          <cell r="Q21">
            <v>4.1054426303799997E-5</v>
          </cell>
          <cell r="R21">
            <v>5.66826469623E-5</v>
          </cell>
          <cell r="S21">
            <v>6.2827568241400006E-5</v>
          </cell>
          <cell r="T21">
            <v>3.3735134976899999E-5</v>
          </cell>
          <cell r="U21">
            <v>2.6638418620500001E-5</v>
          </cell>
          <cell r="V21">
            <v>1.9838218920399999E-5</v>
          </cell>
          <cell r="W21">
            <v>1.353626852E-5</v>
          </cell>
          <cell r="X21">
            <v>1.6966730696200002E-5</v>
          </cell>
          <cell r="Y21">
            <v>2.0411695631300001E-5</v>
          </cell>
          <cell r="Z21">
            <v>1.3916479440199999E-5</v>
          </cell>
          <cell r="AA21">
            <v>3.10796400475E-7</v>
          </cell>
          <cell r="AB21">
            <v>1.0103268028100001E-5</v>
          </cell>
          <cell r="AC21">
            <v>9.2597055570000002E-6</v>
          </cell>
          <cell r="AD21">
            <v>1.1330245775599999E-5</v>
          </cell>
          <cell r="AE21">
            <v>1.29726145817E-5</v>
          </cell>
          <cell r="AF21">
            <v>1.71869645521E-5</v>
          </cell>
          <cell r="AG21">
            <v>1.9335066098999999E-5</v>
          </cell>
          <cell r="AH21">
            <v>1.5782435155199999E-5</v>
          </cell>
          <cell r="AI21">
            <v>1.3676975120200001E-5</v>
          </cell>
          <cell r="AJ21">
            <v>1.16665447273E-5</v>
          </cell>
          <cell r="AK21">
            <v>8.1851444157200005E-6</v>
          </cell>
          <cell r="AL21">
            <v>4.9631023221099996E-6</v>
          </cell>
          <cell r="AM21">
            <v>2.1778479478300001E-6</v>
          </cell>
          <cell r="AN21">
            <v>-1.79658513735E-6</v>
          </cell>
          <cell r="AO21">
            <v>5.0028564419499998E-5</v>
          </cell>
          <cell r="AP21">
            <v>5.7834338260500003E-5</v>
          </cell>
          <cell r="AQ21">
            <v>5.37365588347E-5</v>
          </cell>
          <cell r="AR21">
            <v>4.6049172088999998E-5</v>
          </cell>
          <cell r="AS21">
            <v>4.3387777164799999E-5</v>
          </cell>
          <cell r="AT21">
            <v>4.2421187587300002E-5</v>
          </cell>
          <cell r="AU21">
            <v>3.5831383137500001E-5</v>
          </cell>
          <cell r="AV21">
            <v>3.2126680153400002E-5</v>
          </cell>
          <cell r="AW21">
            <v>2.8230928472799999E-5</v>
          </cell>
          <cell r="AX21">
            <v>2.5197689768299999E-5</v>
          </cell>
          <cell r="AY21">
            <v>2.2107833656200001E-5</v>
          </cell>
          <cell r="AZ21">
            <v>1.8866526894200001E-5</v>
          </cell>
          <cell r="BA21">
            <v>1.12456684365E-5</v>
          </cell>
        </row>
        <row r="22">
          <cell r="B22">
            <v>1.29716968979E-5</v>
          </cell>
          <cell r="C22">
            <v>3.0422018361099998E-5</v>
          </cell>
          <cell r="D22">
            <v>5.8721496681200003E-5</v>
          </cell>
          <cell r="E22">
            <v>8.19004620527E-5</v>
          </cell>
          <cell r="F22">
            <v>1.0816040429300001E-4</v>
          </cell>
          <cell r="G22">
            <v>1.1813255006700001E-4</v>
          </cell>
          <cell r="H22">
            <v>1.15034200392E-4</v>
          </cell>
          <cell r="I22">
            <v>1.11458123426E-4</v>
          </cell>
          <cell r="J22">
            <v>1.02212664497E-4</v>
          </cell>
          <cell r="K22">
            <v>8.40910330355E-5</v>
          </cell>
          <cell r="L22">
            <v>6.6473780040299997E-5</v>
          </cell>
          <cell r="M22">
            <v>6.3540258722900002E-5</v>
          </cell>
          <cell r="N22">
            <v>6.3525596066599994E-5</v>
          </cell>
          <cell r="O22">
            <v>1.6987786152200001E-5</v>
          </cell>
          <cell r="P22">
            <v>2.5996314177099999E-5</v>
          </cell>
          <cell r="Q22">
            <v>5.1859323311700003E-5</v>
          </cell>
          <cell r="R22">
            <v>7.5486848783200004E-5</v>
          </cell>
          <cell r="S22">
            <v>8.5745875880299997E-5</v>
          </cell>
          <cell r="T22">
            <v>4.8660839557399999E-5</v>
          </cell>
          <cell r="U22">
            <v>4.0276041963699997E-5</v>
          </cell>
          <cell r="V22">
            <v>3.2008967805399998E-5</v>
          </cell>
          <cell r="W22">
            <v>2.5573645306400001E-5</v>
          </cell>
          <cell r="X22">
            <v>2.8498971676799999E-5</v>
          </cell>
          <cell r="Y22">
            <v>3.1527728978499999E-5</v>
          </cell>
          <cell r="Z22">
            <v>2.44722258525E-5</v>
          </cell>
          <cell r="AA22">
            <v>3.3339982236400001E-6</v>
          </cell>
          <cell r="AB22">
            <v>1.07701253844E-5</v>
          </cell>
          <cell r="AC22">
            <v>1.05405835794E-5</v>
          </cell>
          <cell r="AD22">
            <v>1.4758322358299999E-5</v>
          </cell>
          <cell r="AE22">
            <v>1.7582090338300001E-5</v>
          </cell>
          <cell r="AF22">
            <v>2.47155284486E-5</v>
          </cell>
          <cell r="AG22">
            <v>2.9678750329800001E-5</v>
          </cell>
          <cell r="AH22">
            <v>2.4651725174700001E-5</v>
          </cell>
          <cell r="AI22">
            <v>2.1618990886600001E-5</v>
          </cell>
          <cell r="AJ22">
            <v>1.8795188615699999E-5</v>
          </cell>
          <cell r="AK22">
            <v>1.48605563574E-5</v>
          </cell>
          <cell r="AL22">
            <v>9.94677656754E-6</v>
          </cell>
          <cell r="AM22">
            <v>5.4599744235800002E-6</v>
          </cell>
          <cell r="AN22">
            <v>9.0501752838599997E-7</v>
          </cell>
          <cell r="AO22">
            <v>4.5190772932600003E-5</v>
          </cell>
          <cell r="AP22">
            <v>5.5567864664900001E-5</v>
          </cell>
          <cell r="AQ22">
            <v>5.5345470001999999E-5</v>
          </cell>
          <cell r="AR22">
            <v>5.0298307610400001E-5</v>
          </cell>
          <cell r="AS22">
            <v>5.2569774163299999E-5</v>
          </cell>
          <cell r="AT22">
            <v>6.0683345373399999E-5</v>
          </cell>
          <cell r="AU22">
            <v>5.2191811626999999E-5</v>
          </cell>
          <cell r="AV22">
            <v>4.7087119051099997E-5</v>
          </cell>
          <cell r="AW22">
            <v>4.1862472556400003E-5</v>
          </cell>
          <cell r="AX22">
            <v>3.8454768660199999E-5</v>
          </cell>
          <cell r="AY22">
            <v>3.3651222099900002E-5</v>
          </cell>
          <cell r="AZ22">
            <v>2.94372068316E-5</v>
          </cell>
          <cell r="BA22">
            <v>1.4175833735600001E-5</v>
          </cell>
        </row>
        <row r="23">
          <cell r="B23">
            <v>6.4688325104900003E-6</v>
          </cell>
          <cell r="C23">
            <v>2.36857227199E-5</v>
          </cell>
          <cell r="D23">
            <v>5.6152818333300002E-5</v>
          </cell>
          <cell r="E23">
            <v>8.3912549964300004E-5</v>
          </cell>
          <cell r="F23">
            <v>1.1813255006700001E-4</v>
          </cell>
          <cell r="G23">
            <v>1.7986025956599999E-4</v>
          </cell>
          <cell r="H23">
            <v>1.5862867797800001E-4</v>
          </cell>
          <cell r="I23">
            <v>1.5429330806999999E-4</v>
          </cell>
          <cell r="J23">
            <v>1.4426886806599999E-4</v>
          </cell>
          <cell r="K23">
            <v>1.2305958478900001E-4</v>
          </cell>
          <cell r="L23">
            <v>1.02254067189E-4</v>
          </cell>
          <cell r="M23">
            <v>9.9555436203699996E-5</v>
          </cell>
          <cell r="N23">
            <v>9.9539613286699999E-5</v>
          </cell>
          <cell r="O23">
            <v>1.3162087187200001E-5</v>
          </cell>
          <cell r="P23">
            <v>2.49343124007E-5</v>
          </cell>
          <cell r="Q23">
            <v>5.65824958031E-5</v>
          </cell>
          <cell r="R23">
            <v>8.2308385358500005E-5</v>
          </cell>
          <cell r="S23">
            <v>9.4668940773899994E-5</v>
          </cell>
          <cell r="T23">
            <v>5.0553889672299998E-5</v>
          </cell>
          <cell r="U23">
            <v>4.1891215718199999E-5</v>
          </cell>
          <cell r="V23">
            <v>3.4968038086900002E-5</v>
          </cell>
          <cell r="W23">
            <v>2.7207866878400001E-5</v>
          </cell>
          <cell r="X23">
            <v>3.3070571875999999E-5</v>
          </cell>
          <cell r="Y23">
            <v>4.01929438181E-5</v>
          </cell>
          <cell r="Z23">
            <v>3.4243205310000003E-5</v>
          </cell>
          <cell r="AA23">
            <v>1.20058624818E-5</v>
          </cell>
          <cell r="AB23">
            <v>3.9107306236100004E-6</v>
          </cell>
          <cell r="AC23">
            <v>6.9970501365599996E-6</v>
          </cell>
          <cell r="AD23">
            <v>1.54552994199E-5</v>
          </cell>
          <cell r="AE23">
            <v>1.66299080859E-5</v>
          </cell>
          <cell r="AF23">
            <v>2.4025373796399999E-5</v>
          </cell>
          <cell r="AG23">
            <v>3.1899669959500001E-5</v>
          </cell>
          <cell r="AH23">
            <v>2.6557783999099998E-5</v>
          </cell>
          <cell r="AI23">
            <v>2.2470539723200001E-5</v>
          </cell>
          <cell r="AJ23">
            <v>1.8360427707400001E-5</v>
          </cell>
          <cell r="AK23">
            <v>1.5278067084099999E-5</v>
          </cell>
          <cell r="AL23">
            <v>7.7019952876299999E-6</v>
          </cell>
          <cell r="AM23">
            <v>1.9806608970599999E-6</v>
          </cell>
          <cell r="AN23">
            <v>-1.13844977619E-6</v>
          </cell>
          <cell r="AO23">
            <v>6.6625034690899997E-6</v>
          </cell>
          <cell r="AP23">
            <v>2.2627047280899999E-5</v>
          </cell>
          <cell r="AQ23">
            <v>3.1190881952300001E-5</v>
          </cell>
          <cell r="AR23">
            <v>2.5182901638799999E-5</v>
          </cell>
          <cell r="AS23">
            <v>2.9910362621299999E-5</v>
          </cell>
          <cell r="AT23">
            <v>5.7805271763399998E-5</v>
          </cell>
          <cell r="AU23">
            <v>5.1922189553299999E-5</v>
          </cell>
          <cell r="AV23">
            <v>4.8386498805999998E-5</v>
          </cell>
          <cell r="AW23">
            <v>4.4057508970499998E-5</v>
          </cell>
          <cell r="AX23">
            <v>4.2214454305800003E-5</v>
          </cell>
          <cell r="AY23">
            <v>4.0508758585999998E-5</v>
          </cell>
          <cell r="AZ23">
            <v>3.7530378883099999E-5</v>
          </cell>
          <cell r="BA23">
            <v>1.9391997229100002E-5</v>
          </cell>
        </row>
        <row r="24">
          <cell r="B24">
            <v>5.6476553510099997E-6</v>
          </cell>
          <cell r="C24">
            <v>2.25265565335E-5</v>
          </cell>
          <cell r="D24">
            <v>5.2452467503599999E-5</v>
          </cell>
          <cell r="E24">
            <v>8.1525086481700005E-5</v>
          </cell>
          <cell r="F24">
            <v>1.15034200392E-4</v>
          </cell>
          <cell r="G24">
            <v>1.5862867797800001E-4</v>
          </cell>
          <cell r="H24">
            <v>1.5925506487799999E-4</v>
          </cell>
          <cell r="I24">
            <v>1.55016376954E-4</v>
          </cell>
          <cell r="J24">
            <v>1.4502031928899999E-4</v>
          </cell>
          <cell r="K24">
            <v>1.2362162213100001E-4</v>
          </cell>
          <cell r="L24">
            <v>1.03514648353E-4</v>
          </cell>
          <cell r="M24">
            <v>1.00214546621E-4</v>
          </cell>
          <cell r="N24">
            <v>1.0020687554099999E-4</v>
          </cell>
          <cell r="O24">
            <v>1.26337746542E-5</v>
          </cell>
          <cell r="P24">
            <v>2.4642945257800001E-5</v>
          </cell>
          <cell r="Q24">
            <v>5.4628841702000002E-5</v>
          </cell>
          <cell r="R24">
            <v>8.1778142125099994E-5</v>
          </cell>
          <cell r="S24">
            <v>9.3779813990600006E-5</v>
          </cell>
          <cell r="T24">
            <v>5.3597137390799999E-5</v>
          </cell>
          <cell r="U24">
            <v>4.5179005610099999E-5</v>
          </cell>
          <cell r="V24">
            <v>3.8048327620699998E-5</v>
          </cell>
          <cell r="W24">
            <v>3.1735305306999998E-5</v>
          </cell>
          <cell r="X24">
            <v>3.6444022869700002E-5</v>
          </cell>
          <cell r="Y24">
            <v>4.11649832946E-5</v>
          </cell>
          <cell r="Z24">
            <v>3.4656901591700001E-5</v>
          </cell>
          <cell r="AA24">
            <v>1.07466361007E-5</v>
          </cell>
          <cell r="AB24">
            <v>2.2257983267900001E-6</v>
          </cell>
          <cell r="AC24">
            <v>6.9857038113899996E-6</v>
          </cell>
          <cell r="AD24">
            <v>1.4425684903E-5</v>
          </cell>
          <cell r="AE24">
            <v>1.6461289415499999E-5</v>
          </cell>
          <cell r="AF24">
            <v>2.4705242321099999E-5</v>
          </cell>
          <cell r="AG24">
            <v>3.39932512185E-5</v>
          </cell>
          <cell r="AH24">
            <v>2.8416327788600001E-5</v>
          </cell>
          <cell r="AI24">
            <v>2.4759136585400001E-5</v>
          </cell>
          <cell r="AJ24">
            <v>2.0668585866600001E-5</v>
          </cell>
          <cell r="AK24">
            <v>1.68927862992E-5</v>
          </cell>
          <cell r="AL24">
            <v>9.7307467891000008E-6</v>
          </cell>
          <cell r="AM24">
            <v>4.7673544791400002E-6</v>
          </cell>
          <cell r="AN24">
            <v>8.1268576107300003E-7</v>
          </cell>
          <cell r="AO24">
            <v>7.3626541243499998E-6</v>
          </cell>
          <cell r="AP24">
            <v>2.18642057151E-5</v>
          </cell>
          <cell r="AQ24">
            <v>3.0530136793199998E-5</v>
          </cell>
          <cell r="AR24">
            <v>2.86587909943E-5</v>
          </cell>
          <cell r="AS24">
            <v>3.6344442016800003E-5</v>
          </cell>
          <cell r="AT24">
            <v>6.3185044637400004E-5</v>
          </cell>
          <cell r="AU24">
            <v>5.5892827227700002E-5</v>
          </cell>
          <cell r="AV24">
            <v>5.1379472843700003E-5</v>
          </cell>
          <cell r="AW24">
            <v>4.6940904196000003E-5</v>
          </cell>
          <cell r="AX24">
            <v>4.3016347583800002E-5</v>
          </cell>
          <cell r="AY24">
            <v>3.8731473989299998E-5</v>
          </cell>
          <cell r="AZ24">
            <v>3.5098982892000003E-5</v>
          </cell>
          <cell r="BA24">
            <v>2.0447836514599999E-5</v>
          </cell>
        </row>
        <row r="25">
          <cell r="B25">
            <v>6.19694546465E-6</v>
          </cell>
          <cell r="C25">
            <v>2.2019390463799999E-5</v>
          </cell>
          <cell r="D25">
            <v>4.97676002576E-5</v>
          </cell>
          <cell r="E25">
            <v>7.8205916834100001E-5</v>
          </cell>
          <cell r="F25">
            <v>1.11458123426E-4</v>
          </cell>
          <cell r="G25">
            <v>1.5429330806999999E-4</v>
          </cell>
          <cell r="H25">
            <v>1.55016376954E-4</v>
          </cell>
          <cell r="I25">
            <v>1.5490667519400001E-4</v>
          </cell>
          <cell r="J25">
            <v>1.4551766724900001E-4</v>
          </cell>
          <cell r="K25">
            <v>1.2577671155999999E-4</v>
          </cell>
          <cell r="L25">
            <v>1.07253827894E-4</v>
          </cell>
          <cell r="M25">
            <v>1.04148314213E-4</v>
          </cell>
          <cell r="N25">
            <v>1.0413044627000001E-4</v>
          </cell>
          <cell r="O25">
            <v>1.3168708263399999E-5</v>
          </cell>
          <cell r="P25">
            <v>2.33014552056E-5</v>
          </cell>
          <cell r="Q25">
            <v>5.0721943793500001E-5</v>
          </cell>
          <cell r="R25">
            <v>7.5824064235999994E-5</v>
          </cell>
          <cell r="S25">
            <v>8.8353721876199996E-5</v>
          </cell>
          <cell r="T25">
            <v>4.9865408242499997E-5</v>
          </cell>
          <cell r="U25">
            <v>4.29926837271E-5</v>
          </cell>
          <cell r="V25">
            <v>3.70820155982E-5</v>
          </cell>
          <cell r="W25">
            <v>3.1738495371499998E-5</v>
          </cell>
          <cell r="X25">
            <v>3.6696836242999999E-5</v>
          </cell>
          <cell r="Y25">
            <v>4.1493357028800002E-5</v>
          </cell>
          <cell r="Z25">
            <v>3.5547874988099997E-5</v>
          </cell>
          <cell r="AA25">
            <v>1.2019375928299999E-5</v>
          </cell>
          <cell r="AB25">
            <v>1.3870576096899999E-6</v>
          </cell>
          <cell r="AC25">
            <v>6.4631473179899998E-6</v>
          </cell>
          <cell r="AD25">
            <v>1.31501677135E-5</v>
          </cell>
          <cell r="AE25">
            <v>1.52532059604E-5</v>
          </cell>
          <cell r="AF25">
            <v>2.3503738827800001E-5</v>
          </cell>
          <cell r="AG25">
            <v>3.2822284126500002E-5</v>
          </cell>
          <cell r="AH25">
            <v>2.8063817697100001E-5</v>
          </cell>
          <cell r="AI25">
            <v>2.4746403570300001E-5</v>
          </cell>
          <cell r="AJ25">
            <v>2.0663080689499999E-5</v>
          </cell>
          <cell r="AK25">
            <v>1.74163497497E-5</v>
          </cell>
          <cell r="AL25">
            <v>1.0576656102800001E-5</v>
          </cell>
          <cell r="AM25">
            <v>5.9455110289000003E-6</v>
          </cell>
          <cell r="AN25">
            <v>2.2682614069499999E-6</v>
          </cell>
          <cell r="AO25">
            <v>9.3136811145199996E-6</v>
          </cell>
          <cell r="AP25">
            <v>2.07809444716E-5</v>
          </cell>
          <cell r="AQ25">
            <v>2.9356143245700002E-5</v>
          </cell>
          <cell r="AR25">
            <v>2.8311273035400001E-5</v>
          </cell>
          <cell r="AS25">
            <v>3.7124252473999998E-5</v>
          </cell>
          <cell r="AT25">
            <v>6.1767727278399999E-5</v>
          </cell>
          <cell r="AU25">
            <v>5.58358626614E-5</v>
          </cell>
          <cell r="AV25">
            <v>5.22540299985E-5</v>
          </cell>
          <cell r="AW25">
            <v>4.8588156383300003E-5</v>
          </cell>
          <cell r="AX25">
            <v>4.5051658157199997E-5</v>
          </cell>
          <cell r="AY25">
            <v>4.08411833592E-5</v>
          </cell>
          <cell r="AZ25">
            <v>3.70539143825E-5</v>
          </cell>
          <cell r="BA25">
            <v>2.09800447324E-5</v>
          </cell>
        </row>
        <row r="26">
          <cell r="B26">
            <v>6.07667884583E-6</v>
          </cell>
          <cell r="C26">
            <v>1.94232631824E-5</v>
          </cell>
          <cell r="D26">
            <v>4.44612101101E-5</v>
          </cell>
          <cell r="E26">
            <v>7.0977477780900003E-5</v>
          </cell>
          <cell r="F26">
            <v>1.02212664497E-4</v>
          </cell>
          <cell r="G26">
            <v>1.4426886806599999E-4</v>
          </cell>
          <cell r="H26">
            <v>1.4502031928899999E-4</v>
          </cell>
          <cell r="I26">
            <v>1.4551766724900001E-4</v>
          </cell>
          <cell r="J26">
            <v>1.3831953887E-4</v>
          </cell>
          <cell r="K26">
            <v>1.21279799641E-4</v>
          </cell>
          <cell r="L26">
            <v>1.05218115492E-4</v>
          </cell>
          <cell r="M26">
            <v>1.02901767494E-4</v>
          </cell>
          <cell r="N26">
            <v>1.0288351186299999E-4</v>
          </cell>
          <cell r="O26">
            <v>1.0673234011900001E-5</v>
          </cell>
          <cell r="P26">
            <v>1.9577068331700001E-5</v>
          </cell>
          <cell r="Q26">
            <v>4.4023680198100002E-5</v>
          </cell>
          <cell r="R26">
            <v>6.6319396997100002E-5</v>
          </cell>
          <cell r="S26">
            <v>7.8561083806300003E-5</v>
          </cell>
          <cell r="T26">
            <v>4.5997934085300001E-5</v>
          </cell>
          <cell r="U26">
            <v>4.0800065287800003E-5</v>
          </cell>
          <cell r="V26">
            <v>3.6381781171400003E-5</v>
          </cell>
          <cell r="W26">
            <v>3.2537735235000002E-5</v>
          </cell>
          <cell r="X26">
            <v>3.6772750758100002E-5</v>
          </cell>
          <cell r="Y26">
            <v>4.08281765059E-5</v>
          </cell>
          <cell r="Z26">
            <v>3.5450836171300001E-5</v>
          </cell>
          <cell r="AA26">
            <v>1.3014404966E-5</v>
          </cell>
          <cell r="AB26">
            <v>-1.3108932336200001E-6</v>
          </cell>
          <cell r="AC26">
            <v>4.05661092858E-6</v>
          </cell>
          <cell r="AD26">
            <v>1.0471606736999999E-5</v>
          </cell>
          <cell r="AE26">
            <v>1.2715366182899999E-5</v>
          </cell>
          <cell r="AF26">
            <v>2.0872336099299999E-5</v>
          </cell>
          <cell r="AG26">
            <v>3.01817816687E-5</v>
          </cell>
          <cell r="AH26">
            <v>2.65418586145E-5</v>
          </cell>
          <cell r="AI26">
            <v>2.3711543321299999E-5</v>
          </cell>
          <cell r="AJ26">
            <v>2.0173816916600001E-5</v>
          </cell>
          <cell r="AK26">
            <v>1.7098803640600001E-5</v>
          </cell>
          <cell r="AL26">
            <v>1.09072381547E-5</v>
          </cell>
          <cell r="AM26">
            <v>6.8315752400999998E-6</v>
          </cell>
          <cell r="AN26">
            <v>3.5632252150700002E-6</v>
          </cell>
          <cell r="AO26">
            <v>4.2445124949200002E-6</v>
          </cell>
          <cell r="AP26">
            <v>1.4877286111999999E-5</v>
          </cell>
          <cell r="AQ26">
            <v>2.4246101435900001E-5</v>
          </cell>
          <cell r="AR26">
            <v>2.3818114809899998E-5</v>
          </cell>
          <cell r="AS26">
            <v>3.3152578737499998E-5</v>
          </cell>
          <cell r="AT26">
            <v>5.72776564737E-5</v>
          </cell>
          <cell r="AU26">
            <v>5.3078620181500002E-5</v>
          </cell>
          <cell r="AV26">
            <v>5.05593608564E-5</v>
          </cell>
          <cell r="AW26">
            <v>4.7898484216700002E-5</v>
          </cell>
          <cell r="AX26">
            <v>4.5213683167499997E-5</v>
          </cell>
          <cell r="AY26">
            <v>4.1427661929199998E-5</v>
          </cell>
          <cell r="AZ26">
            <v>3.7757531047400001E-5</v>
          </cell>
          <cell r="BA26">
            <v>2.2806914385799999E-5</v>
          </cell>
        </row>
        <row r="27">
          <cell r="B27">
            <v>6.2814876066899999E-6</v>
          </cell>
          <cell r="C27">
            <v>1.4765157656099999E-5</v>
          </cell>
          <cell r="D27">
            <v>3.4072915167800003E-5</v>
          </cell>
          <cell r="E27">
            <v>5.6668316507100002E-5</v>
          </cell>
          <cell r="F27">
            <v>8.40910330355E-5</v>
          </cell>
          <cell r="G27">
            <v>1.2305958478900001E-4</v>
          </cell>
          <cell r="H27">
            <v>1.2362162213100001E-4</v>
          </cell>
          <cell r="I27">
            <v>1.2577671155999999E-4</v>
          </cell>
          <cell r="J27">
            <v>1.21279799641E-4</v>
          </cell>
          <cell r="K27">
            <v>1.14374586007E-4</v>
          </cell>
          <cell r="L27">
            <v>1.03204495441E-4</v>
          </cell>
          <cell r="M27">
            <v>1.02380386681E-4</v>
          </cell>
          <cell r="N27">
            <v>1.0235821664699999E-4</v>
          </cell>
          <cell r="O27">
            <v>4.87482866542E-6</v>
          </cell>
          <cell r="P27">
            <v>1.12136992941E-5</v>
          </cell>
          <cell r="Q27">
            <v>3.0754746347700003E-5</v>
          </cell>
          <cell r="R27">
            <v>4.8874187910700001E-5</v>
          </cell>
          <cell r="S27">
            <v>6.1240633020700003E-5</v>
          </cell>
          <cell r="T27">
            <v>3.56415788653E-5</v>
          </cell>
          <cell r="U27">
            <v>3.4040569576199999E-5</v>
          </cell>
          <cell r="V27">
            <v>3.2713913480400002E-5</v>
          </cell>
          <cell r="W27">
            <v>3.1561867997400001E-5</v>
          </cell>
          <cell r="X27">
            <v>3.51271639967E-5</v>
          </cell>
          <cell r="Y27">
            <v>3.8707581784499998E-5</v>
          </cell>
          <cell r="Z27">
            <v>3.5027748298899998E-5</v>
          </cell>
          <cell r="AA27">
            <v>1.7955848017400001E-5</v>
          </cell>
          <cell r="AB27">
            <v>-6.0442344182800001E-6</v>
          </cell>
          <cell r="AC27">
            <v>9.6026577488700007E-7</v>
          </cell>
          <cell r="AD27">
            <v>6.7859817181099998E-6</v>
          </cell>
          <cell r="AE27">
            <v>8.8709242406299993E-6</v>
          </cell>
          <cell r="AF27">
            <v>1.69076878356E-5</v>
          </cell>
          <cell r="AG27">
            <v>2.6378905551E-5</v>
          </cell>
          <cell r="AH27">
            <v>2.4546782483699998E-5</v>
          </cell>
          <cell r="AI27">
            <v>2.20233396154E-5</v>
          </cell>
          <cell r="AJ27">
            <v>1.9260479564799999E-5</v>
          </cell>
          <cell r="AK27">
            <v>1.6114748908900001E-5</v>
          </cell>
          <cell r="AL27">
            <v>1.05455714635E-5</v>
          </cell>
          <cell r="AM27">
            <v>7.6594955402000002E-6</v>
          </cell>
          <cell r="AN27">
            <v>5.4365219031500001E-6</v>
          </cell>
          <cell r="AO27">
            <v>-9.6721601394699995E-8</v>
          </cell>
          <cell r="AP27">
            <v>6.7732300255200001E-6</v>
          </cell>
          <cell r="AQ27">
            <v>1.57041069107E-5</v>
          </cell>
          <cell r="AR27">
            <v>1.49287398018E-5</v>
          </cell>
          <cell r="AS27">
            <v>2.4855860051199998E-5</v>
          </cell>
          <cell r="AT27">
            <v>4.7201376039999999E-5</v>
          </cell>
          <cell r="AU27">
            <v>4.6926166120600001E-5</v>
          </cell>
          <cell r="AV27">
            <v>4.61106497982E-5</v>
          </cell>
          <cell r="AW27">
            <v>4.48588795359E-5</v>
          </cell>
          <cell r="AX27">
            <v>4.3945587189400002E-5</v>
          </cell>
          <cell r="AY27">
            <v>4.1604528268700001E-5</v>
          </cell>
          <cell r="AZ27">
            <v>3.8883605033700001E-5</v>
          </cell>
          <cell r="BA27">
            <v>2.59663912524E-5</v>
          </cell>
        </row>
        <row r="28">
          <cell r="B28">
            <v>6.0718436964299998E-6</v>
          </cell>
          <cell r="C28">
            <v>1.13088079091E-5</v>
          </cell>
          <cell r="D28">
            <v>2.4682228461500001E-5</v>
          </cell>
          <cell r="E28">
            <v>4.3179441528599999E-5</v>
          </cell>
          <cell r="F28">
            <v>6.6473780040299997E-5</v>
          </cell>
          <cell r="G28">
            <v>1.02254067189E-4</v>
          </cell>
          <cell r="H28">
            <v>1.03514648353E-4</v>
          </cell>
          <cell r="I28">
            <v>1.07253827894E-4</v>
          </cell>
          <cell r="J28">
            <v>1.05218115492E-4</v>
          </cell>
          <cell r="K28">
            <v>1.03204495441E-4</v>
          </cell>
          <cell r="L28">
            <v>9.8076619334200001E-5</v>
          </cell>
          <cell r="M28">
            <v>9.8162195568700001E-5</v>
          </cell>
          <cell r="N28">
            <v>9.8133373776800002E-5</v>
          </cell>
          <cell r="O28">
            <v>2.0650668417799998E-6</v>
          </cell>
          <cell r="P28">
            <v>5.8901277003100003E-6</v>
          </cell>
          <cell r="Q28">
            <v>2.0223467408999999E-5</v>
          </cell>
          <cell r="R28">
            <v>3.3893279884999998E-5</v>
          </cell>
          <cell r="S28">
            <v>4.5377191935599998E-5</v>
          </cell>
          <cell r="T28">
            <v>2.64589057391E-5</v>
          </cell>
          <cell r="U28">
            <v>2.7443086943599999E-5</v>
          </cell>
          <cell r="V28">
            <v>2.82770616333E-5</v>
          </cell>
          <cell r="W28">
            <v>2.91316765463E-5</v>
          </cell>
          <cell r="X28">
            <v>3.2549638476999999E-5</v>
          </cell>
          <cell r="Y28">
            <v>3.6638816633300002E-5</v>
          </cell>
          <cell r="Z28">
            <v>3.3337218153399997E-5</v>
          </cell>
          <cell r="AA28">
            <v>1.9344007505900002E-5</v>
          </cell>
          <cell r="AB28">
            <v>-8.4429312076900001E-6</v>
          </cell>
          <cell r="AC28">
            <v>-9.2156720528199996E-7</v>
          </cell>
          <cell r="AD28">
            <v>3.65058350368E-6</v>
          </cell>
          <cell r="AE28">
            <v>5.0994660290000004E-6</v>
          </cell>
          <cell r="AF28">
            <v>1.2170469349799999E-5</v>
          </cell>
          <cell r="AG28">
            <v>2.11608742776E-5</v>
          </cell>
          <cell r="AH28">
            <v>2.0997734349000001E-5</v>
          </cell>
          <cell r="AI28">
            <v>1.9306481757899999E-5</v>
          </cell>
          <cell r="AJ28">
            <v>1.7274313044500001E-5</v>
          </cell>
          <cell r="AK28">
            <v>1.4994806887200001E-5</v>
          </cell>
          <cell r="AL28">
            <v>1.07262172804E-5</v>
          </cell>
          <cell r="AM28">
            <v>9.0483028435800004E-6</v>
          </cell>
          <cell r="AN28">
            <v>7.81144156426E-6</v>
          </cell>
          <cell r="AO28">
            <v>-2.6060547324400002E-6</v>
          </cell>
          <cell r="AP28">
            <v>-1.2407837632000001E-6</v>
          </cell>
          <cell r="AQ28">
            <v>6.6027671801099996E-6</v>
          </cell>
          <cell r="AR28">
            <v>6.1866975645099999E-6</v>
          </cell>
          <cell r="AS28">
            <v>1.6330422684400001E-5</v>
          </cell>
          <cell r="AT28">
            <v>3.7766672897900002E-5</v>
          </cell>
          <cell r="AU28">
            <v>4.03337119581E-5</v>
          </cell>
          <cell r="AV28">
            <v>4.1399536672599997E-5</v>
          </cell>
          <cell r="AW28">
            <v>4.1787639433899999E-5</v>
          </cell>
          <cell r="AX28">
            <v>4.2081593256500002E-5</v>
          </cell>
          <cell r="AY28">
            <v>4.13791504595E-5</v>
          </cell>
          <cell r="AZ28">
            <v>3.9016208873900002E-5</v>
          </cell>
          <cell r="BA28">
            <v>2.8156501424500001E-5</v>
          </cell>
        </row>
        <row r="29">
          <cell r="B29">
            <v>7.6529155593200008E-6</v>
          </cell>
          <cell r="C29">
            <v>1.18259536676E-5</v>
          </cell>
          <cell r="D29">
            <v>2.32688775809E-5</v>
          </cell>
          <cell r="E29">
            <v>4.0983570308400003E-5</v>
          </cell>
          <cell r="F29">
            <v>6.3540258722900002E-5</v>
          </cell>
          <cell r="G29">
            <v>9.9555436203699996E-5</v>
          </cell>
          <cell r="H29">
            <v>1.00214546621E-4</v>
          </cell>
          <cell r="I29">
            <v>1.04148314213E-4</v>
          </cell>
          <cell r="J29">
            <v>1.02901767494E-4</v>
          </cell>
          <cell r="K29">
            <v>1.02380386681E-4</v>
          </cell>
          <cell r="L29">
            <v>9.8162195568700001E-5</v>
          </cell>
          <cell r="M29">
            <v>1.02128871949E-4</v>
          </cell>
          <cell r="N29">
            <v>1.02106245631E-4</v>
          </cell>
          <cell r="O29">
            <v>2.27955108201E-6</v>
          </cell>
          <cell r="P29">
            <v>5.0540135367400004E-6</v>
          </cell>
          <cell r="Q29">
            <v>1.7028732548800001E-5</v>
          </cell>
          <cell r="R29">
            <v>2.9215785289499999E-5</v>
          </cell>
          <cell r="S29">
            <v>4.0411380699199998E-5</v>
          </cell>
          <cell r="T29">
            <v>2.27925514107E-5</v>
          </cell>
          <cell r="U29">
            <v>2.49260595366E-5</v>
          </cell>
          <cell r="V29">
            <v>2.6144907963900001E-5</v>
          </cell>
          <cell r="W29">
            <v>2.81089590416E-5</v>
          </cell>
          <cell r="X29">
            <v>3.1395136561199997E-5</v>
          </cell>
          <cell r="Y29">
            <v>3.55280832364E-5</v>
          </cell>
          <cell r="Z29">
            <v>3.23946108682E-5</v>
          </cell>
          <cell r="AA29">
            <v>2.02123206653E-5</v>
          </cell>
          <cell r="AB29">
            <v>-5.6895236380999998E-6</v>
          </cell>
          <cell r="AC29">
            <v>3.5943230678099999E-7</v>
          </cell>
          <cell r="AD29">
            <v>3.6404095946400001E-6</v>
          </cell>
          <cell r="AE29">
            <v>4.9909031889900003E-6</v>
          </cell>
          <cell r="AF29">
            <v>1.21425545928E-5</v>
          </cell>
          <cell r="AG29">
            <v>2.1168109176499999E-5</v>
          </cell>
          <cell r="AH29">
            <v>2.1634350127199999E-5</v>
          </cell>
          <cell r="AI29">
            <v>2.0246101092900001E-5</v>
          </cell>
          <cell r="AJ29">
            <v>1.83317014146E-5</v>
          </cell>
          <cell r="AK29">
            <v>1.6258260178200001E-5</v>
          </cell>
          <cell r="AL29">
            <v>1.1861547503700001E-5</v>
          </cell>
          <cell r="AM29">
            <v>1.03375493264E-5</v>
          </cell>
          <cell r="AN29">
            <v>9.2521745813000006E-6</v>
          </cell>
          <cell r="AO29">
            <v>-8.4708788028599998E-6</v>
          </cell>
          <cell r="AP29">
            <v>-3.9707751845799998E-6</v>
          </cell>
          <cell r="AQ29">
            <v>4.7440586926900003E-6</v>
          </cell>
          <cell r="AR29">
            <v>4.8289863715500002E-6</v>
          </cell>
          <cell r="AS29">
            <v>1.5452586762199999E-5</v>
          </cell>
          <cell r="AT29">
            <v>3.4378607668900003E-5</v>
          </cell>
          <cell r="AU29">
            <v>3.8496096435299998E-5</v>
          </cell>
          <cell r="AV29">
            <v>4.0738598519399998E-5</v>
          </cell>
          <cell r="AW29">
            <v>4.1842365773099997E-5</v>
          </cell>
          <cell r="AX29">
            <v>4.2231820380400002E-5</v>
          </cell>
          <cell r="AY29">
            <v>4.2404884534000003E-5</v>
          </cell>
          <cell r="AZ29">
            <v>4.0288003827399997E-5</v>
          </cell>
          <cell r="BA29">
            <v>3.05780072969E-5</v>
          </cell>
        </row>
        <row r="30">
          <cell r="B30">
            <v>7.6747202559499998E-6</v>
          </cell>
          <cell r="C30">
            <v>1.1848210113499999E-5</v>
          </cell>
          <cell r="D30">
            <v>2.3278803755000002E-5</v>
          </cell>
          <cell r="E30">
            <v>4.0984967706500001E-5</v>
          </cell>
          <cell r="F30">
            <v>6.3525596066599994E-5</v>
          </cell>
          <cell r="G30">
            <v>9.9539613286699999E-5</v>
          </cell>
          <cell r="H30">
            <v>1.0020687554099999E-4</v>
          </cell>
          <cell r="I30">
            <v>1.0413044627000001E-4</v>
          </cell>
          <cell r="J30">
            <v>1.0288351186299999E-4</v>
          </cell>
          <cell r="K30">
            <v>1.0235821664699999E-4</v>
          </cell>
          <cell r="L30">
            <v>9.8133373776800002E-5</v>
          </cell>
          <cell r="M30">
            <v>1.02106245631E-4</v>
          </cell>
          <cell r="N30">
            <v>1.0208459679099999E-4</v>
          </cell>
          <cell r="O30">
            <v>2.2604619744100001E-6</v>
          </cell>
          <cell r="P30">
            <v>5.0755140778600003E-6</v>
          </cell>
          <cell r="Q30">
            <v>1.7035691263999999E-5</v>
          </cell>
          <cell r="R30">
            <v>2.9213445395499999E-5</v>
          </cell>
          <cell r="S30">
            <v>4.0393161158399997E-5</v>
          </cell>
          <cell r="T30">
            <v>2.2772322345000001E-5</v>
          </cell>
          <cell r="U30">
            <v>2.4906361079100002E-5</v>
          </cell>
          <cell r="V30">
            <v>2.6125379477399998E-5</v>
          </cell>
          <cell r="W30">
            <v>2.80948971237E-5</v>
          </cell>
          <cell r="X30">
            <v>3.1376035291900003E-5</v>
          </cell>
          <cell r="Y30">
            <v>3.5497539507300003E-5</v>
          </cell>
          <cell r="Z30">
            <v>3.23662546951E-5</v>
          </cell>
          <cell r="AA30">
            <v>2.01990442189E-5</v>
          </cell>
          <cell r="AB30">
            <v>-5.7014780778899999E-6</v>
          </cell>
          <cell r="AC30">
            <v>3.6706390880200001E-7</v>
          </cell>
          <cell r="AD30">
            <v>3.6450481298700001E-6</v>
          </cell>
          <cell r="AE30">
            <v>5.0043209197099998E-6</v>
          </cell>
          <cell r="AF30">
            <v>1.21507475274E-5</v>
          </cell>
          <cell r="AG30">
            <v>2.1160875161999999E-5</v>
          </cell>
          <cell r="AH30">
            <v>2.16283822245E-5</v>
          </cell>
          <cell r="AI30">
            <v>2.02369503695E-5</v>
          </cell>
          <cell r="AJ30">
            <v>1.8323219290400001E-5</v>
          </cell>
          <cell r="AK30">
            <v>1.62529643618E-5</v>
          </cell>
          <cell r="AL30">
            <v>1.1851590441000001E-5</v>
          </cell>
          <cell r="AM30">
            <v>1.03213621804E-5</v>
          </cell>
          <cell r="AN30">
            <v>9.2440026853599994E-6</v>
          </cell>
          <cell r="AO30">
            <v>-8.5043459683899993E-6</v>
          </cell>
          <cell r="AP30">
            <v>-3.9783088520400003E-6</v>
          </cell>
          <cell r="AQ30">
            <v>4.7082943239199999E-6</v>
          </cell>
          <cell r="AR30">
            <v>4.7943945565800002E-6</v>
          </cell>
          <cell r="AS30">
            <v>1.5407121090300002E-5</v>
          </cell>
          <cell r="AT30">
            <v>3.4336575395199997E-5</v>
          </cell>
          <cell r="AU30">
            <v>3.8444020650200001E-5</v>
          </cell>
          <cell r="AV30">
            <v>4.06828696294E-5</v>
          </cell>
          <cell r="AW30">
            <v>4.17870185741E-5</v>
          </cell>
          <cell r="AX30">
            <v>4.2176347482400002E-5</v>
          </cell>
          <cell r="AY30">
            <v>4.23459126903E-5</v>
          </cell>
          <cell r="AZ30">
            <v>4.0238582300999997E-5</v>
          </cell>
          <cell r="BA30">
            <v>3.0547508611599998E-5</v>
          </cell>
        </row>
        <row r="31">
          <cell r="B31">
            <v>2.2944172404199999E-5</v>
          </cell>
          <cell r="C31">
            <v>2.1216919955699999E-5</v>
          </cell>
          <cell r="D31">
            <v>1.67707631947E-5</v>
          </cell>
          <cell r="E31">
            <v>1.6673247152599999E-5</v>
          </cell>
          <cell r="F31">
            <v>1.6987786152200001E-5</v>
          </cell>
          <cell r="G31">
            <v>1.3162087187200001E-5</v>
          </cell>
          <cell r="H31">
            <v>1.26337746542E-5</v>
          </cell>
          <cell r="I31">
            <v>1.3168708263399999E-5</v>
          </cell>
          <cell r="J31">
            <v>1.0673234011900001E-5</v>
          </cell>
          <cell r="K31">
            <v>4.87482866542E-6</v>
          </cell>
          <cell r="L31">
            <v>2.0650668417799998E-6</v>
          </cell>
          <cell r="M31">
            <v>2.27955108201E-6</v>
          </cell>
          <cell r="N31">
            <v>2.2604619744100001E-6</v>
          </cell>
          <cell r="O31">
            <v>1.4199313706300001E-4</v>
          </cell>
          <cell r="P31">
            <v>1.02122887967E-4</v>
          </cell>
          <cell r="Q31">
            <v>7.9422606681300005E-5</v>
          </cell>
          <cell r="R31">
            <v>6.0463777547499999E-5</v>
          </cell>
          <cell r="S31">
            <v>4.9999226491700002E-5</v>
          </cell>
          <cell r="T31">
            <v>1.47149640021E-5</v>
          </cell>
          <cell r="U31">
            <v>4.1906224979399998E-6</v>
          </cell>
          <cell r="V31">
            <v>-3.9995666749200004E-6</v>
          </cell>
          <cell r="W31">
            <v>-9.79236054799E-6</v>
          </cell>
          <cell r="X31">
            <v>-6.3185035539700003E-6</v>
          </cell>
          <cell r="Y31">
            <v>1.7363682209E-6</v>
          </cell>
          <cell r="Z31">
            <v>-9.8634931256600005E-7</v>
          </cell>
          <cell r="AA31">
            <v>-9.7340040559700005E-8</v>
          </cell>
          <cell r="AB31">
            <v>7.3292297306599996E-5</v>
          </cell>
          <cell r="AC31">
            <v>6.1778394220300003E-5</v>
          </cell>
          <cell r="AD31">
            <v>4.85457056823E-5</v>
          </cell>
          <cell r="AE31">
            <v>4.0084199701999997E-5</v>
          </cell>
          <cell r="AF31">
            <v>3.3475586557400002E-5</v>
          </cell>
          <cell r="AG31">
            <v>2.75631604328E-5</v>
          </cell>
          <cell r="AH31">
            <v>2.2823006472E-5</v>
          </cell>
          <cell r="AI31">
            <v>1.8719973902000002E-5</v>
          </cell>
          <cell r="AJ31">
            <v>1.20727602557E-5</v>
          </cell>
          <cell r="AK31">
            <v>9.7242186163100003E-6</v>
          </cell>
          <cell r="AL31">
            <v>7.1486842155699997E-6</v>
          </cell>
          <cell r="AM31">
            <v>5.9934774885000001E-6</v>
          </cell>
          <cell r="AN31">
            <v>3.7098403558099998E-6</v>
          </cell>
          <cell r="AO31">
            <v>1.3726398807500001E-4</v>
          </cell>
          <cell r="AP31">
            <v>9.3168905799799993E-5</v>
          </cell>
          <cell r="AQ31">
            <v>5.66899271015E-5</v>
          </cell>
          <cell r="AR31">
            <v>5.2374925592200003E-5</v>
          </cell>
          <cell r="AS31">
            <v>4.41462042365E-5</v>
          </cell>
          <cell r="AT31">
            <v>1.60575667241E-5</v>
          </cell>
          <cell r="AU31">
            <v>8.1184119818399994E-6</v>
          </cell>
          <cell r="AV31">
            <v>5.81525947373E-6</v>
          </cell>
          <cell r="AW31">
            <v>3.2171452482100001E-6</v>
          </cell>
          <cell r="AX31">
            <v>9.3303870210799998E-7</v>
          </cell>
          <cell r="AY31">
            <v>-1.5234393096000001E-6</v>
          </cell>
          <cell r="AZ31">
            <v>-3.53236668369E-6</v>
          </cell>
          <cell r="BA31">
            <v>2.8410257981399999E-6</v>
          </cell>
        </row>
        <row r="32">
          <cell r="B32">
            <v>1.24445262546E-5</v>
          </cell>
          <cell r="C32">
            <v>1.59363830789E-5</v>
          </cell>
          <cell r="D32">
            <v>2.0312017826800001E-5</v>
          </cell>
          <cell r="E32">
            <v>2.2981233640400002E-5</v>
          </cell>
          <cell r="F32">
            <v>2.5996314177099999E-5</v>
          </cell>
          <cell r="G32">
            <v>2.49343124007E-5</v>
          </cell>
          <cell r="H32">
            <v>2.4642945257800001E-5</v>
          </cell>
          <cell r="I32">
            <v>2.33014552056E-5</v>
          </cell>
          <cell r="J32">
            <v>1.9577068331700001E-5</v>
          </cell>
          <cell r="K32">
            <v>1.12136992941E-5</v>
          </cell>
          <cell r="L32">
            <v>5.8901277003100003E-6</v>
          </cell>
          <cell r="M32">
            <v>5.0540135367400004E-6</v>
          </cell>
          <cell r="N32">
            <v>5.0755140778600003E-6</v>
          </cell>
          <cell r="O32">
            <v>1.02122887967E-4</v>
          </cell>
          <cell r="P32">
            <v>9.2006510785300002E-5</v>
          </cell>
          <cell r="Q32">
            <v>8.4164101774999997E-5</v>
          </cell>
          <cell r="R32">
            <v>7.5598020844700007E-5</v>
          </cell>
          <cell r="S32">
            <v>6.7018449115699994E-5</v>
          </cell>
          <cell r="T32">
            <v>2.3950119281500001E-5</v>
          </cell>
          <cell r="U32">
            <v>1.13799426148E-5</v>
          </cell>
          <cell r="V32">
            <v>1.5338441919499999E-6</v>
          </cell>
          <cell r="W32">
            <v>-5.6704980755299996E-6</v>
          </cell>
          <cell r="X32">
            <v>-3.8571675372799998E-6</v>
          </cell>
          <cell r="Y32">
            <v>2.16329575045E-6</v>
          </cell>
          <cell r="Z32">
            <v>-1.00936676353E-6</v>
          </cell>
          <cell r="AA32">
            <v>-2.93273817643E-6</v>
          </cell>
          <cell r="AB32">
            <v>5.1708419894699997E-5</v>
          </cell>
          <cell r="AC32">
            <v>5.0366293618500002E-5</v>
          </cell>
          <cell r="AD32">
            <v>4.4291100307800003E-5</v>
          </cell>
          <cell r="AE32">
            <v>3.8049408254100002E-5</v>
          </cell>
          <cell r="AF32">
            <v>3.2937615257199998E-5</v>
          </cell>
          <cell r="AG32">
            <v>2.6388185490799999E-5</v>
          </cell>
          <cell r="AH32">
            <v>2.0585036662199999E-5</v>
          </cell>
          <cell r="AI32">
            <v>1.63838629036E-5</v>
          </cell>
          <cell r="AJ32">
            <v>1.01696565456E-5</v>
          </cell>
          <cell r="AK32">
            <v>9.2911598767199998E-6</v>
          </cell>
          <cell r="AL32">
            <v>6.3978288063999999E-6</v>
          </cell>
          <cell r="AM32">
            <v>4.3413107888900004E-6</v>
          </cell>
          <cell r="AN32">
            <v>1.7843778590300001E-6</v>
          </cell>
          <cell r="AO32">
            <v>1.030764256E-4</v>
          </cell>
          <cell r="AP32">
            <v>8.3490056623300004E-5</v>
          </cell>
          <cell r="AQ32">
            <v>5.48862460765E-5</v>
          </cell>
          <cell r="AR32">
            <v>4.7356795421E-5</v>
          </cell>
          <cell r="AS32">
            <v>3.8073035500700002E-5</v>
          </cell>
          <cell r="AT32">
            <v>2.27503226561E-5</v>
          </cell>
          <cell r="AU32">
            <v>1.20738703641E-5</v>
          </cell>
          <cell r="AV32">
            <v>7.4510187124700004E-6</v>
          </cell>
          <cell r="AW32">
            <v>3.7830061792500002E-6</v>
          </cell>
          <cell r="AX32">
            <v>-2.3891470065000002E-7</v>
          </cell>
          <cell r="AY32">
            <v>-2.7100886004899999E-6</v>
          </cell>
          <cell r="AZ32">
            <v>-5.5527888333900003E-6</v>
          </cell>
          <cell r="BA32">
            <v>7.9772640020800001E-7</v>
          </cell>
        </row>
        <row r="33">
          <cell r="B33">
            <v>-1.6827259019300001E-6</v>
          </cell>
          <cell r="C33">
            <v>9.22353328437E-6</v>
          </cell>
          <cell r="D33">
            <v>3.0161902010800001E-5</v>
          </cell>
          <cell r="E33">
            <v>4.1054426303799997E-5</v>
          </cell>
          <cell r="F33">
            <v>5.1859323311700003E-5</v>
          </cell>
          <cell r="G33">
            <v>5.65824958031E-5</v>
          </cell>
          <cell r="H33">
            <v>5.4628841702000002E-5</v>
          </cell>
          <cell r="I33">
            <v>5.0721943793500001E-5</v>
          </cell>
          <cell r="J33">
            <v>4.4023680198100002E-5</v>
          </cell>
          <cell r="K33">
            <v>3.0754746347700003E-5</v>
          </cell>
          <cell r="L33">
            <v>2.0223467408999999E-5</v>
          </cell>
          <cell r="M33">
            <v>1.7028732548800001E-5</v>
          </cell>
          <cell r="N33">
            <v>1.7035691263999999E-5</v>
          </cell>
          <cell r="O33">
            <v>7.9422606681300005E-5</v>
          </cell>
          <cell r="P33">
            <v>8.4164101774999997E-5</v>
          </cell>
          <cell r="Q33">
            <v>1.11235795353E-4</v>
          </cell>
          <cell r="R33">
            <v>1.20002763849E-4</v>
          </cell>
          <cell r="S33">
            <v>1.14991018474E-4</v>
          </cell>
          <cell r="T33">
            <v>4.37320379382E-5</v>
          </cell>
          <cell r="U33">
            <v>2.7920601551900001E-5</v>
          </cell>
          <cell r="V33">
            <v>1.5312076723499998E-5</v>
          </cell>
          <cell r="W33">
            <v>5.6237965667600002E-6</v>
          </cell>
          <cell r="X33">
            <v>6.7907757430000001E-6</v>
          </cell>
          <cell r="Y33">
            <v>1.1586388309E-5</v>
          </cell>
          <cell r="Z33">
            <v>6.8548460803999997E-6</v>
          </cell>
          <cell r="AA33">
            <v>4.6168419063099999E-7</v>
          </cell>
          <cell r="AB33">
            <v>3.11011652648E-5</v>
          </cell>
          <cell r="AC33">
            <v>3.5836475493899999E-5</v>
          </cell>
          <cell r="AD33">
            <v>3.8215115277500002E-5</v>
          </cell>
          <cell r="AE33">
            <v>3.3451409755099997E-5</v>
          </cell>
          <cell r="AF33">
            <v>3.1064008643900001E-5</v>
          </cell>
          <cell r="AG33">
            <v>2.7721832313800002E-5</v>
          </cell>
          <cell r="AH33">
            <v>1.95727539722E-5</v>
          </cell>
          <cell r="AI33">
            <v>1.51148141709E-5</v>
          </cell>
          <cell r="AJ33">
            <v>1.0220852096600001E-5</v>
          </cell>
          <cell r="AK33">
            <v>9.4550576143999995E-6</v>
          </cell>
          <cell r="AL33">
            <v>6.4261750677700002E-6</v>
          </cell>
          <cell r="AM33">
            <v>3.5092203064900001E-6</v>
          </cell>
          <cell r="AN33">
            <v>-1.36544883451E-7</v>
          </cell>
          <cell r="AO33">
            <v>7.3197126413200001E-5</v>
          </cell>
          <cell r="AP33">
            <v>7.6950139511100006E-5</v>
          </cell>
          <cell r="AQ33">
            <v>6.3822992675200002E-5</v>
          </cell>
          <cell r="AR33">
            <v>4.8842303964100002E-5</v>
          </cell>
          <cell r="AS33">
            <v>3.8083446624299997E-5</v>
          </cell>
          <cell r="AT33">
            <v>4.28345443774E-5</v>
          </cell>
          <cell r="AU33">
            <v>2.7797375545399999E-5</v>
          </cell>
          <cell r="AV33">
            <v>1.9857445967700001E-5</v>
          </cell>
          <cell r="AW33">
            <v>1.25264621651E-5</v>
          </cell>
          <cell r="AX33">
            <v>8.9999710799200006E-6</v>
          </cell>
          <cell r="AY33">
            <v>5.9452647702699998E-6</v>
          </cell>
          <cell r="AZ33">
            <v>2.9609359721799999E-6</v>
          </cell>
          <cell r="BA33">
            <v>4.1110780967199997E-6</v>
          </cell>
        </row>
        <row r="34">
          <cell r="B34">
            <v>-1.23698700086E-5</v>
          </cell>
          <cell r="C34">
            <v>4.5055817324100003E-6</v>
          </cell>
          <cell r="D34">
            <v>3.8777012331500003E-5</v>
          </cell>
          <cell r="E34">
            <v>5.66826469623E-5</v>
          </cell>
          <cell r="F34">
            <v>7.5486848783200004E-5</v>
          </cell>
          <cell r="G34">
            <v>8.2308385358500005E-5</v>
          </cell>
          <cell r="H34">
            <v>8.1778142125099994E-5</v>
          </cell>
          <cell r="I34">
            <v>7.5824064235999994E-5</v>
          </cell>
          <cell r="J34">
            <v>6.6319396997100002E-5</v>
          </cell>
          <cell r="K34">
            <v>4.8874187910700001E-5</v>
          </cell>
          <cell r="L34">
            <v>3.3893279884999998E-5</v>
          </cell>
          <cell r="M34">
            <v>2.9215785289499999E-5</v>
          </cell>
          <cell r="N34">
            <v>2.9213445395499999E-5</v>
          </cell>
          <cell r="O34">
            <v>6.0463777547499999E-5</v>
          </cell>
          <cell r="P34">
            <v>7.5598020844700007E-5</v>
          </cell>
          <cell r="Q34">
            <v>1.20002763849E-4</v>
          </cell>
          <cell r="R34">
            <v>1.5192450303400001E-4</v>
          </cell>
          <cell r="S34">
            <v>1.4956124262099999E-4</v>
          </cell>
          <cell r="T34">
            <v>6.3553564635600001E-5</v>
          </cell>
          <cell r="U34">
            <v>4.5869386495000003E-5</v>
          </cell>
          <cell r="V34">
            <v>3.1170998807599997E-5</v>
          </cell>
          <cell r="W34">
            <v>2.03015644028E-5</v>
          </cell>
          <cell r="X34">
            <v>1.9790913275299998E-5</v>
          </cell>
          <cell r="Y34">
            <v>2.18668336522E-5</v>
          </cell>
          <cell r="Z34">
            <v>1.4890755413000001E-5</v>
          </cell>
          <cell r="AA34">
            <v>2.4120553893999999E-6</v>
          </cell>
          <cell r="AB34">
            <v>2.3752193840300001E-5</v>
          </cell>
          <cell r="AC34">
            <v>3.0293878987700001E-5</v>
          </cell>
          <cell r="AD34">
            <v>3.7252573645200001E-5</v>
          </cell>
          <cell r="AE34">
            <v>3.3117735090700002E-5</v>
          </cell>
          <cell r="AF34">
            <v>3.3255856417400002E-5</v>
          </cell>
          <cell r="AG34">
            <v>3.25978565025E-5</v>
          </cell>
          <cell r="AH34">
            <v>2.11649393512E-5</v>
          </cell>
          <cell r="AI34">
            <v>1.5485794586899998E-5</v>
          </cell>
          <cell r="AJ34">
            <v>1.13425762173E-5</v>
          </cell>
          <cell r="AK34">
            <v>1.07325961308E-5</v>
          </cell>
          <cell r="AL34">
            <v>5.9457864195899998E-6</v>
          </cell>
          <cell r="AM34">
            <v>1.1807073945300001E-6</v>
          </cell>
          <cell r="AN34">
            <v>-3.9610337218299996E-6</v>
          </cell>
          <cell r="AO34">
            <v>5.6642751669399999E-5</v>
          </cell>
          <cell r="AP34">
            <v>6.7210543611799999E-5</v>
          </cell>
          <cell r="AQ34">
            <v>6.5482458973299993E-5</v>
          </cell>
          <cell r="AR34">
            <v>4.8641623233300001E-5</v>
          </cell>
          <cell r="AS34">
            <v>3.8650073768200001E-5</v>
          </cell>
          <cell r="AT34">
            <v>6.2385774081799995E-5</v>
          </cell>
          <cell r="AU34">
            <v>4.2928856410800003E-5</v>
          </cell>
          <cell r="AV34">
            <v>3.1886115230700002E-5</v>
          </cell>
          <cell r="AW34">
            <v>2.2224286564100001E-5</v>
          </cell>
          <cell r="AX34">
            <v>1.7099965708699998E-5</v>
          </cell>
          <cell r="AY34">
            <v>1.19298442355E-5</v>
          </cell>
          <cell r="AZ34">
            <v>9.1346026311499999E-6</v>
          </cell>
          <cell r="BA34">
            <v>5.6259169326500002E-6</v>
          </cell>
        </row>
        <row r="35">
          <cell r="B35">
            <v>-1.01113102382E-5</v>
          </cell>
          <cell r="C35">
            <v>6.4654350045700001E-6</v>
          </cell>
          <cell r="D35">
            <v>4.2175700615400001E-5</v>
          </cell>
          <cell r="E35">
            <v>6.2827568241400006E-5</v>
          </cell>
          <cell r="F35">
            <v>8.5745875880299997E-5</v>
          </cell>
          <cell r="G35">
            <v>9.4668940773899994E-5</v>
          </cell>
          <cell r="H35">
            <v>9.3779813990600006E-5</v>
          </cell>
          <cell r="I35">
            <v>8.8353721876199996E-5</v>
          </cell>
          <cell r="J35">
            <v>7.8561083806300003E-5</v>
          </cell>
          <cell r="K35">
            <v>6.1240633020700003E-5</v>
          </cell>
          <cell r="L35">
            <v>4.5377191935599998E-5</v>
          </cell>
          <cell r="M35">
            <v>4.0411380699199998E-5</v>
          </cell>
          <cell r="N35">
            <v>4.0393161158399997E-5</v>
          </cell>
          <cell r="O35">
            <v>4.9999226491700002E-5</v>
          </cell>
          <cell r="P35">
            <v>6.7018449115699994E-5</v>
          </cell>
          <cell r="Q35">
            <v>1.14991018474E-4</v>
          </cell>
          <cell r="R35">
            <v>1.4956124262099999E-4</v>
          </cell>
          <cell r="S35">
            <v>1.5927488739700001E-4</v>
          </cell>
          <cell r="T35">
            <v>6.9870350097200003E-5</v>
          </cell>
          <cell r="U35">
            <v>5.2408311665799997E-5</v>
          </cell>
          <cell r="V35">
            <v>3.8013317859899998E-5</v>
          </cell>
          <cell r="W35">
            <v>2.6382956071100001E-5</v>
          </cell>
          <cell r="X35">
            <v>2.70526156769E-5</v>
          </cell>
          <cell r="Y35">
            <v>2.98226952533E-5</v>
          </cell>
          <cell r="Z35">
            <v>2.1913500613299999E-5</v>
          </cell>
          <cell r="AA35">
            <v>5.6223365490999997E-6</v>
          </cell>
          <cell r="AB35">
            <v>1.8143820416699998E-5</v>
          </cell>
          <cell r="AC35">
            <v>2.6206346113599999E-5</v>
          </cell>
          <cell r="AD35">
            <v>3.4251175188700001E-5</v>
          </cell>
          <cell r="AE35">
            <v>3.2260930487199999E-5</v>
          </cell>
          <cell r="AF35">
            <v>3.5501196628799998E-5</v>
          </cell>
          <cell r="AG35">
            <v>3.6638189058700001E-5</v>
          </cell>
          <cell r="AH35">
            <v>2.6165938300900001E-5</v>
          </cell>
          <cell r="AI35">
            <v>2.00766627428E-5</v>
          </cell>
          <cell r="AJ35">
            <v>1.5694149117E-5</v>
          </cell>
          <cell r="AK35">
            <v>1.42836453559E-5</v>
          </cell>
          <cell r="AL35">
            <v>8.5335179531799995E-6</v>
          </cell>
          <cell r="AM35">
            <v>3.5410337081699999E-6</v>
          </cell>
          <cell r="AN35">
            <v>-2.4272931455199999E-6</v>
          </cell>
          <cell r="AO35">
            <v>5.44219225951E-5</v>
          </cell>
          <cell r="AP35">
            <v>6.9994010993000002E-5</v>
          </cell>
          <cell r="AQ35">
            <v>7.4049748627899996E-5</v>
          </cell>
          <cell r="AR35">
            <v>5.9492814984999997E-5</v>
          </cell>
          <cell r="AS35">
            <v>5.3596075822900001E-5</v>
          </cell>
          <cell r="AT35">
            <v>7.4592945014000003E-5</v>
          </cell>
          <cell r="AU35">
            <v>5.5930728821999999E-5</v>
          </cell>
          <cell r="AV35">
            <v>4.4949406989500003E-5</v>
          </cell>
          <cell r="AW35">
            <v>3.5075902445900003E-5</v>
          </cell>
          <cell r="AX35">
            <v>2.9883236435199999E-5</v>
          </cell>
          <cell r="AY35">
            <v>2.4386684140900002E-5</v>
          </cell>
          <cell r="AZ35">
            <v>2.04950776444E-5</v>
          </cell>
          <cell r="BA35">
            <v>1.2779543126200001E-5</v>
          </cell>
        </row>
        <row r="36">
          <cell r="B36">
            <v>-1.2310559335100001E-6</v>
          </cell>
          <cell r="C36">
            <v>4.9156402049000002E-6</v>
          </cell>
          <cell r="D36">
            <v>2.13328762328E-5</v>
          </cell>
          <cell r="E36">
            <v>3.3735134976899999E-5</v>
          </cell>
          <cell r="F36">
            <v>4.8660839557399999E-5</v>
          </cell>
          <cell r="G36">
            <v>5.0553889672299998E-5</v>
          </cell>
          <cell r="H36">
            <v>5.3597137390799999E-5</v>
          </cell>
          <cell r="I36">
            <v>4.9865408242499997E-5</v>
          </cell>
          <cell r="J36">
            <v>4.5997934085300001E-5</v>
          </cell>
          <cell r="K36">
            <v>3.56415788653E-5</v>
          </cell>
          <cell r="L36">
            <v>2.64589057391E-5</v>
          </cell>
          <cell r="M36">
            <v>2.27925514107E-5</v>
          </cell>
          <cell r="N36">
            <v>2.2772322345000001E-5</v>
          </cell>
          <cell r="O36">
            <v>1.47149640021E-5</v>
          </cell>
          <cell r="P36">
            <v>2.3950119281500001E-5</v>
          </cell>
          <cell r="Q36">
            <v>4.37320379382E-5</v>
          </cell>
          <cell r="R36">
            <v>6.3553564635600001E-5</v>
          </cell>
          <cell r="S36">
            <v>6.9870350097200003E-5</v>
          </cell>
          <cell r="T36">
            <v>1.5231148020199999E-4</v>
          </cell>
          <cell r="U36">
            <v>1.3280639242500001E-4</v>
          </cell>
          <cell r="V36">
            <v>1.18863914803E-4</v>
          </cell>
          <cell r="W36">
            <v>1.07711289977E-4</v>
          </cell>
          <cell r="X36">
            <v>8.8580149937199994E-5</v>
          </cell>
          <cell r="Y36">
            <v>6.2313545937900001E-5</v>
          </cell>
          <cell r="Z36">
            <v>4.697228229E-5</v>
          </cell>
          <cell r="AA36">
            <v>-6.3445678995799998E-6</v>
          </cell>
          <cell r="AB36">
            <v>2.0321353656E-5</v>
          </cell>
          <cell r="AC36">
            <v>1.55595679119E-5</v>
          </cell>
          <cell r="AD36">
            <v>2.2841692437599999E-5</v>
          </cell>
          <cell r="AE36">
            <v>4.3704640454599999E-5</v>
          </cell>
          <cell r="AF36">
            <v>6.8253787228600001E-5</v>
          </cell>
          <cell r="AG36">
            <v>7.3838530153500005E-5</v>
          </cell>
          <cell r="AH36">
            <v>6.6686576957899999E-5</v>
          </cell>
          <cell r="AI36">
            <v>6.1934155002299997E-5</v>
          </cell>
          <cell r="AJ36">
            <v>5.8452533293599997E-5</v>
          </cell>
          <cell r="AK36">
            <v>4.98898178166E-5</v>
          </cell>
          <cell r="AL36">
            <v>3.9062998822000003E-5</v>
          </cell>
          <cell r="AM36">
            <v>3.1971129702199999E-5</v>
          </cell>
          <cell r="AN36">
            <v>2.49741292142E-5</v>
          </cell>
          <cell r="AO36">
            <v>3.6167189630699999E-5</v>
          </cell>
          <cell r="AP36">
            <v>3.2570884710699999E-5</v>
          </cell>
          <cell r="AQ36">
            <v>5.45941949628E-5</v>
          </cell>
          <cell r="AR36">
            <v>9.0799844393799994E-5</v>
          </cell>
          <cell r="AS36">
            <v>1.22845719777E-4</v>
          </cell>
          <cell r="AT36">
            <v>1.45027487043E-4</v>
          </cell>
          <cell r="AU36">
            <v>1.2760570945499999E-4</v>
          </cell>
          <cell r="AV36">
            <v>1.12155416083E-4</v>
          </cell>
          <cell r="AW36">
            <v>1.07813801041E-4</v>
          </cell>
          <cell r="AX36">
            <v>9.2586177086800001E-5</v>
          </cell>
          <cell r="AY36">
            <v>7.6046054751600006E-5</v>
          </cell>
          <cell r="AZ36">
            <v>6.3041570161000005E-5</v>
          </cell>
          <cell r="BA36">
            <v>1.7279563693100002E-5</v>
          </cell>
        </row>
        <row r="37">
          <cell r="B37">
            <v>-8.3249275538800001E-7</v>
          </cell>
          <cell r="C37">
            <v>2.5572571471700001E-6</v>
          </cell>
          <cell r="D37">
            <v>1.6056731820999999E-5</v>
          </cell>
          <cell r="E37">
            <v>2.6638418620500001E-5</v>
          </cell>
          <cell r="F37">
            <v>4.0276041963699997E-5</v>
          </cell>
          <cell r="G37">
            <v>4.1891215718199999E-5</v>
          </cell>
          <cell r="H37">
            <v>4.5179005610099999E-5</v>
          </cell>
          <cell r="I37">
            <v>4.29926837271E-5</v>
          </cell>
          <cell r="J37">
            <v>4.0800065287800003E-5</v>
          </cell>
          <cell r="K37">
            <v>3.4040569576199999E-5</v>
          </cell>
          <cell r="L37">
            <v>2.7443086943599999E-5</v>
          </cell>
          <cell r="M37">
            <v>2.49260595366E-5</v>
          </cell>
          <cell r="N37">
            <v>2.4906361079100002E-5</v>
          </cell>
          <cell r="O37">
            <v>4.1906224979399998E-6</v>
          </cell>
          <cell r="P37">
            <v>1.13799426148E-5</v>
          </cell>
          <cell r="Q37">
            <v>2.7920601551900001E-5</v>
          </cell>
          <cell r="R37">
            <v>4.5869386495000003E-5</v>
          </cell>
          <cell r="S37">
            <v>5.2408311665799997E-5</v>
          </cell>
          <cell r="T37">
            <v>1.3280639242500001E-4</v>
          </cell>
          <cell r="U37">
            <v>1.2537659526E-4</v>
          </cell>
          <cell r="V37">
            <v>1.1904471005799999E-4</v>
          </cell>
          <cell r="W37">
            <v>1.15409191531E-4</v>
          </cell>
          <cell r="X37">
            <v>9.2896460255799997E-5</v>
          </cell>
          <cell r="Y37">
            <v>6.2682070871200002E-5</v>
          </cell>
          <cell r="Z37">
            <v>4.8761974642999997E-5</v>
          </cell>
          <cell r="AA37">
            <v>1.7643103732E-6</v>
          </cell>
          <cell r="AB37">
            <v>7.6349896339600006E-6</v>
          </cell>
          <cell r="AC37">
            <v>4.2398020078399998E-6</v>
          </cell>
          <cell r="AD37">
            <v>1.1699458182400001E-5</v>
          </cell>
          <cell r="AE37">
            <v>3.4244646160999997E-5</v>
          </cell>
          <cell r="AF37">
            <v>5.9558664951900001E-5</v>
          </cell>
          <cell r="AG37">
            <v>6.66245449677E-5</v>
          </cell>
          <cell r="AH37">
            <v>6.2233038810400001E-5</v>
          </cell>
          <cell r="AI37">
            <v>5.8247737340399999E-5</v>
          </cell>
          <cell r="AJ37">
            <v>5.6757521879399998E-5</v>
          </cell>
          <cell r="AK37">
            <v>4.8603011817300002E-5</v>
          </cell>
          <cell r="AL37">
            <v>3.8465487114599998E-5</v>
          </cell>
          <cell r="AM37">
            <v>3.2039990185399999E-5</v>
          </cell>
          <cell r="AN37">
            <v>2.69068628863E-5</v>
          </cell>
          <cell r="AO37">
            <v>1.80690739344E-5</v>
          </cell>
          <cell r="AP37">
            <v>1.44144428487E-5</v>
          </cell>
          <cell r="AQ37">
            <v>4.0822641715000003E-5</v>
          </cell>
          <cell r="AR37">
            <v>7.8448901646000001E-5</v>
          </cell>
          <cell r="AS37">
            <v>1.11271351104E-4</v>
          </cell>
          <cell r="AT37">
            <v>1.33471967277E-4</v>
          </cell>
          <cell r="AU37">
            <v>1.21598510453E-4</v>
          </cell>
          <cell r="AV37">
            <v>1.09684115041E-4</v>
          </cell>
          <cell r="AW37">
            <v>1.0747778783E-4</v>
          </cell>
          <cell r="AX37">
            <v>9.3839036115200004E-5</v>
          </cell>
          <cell r="AY37">
            <v>7.7789620207100002E-5</v>
          </cell>
          <cell r="AZ37">
            <v>6.6478177484E-5</v>
          </cell>
          <cell r="BA37">
            <v>2.4810456111299999E-5</v>
          </cell>
        </row>
        <row r="38">
          <cell r="B38">
            <v>-1.4549748809799999E-6</v>
          </cell>
          <cell r="C38">
            <v>-3.3946027648000001E-7</v>
          </cell>
          <cell r="D38">
            <v>1.05598844717E-5</v>
          </cell>
          <cell r="E38">
            <v>1.9838218920399999E-5</v>
          </cell>
          <cell r="F38">
            <v>3.2008967805399998E-5</v>
          </cell>
          <cell r="G38">
            <v>3.4968038086900002E-5</v>
          </cell>
          <cell r="H38">
            <v>3.8048327620699998E-5</v>
          </cell>
          <cell r="I38">
            <v>3.70820155982E-5</v>
          </cell>
          <cell r="J38">
            <v>3.6381781171400003E-5</v>
          </cell>
          <cell r="K38">
            <v>3.2713913480400002E-5</v>
          </cell>
          <cell r="L38">
            <v>2.82770616333E-5</v>
          </cell>
          <cell r="M38">
            <v>2.6144907963900001E-5</v>
          </cell>
          <cell r="N38">
            <v>2.6125379477399998E-5</v>
          </cell>
          <cell r="O38">
            <v>-3.9995666749200004E-6</v>
          </cell>
          <cell r="P38">
            <v>1.5338441919499999E-6</v>
          </cell>
          <cell r="Q38">
            <v>1.5312076723499998E-5</v>
          </cell>
          <cell r="R38">
            <v>3.1170998807599997E-5</v>
          </cell>
          <cell r="S38">
            <v>3.8013317859899998E-5</v>
          </cell>
          <cell r="T38">
            <v>1.18863914803E-4</v>
          </cell>
          <cell r="U38">
            <v>1.1904471005799999E-4</v>
          </cell>
          <cell r="V38">
            <v>1.21879945654E-4</v>
          </cell>
          <cell r="W38">
            <v>1.2411070242199999E-4</v>
          </cell>
          <cell r="X38">
            <v>9.8209518596299999E-5</v>
          </cell>
          <cell r="Y38">
            <v>6.4544836243599999E-5</v>
          </cell>
          <cell r="Z38">
            <v>5.2472810908199999E-5</v>
          </cell>
          <cell r="AA38">
            <v>9.5276159530699994E-6</v>
          </cell>
          <cell r="AB38">
            <v>-5.0769436423700003E-6</v>
          </cell>
          <cell r="AC38">
            <v>-6.2234344015900001E-6</v>
          </cell>
          <cell r="AD38">
            <v>2.3607813053000002E-6</v>
          </cell>
          <cell r="AE38">
            <v>2.5779231782699999E-5</v>
          </cell>
          <cell r="AF38">
            <v>5.1389307657E-5</v>
          </cell>
          <cell r="AG38">
            <v>6.0144014120099999E-5</v>
          </cell>
          <cell r="AH38">
            <v>5.8401766303000003E-5</v>
          </cell>
          <cell r="AI38">
            <v>5.5284646541599997E-5</v>
          </cell>
          <cell r="AJ38">
            <v>5.5292671273799999E-5</v>
          </cell>
          <cell r="AK38">
            <v>4.8232074105800003E-5</v>
          </cell>
          <cell r="AL38">
            <v>3.8931663333000003E-5</v>
          </cell>
          <cell r="AM38">
            <v>3.3482957963199999E-5</v>
          </cell>
          <cell r="AN38">
            <v>2.9961441630800001E-5</v>
          </cell>
          <cell r="AO38">
            <v>3.5783500167199999E-6</v>
          </cell>
          <cell r="AP38">
            <v>-6.4473085376099997E-7</v>
          </cell>
          <cell r="AQ38">
            <v>2.74498602191E-5</v>
          </cell>
          <cell r="AR38">
            <v>6.6011870667399995E-5</v>
          </cell>
          <cell r="AS38">
            <v>9.95053350769E-5</v>
          </cell>
          <cell r="AT38">
            <v>1.2463113160599999E-4</v>
          </cell>
          <cell r="AU38">
            <v>1.1742357722400001E-4</v>
          </cell>
          <cell r="AV38">
            <v>1.08228732735E-4</v>
          </cell>
          <cell r="AW38">
            <v>1.07800048961E-4</v>
          </cell>
          <cell r="AX38">
            <v>9.5424454412299997E-5</v>
          </cell>
          <cell r="AY38">
            <v>8.0196810386900003E-5</v>
          </cell>
          <cell r="AZ38">
            <v>6.9468937630300001E-5</v>
          </cell>
          <cell r="BA38">
            <v>3.3154885492300003E-5</v>
          </cell>
        </row>
        <row r="39">
          <cell r="B39">
            <v>-1.7896278532300001E-6</v>
          </cell>
          <cell r="C39">
            <v>-3.0685012273400001E-6</v>
          </cell>
          <cell r="D39">
            <v>5.9121650564700002E-6</v>
          </cell>
          <cell r="E39">
            <v>1.353626852E-5</v>
          </cell>
          <cell r="F39">
            <v>2.5573645306400001E-5</v>
          </cell>
          <cell r="G39">
            <v>2.7207866878400001E-5</v>
          </cell>
          <cell r="H39">
            <v>3.1735305306999998E-5</v>
          </cell>
          <cell r="I39">
            <v>3.1738495371499998E-5</v>
          </cell>
          <cell r="J39">
            <v>3.2537735235000002E-5</v>
          </cell>
          <cell r="K39">
            <v>3.1561867997400001E-5</v>
          </cell>
          <cell r="L39">
            <v>2.91316765463E-5</v>
          </cell>
          <cell r="M39">
            <v>2.81089590416E-5</v>
          </cell>
          <cell r="N39">
            <v>2.80948971237E-5</v>
          </cell>
          <cell r="O39">
            <v>-9.79236054799E-6</v>
          </cell>
          <cell r="P39">
            <v>-5.6704980755299996E-6</v>
          </cell>
          <cell r="Q39">
            <v>5.6237965667600002E-6</v>
          </cell>
          <cell r="R39">
            <v>2.03015644028E-5</v>
          </cell>
          <cell r="S39">
            <v>2.6382956071100001E-5</v>
          </cell>
          <cell r="T39">
            <v>1.07711289977E-4</v>
          </cell>
          <cell r="U39">
            <v>1.15409191531E-4</v>
          </cell>
          <cell r="V39">
            <v>1.2411070242199999E-4</v>
          </cell>
          <cell r="W39">
            <v>1.34332136072E-4</v>
          </cell>
          <cell r="X39">
            <v>1.03575146512E-4</v>
          </cell>
          <cell r="Y39">
            <v>6.4587117097600005E-5</v>
          </cell>
          <cell r="Z39">
            <v>5.3746587282299997E-5</v>
          </cell>
          <cell r="AA39">
            <v>1.58773534006E-5</v>
          </cell>
          <cell r="AB39">
            <v>-1.50382239761E-5</v>
          </cell>
          <cell r="AC39">
            <v>-1.47445604952E-5</v>
          </cell>
          <cell r="AD39">
            <v>-4.82176635736E-6</v>
          </cell>
          <cell r="AE39">
            <v>2.03924016816E-5</v>
          </cell>
          <cell r="AF39">
            <v>4.6886834922100002E-5</v>
          </cell>
          <cell r="AG39">
            <v>5.6441554159800002E-5</v>
          </cell>
          <cell r="AH39">
            <v>5.67120384546E-5</v>
          </cell>
          <cell r="AI39">
            <v>5.4069460408099998E-5</v>
          </cell>
          <cell r="AJ39">
            <v>5.54087952602E-5</v>
          </cell>
          <cell r="AK39">
            <v>4.8419885353100002E-5</v>
          </cell>
          <cell r="AL39">
            <v>3.9237778912599998E-5</v>
          </cell>
          <cell r="AM39">
            <v>3.4189268899999998E-5</v>
          </cell>
          <cell r="AN39">
            <v>3.2318132608699999E-5</v>
          </cell>
          <cell r="AO39">
            <v>-9.8149132087399996E-6</v>
          </cell>
          <cell r="AP39">
            <v>-1.30879044256E-5</v>
          </cell>
          <cell r="AQ39">
            <v>1.6851694487100002E-5</v>
          </cell>
          <cell r="AR39">
            <v>5.7472998471400003E-5</v>
          </cell>
          <cell r="AS39">
            <v>9.1479996557000003E-5</v>
          </cell>
          <cell r="AT39">
            <v>1.1825589801200001E-4</v>
          </cell>
          <cell r="AU39">
            <v>1.1413430889200001E-4</v>
          </cell>
          <cell r="AV39">
            <v>1.07485914583E-4</v>
          </cell>
          <cell r="AW39">
            <v>1.08422721243E-4</v>
          </cell>
          <cell r="AX39">
            <v>9.6905047119300006E-5</v>
          </cell>
          <cell r="AY39">
            <v>8.0978303461600002E-5</v>
          </cell>
          <cell r="AZ39">
            <v>7.1012245683199998E-5</v>
          </cell>
          <cell r="BA39">
            <v>3.9669050917699997E-5</v>
          </cell>
        </row>
        <row r="40">
          <cell r="B40">
            <v>7.4893627180699995E-7</v>
          </cell>
          <cell r="C40">
            <v>5.54763930772E-7</v>
          </cell>
          <cell r="D40">
            <v>8.0164108475500006E-6</v>
          </cell>
          <cell r="E40">
            <v>1.6966730696200002E-5</v>
          </cell>
          <cell r="F40">
            <v>2.8498971676799999E-5</v>
          </cell>
          <cell r="G40">
            <v>3.3070571875999999E-5</v>
          </cell>
          <cell r="H40">
            <v>3.6444022869700002E-5</v>
          </cell>
          <cell r="I40">
            <v>3.6696836242999999E-5</v>
          </cell>
          <cell r="J40">
            <v>3.6772750758100002E-5</v>
          </cell>
          <cell r="K40">
            <v>3.51271639967E-5</v>
          </cell>
          <cell r="L40">
            <v>3.2549638476999999E-5</v>
          </cell>
          <cell r="M40">
            <v>3.1395136561199997E-5</v>
          </cell>
          <cell r="N40">
            <v>3.1376035291900003E-5</v>
          </cell>
          <cell r="O40">
            <v>-6.3185035539700003E-6</v>
          </cell>
          <cell r="P40">
            <v>-3.8571675372799998E-6</v>
          </cell>
          <cell r="Q40">
            <v>6.7907757430000001E-6</v>
          </cell>
          <cell r="R40">
            <v>1.9790913275299998E-5</v>
          </cell>
          <cell r="S40">
            <v>2.70526156769E-5</v>
          </cell>
          <cell r="T40">
            <v>8.8580149937199994E-5</v>
          </cell>
          <cell r="U40">
            <v>9.2896460255799997E-5</v>
          </cell>
          <cell r="V40">
            <v>9.8209518596299999E-5</v>
          </cell>
          <cell r="W40">
            <v>1.03575146512E-4</v>
          </cell>
          <cell r="X40">
            <v>8.8846216696900003E-5</v>
          </cell>
          <cell r="Y40">
            <v>6.6915081963000005E-5</v>
          </cell>
          <cell r="Z40">
            <v>5.4793822906199998E-5</v>
          </cell>
          <cell r="AA40">
            <v>1.9774643610200001E-5</v>
          </cell>
          <cell r="AB40">
            <v>-1.0881298456500001E-5</v>
          </cell>
          <cell r="AC40">
            <v>-9.0373469234099994E-6</v>
          </cell>
          <cell r="AD40">
            <v>-9.2217643340699996E-7</v>
          </cell>
          <cell r="AE40">
            <v>1.8384366110999998E-5</v>
          </cell>
          <cell r="AF40">
            <v>4.0316955560200002E-5</v>
          </cell>
          <cell r="AG40">
            <v>4.9750473778300002E-5</v>
          </cell>
          <cell r="AH40">
            <v>5.0078000212300003E-5</v>
          </cell>
          <cell r="AI40">
            <v>4.8116269416900002E-5</v>
          </cell>
          <cell r="AJ40">
            <v>4.8314257270200002E-5</v>
          </cell>
          <cell r="AK40">
            <v>4.27747549499E-5</v>
          </cell>
          <cell r="AL40">
            <v>3.5578513333999999E-5</v>
          </cell>
          <cell r="AM40">
            <v>3.1215350184000001E-5</v>
          </cell>
          <cell r="AN40">
            <v>2.8074296761799998E-5</v>
          </cell>
          <cell r="AO40">
            <v>-9.0192093556499997E-6</v>
          </cell>
          <cell r="AP40">
            <v>-1.0727334208099999E-5</v>
          </cell>
          <cell r="AQ40">
            <v>1.40301693162E-5</v>
          </cell>
          <cell r="AR40">
            <v>4.4777479457899999E-5</v>
          </cell>
          <cell r="AS40">
            <v>7.4121491217399998E-5</v>
          </cell>
          <cell r="AT40">
            <v>9.8718844745299995E-5</v>
          </cell>
          <cell r="AU40">
            <v>9.66629826979E-5</v>
          </cell>
          <cell r="AV40">
            <v>9.2219641382699995E-5</v>
          </cell>
          <cell r="AW40">
            <v>9.3653472513000006E-5</v>
          </cell>
          <cell r="AX40">
            <v>8.6199781238299996E-5</v>
          </cell>
          <cell r="AY40">
            <v>7.6777010100799998E-5</v>
          </cell>
          <cell r="AZ40">
            <v>6.8319884997699996E-5</v>
          </cell>
          <cell r="BA40">
            <v>3.8718404390900002E-5</v>
          </cell>
        </row>
        <row r="41">
          <cell r="B41">
            <v>4.7389828797200001E-6</v>
          </cell>
          <cell r="C41">
            <v>5.3778975882600001E-6</v>
          </cell>
          <cell r="D41">
            <v>1.06520596525E-5</v>
          </cell>
          <cell r="E41">
            <v>2.0411695631300001E-5</v>
          </cell>
          <cell r="F41">
            <v>3.1527728978499999E-5</v>
          </cell>
          <cell r="G41">
            <v>4.01929438181E-5</v>
          </cell>
          <cell r="H41">
            <v>4.11649832946E-5</v>
          </cell>
          <cell r="I41">
            <v>4.1493357028800002E-5</v>
          </cell>
          <cell r="J41">
            <v>4.08281765059E-5</v>
          </cell>
          <cell r="K41">
            <v>3.8707581784499998E-5</v>
          </cell>
          <cell r="L41">
            <v>3.6638816633300002E-5</v>
          </cell>
          <cell r="M41">
            <v>3.55280832364E-5</v>
          </cell>
          <cell r="N41">
            <v>3.5497539507300003E-5</v>
          </cell>
          <cell r="O41">
            <v>1.7363682209E-6</v>
          </cell>
          <cell r="P41">
            <v>2.16329575045E-6</v>
          </cell>
          <cell r="Q41">
            <v>1.1586388309E-5</v>
          </cell>
          <cell r="R41">
            <v>2.18668336522E-5</v>
          </cell>
          <cell r="S41">
            <v>2.98226952533E-5</v>
          </cell>
          <cell r="T41">
            <v>6.2313545937900001E-5</v>
          </cell>
          <cell r="U41">
            <v>6.2682070871200002E-5</v>
          </cell>
          <cell r="V41">
            <v>6.4544836243599999E-5</v>
          </cell>
          <cell r="W41">
            <v>6.4587117097600005E-5</v>
          </cell>
          <cell r="X41">
            <v>6.6915081963000005E-5</v>
          </cell>
          <cell r="Y41">
            <v>7.1578469889900005E-5</v>
          </cell>
          <cell r="Z41">
            <v>5.70053008476E-5</v>
          </cell>
          <cell r="AA41">
            <v>2.67246659157E-5</v>
          </cell>
          <cell r="AB41">
            <v>-6.3398751364799997E-6</v>
          </cell>
          <cell r="AC41">
            <v>-1.4904450333200001E-6</v>
          </cell>
          <cell r="AD41">
            <v>4.73481010254E-6</v>
          </cell>
          <cell r="AE41">
            <v>1.6619542954899998E-5</v>
          </cell>
          <cell r="AF41">
            <v>3.24830497016E-5</v>
          </cell>
          <cell r="AG41">
            <v>4.1081472174000001E-5</v>
          </cell>
          <cell r="AH41">
            <v>4.1978599337899998E-5</v>
          </cell>
          <cell r="AI41">
            <v>4.1177587436200001E-5</v>
          </cell>
          <cell r="AJ41">
            <v>4.0468937316899999E-5</v>
          </cell>
          <cell r="AK41">
            <v>3.7047453612900002E-5</v>
          </cell>
          <cell r="AL41">
            <v>3.2987713963300001E-5</v>
          </cell>
          <cell r="AM41">
            <v>3.0015389796999999E-5</v>
          </cell>
          <cell r="AN41">
            <v>2.5463286583799999E-5</v>
          </cell>
          <cell r="AO41">
            <v>1.27141340801E-6</v>
          </cell>
          <cell r="AP41">
            <v>-1.08014447098E-6</v>
          </cell>
          <cell r="AQ41">
            <v>1.1525195765700001E-5</v>
          </cell>
          <cell r="AR41">
            <v>2.6817652649399999E-5</v>
          </cell>
          <cell r="AS41">
            <v>4.8454838222600001E-5</v>
          </cell>
          <cell r="AT41">
            <v>7.1589286899900005E-5</v>
          </cell>
          <cell r="AU41">
            <v>7.3238299975300004E-5</v>
          </cell>
          <cell r="AV41">
            <v>7.2208091835599994E-5</v>
          </cell>
          <cell r="AW41">
            <v>7.4859026770400007E-5</v>
          </cell>
          <cell r="AX41">
            <v>7.3682754961999997E-5</v>
          </cell>
          <cell r="AY41">
            <v>7.3679371515299993E-5</v>
          </cell>
          <cell r="AZ41">
            <v>6.6812148302600001E-5</v>
          </cell>
          <cell r="BA41">
            <v>4.0923664085300003E-5</v>
          </cell>
        </row>
        <row r="42">
          <cell r="B42">
            <v>4.2159494578399999E-6</v>
          </cell>
          <cell r="C42">
            <v>3.1633021055800001E-6</v>
          </cell>
          <cell r="D42">
            <v>6.0886682653899996E-6</v>
          </cell>
          <cell r="E42">
            <v>1.3916479440199999E-5</v>
          </cell>
          <cell r="F42">
            <v>2.44722258525E-5</v>
          </cell>
          <cell r="G42">
            <v>3.4243205310000003E-5</v>
          </cell>
          <cell r="H42">
            <v>3.4656901591700001E-5</v>
          </cell>
          <cell r="I42">
            <v>3.5547874988099997E-5</v>
          </cell>
          <cell r="J42">
            <v>3.5450836171300001E-5</v>
          </cell>
          <cell r="K42">
            <v>3.5027748298899998E-5</v>
          </cell>
          <cell r="L42">
            <v>3.3337218153399997E-5</v>
          </cell>
          <cell r="M42">
            <v>3.23946108682E-5</v>
          </cell>
          <cell r="N42">
            <v>3.23662546951E-5</v>
          </cell>
          <cell r="O42">
            <v>-9.8634931256600005E-7</v>
          </cell>
          <cell r="P42">
            <v>-1.00936676353E-6</v>
          </cell>
          <cell r="Q42">
            <v>6.8548460803999997E-6</v>
          </cell>
          <cell r="R42">
            <v>1.4890755413000001E-5</v>
          </cell>
          <cell r="S42">
            <v>2.1913500613299999E-5</v>
          </cell>
          <cell r="T42">
            <v>4.697228229E-5</v>
          </cell>
          <cell r="U42">
            <v>4.8761974642999997E-5</v>
          </cell>
          <cell r="V42">
            <v>5.2472810908199999E-5</v>
          </cell>
          <cell r="W42">
            <v>5.3746587282299997E-5</v>
          </cell>
          <cell r="X42">
            <v>5.4793822906199998E-5</v>
          </cell>
          <cell r="Y42">
            <v>5.70053008476E-5</v>
          </cell>
          <cell r="Z42">
            <v>5.3545941161099999E-5</v>
          </cell>
          <cell r="AA42">
            <v>3.1169465734699998E-5</v>
          </cell>
          <cell r="AB42">
            <v>-7.6118699890599998E-6</v>
          </cell>
          <cell r="AC42">
            <v>-3.30226280456E-6</v>
          </cell>
          <cell r="AD42">
            <v>2.8555308567399999E-6</v>
          </cell>
          <cell r="AE42">
            <v>1.2005446777E-5</v>
          </cell>
          <cell r="AF42">
            <v>2.4895224278599999E-5</v>
          </cell>
          <cell r="AG42">
            <v>3.3167456414500001E-5</v>
          </cell>
          <cell r="AH42">
            <v>3.4391120444499999E-5</v>
          </cell>
          <cell r="AI42">
            <v>3.4002262312099997E-5</v>
          </cell>
          <cell r="AJ42">
            <v>3.3242609624599999E-5</v>
          </cell>
          <cell r="AK42">
            <v>3.0340538280599999E-5</v>
          </cell>
          <cell r="AL42">
            <v>2.6849486714499999E-5</v>
          </cell>
          <cell r="AM42">
            <v>2.4499116511899999E-5</v>
          </cell>
          <cell r="AN42">
            <v>2.1129640061699999E-5</v>
          </cell>
          <cell r="AO42">
            <v>-3.2730659675799998E-6</v>
          </cell>
          <cell r="AP42">
            <v>-6.8538049800100003E-6</v>
          </cell>
          <cell r="AQ42">
            <v>4.50818558797E-7</v>
          </cell>
          <cell r="AR42">
            <v>1.2392495444500001E-5</v>
          </cell>
          <cell r="AS42">
            <v>3.0650150442300002E-5</v>
          </cell>
          <cell r="AT42">
            <v>5.4664919403299997E-5</v>
          </cell>
          <cell r="AU42">
            <v>5.7112949245400001E-5</v>
          </cell>
          <cell r="AV42">
            <v>5.5975273121199998E-5</v>
          </cell>
          <cell r="AW42">
            <v>5.83268517182E-5</v>
          </cell>
          <cell r="AX42">
            <v>5.8353032424600001E-5</v>
          </cell>
          <cell r="AY42">
            <v>5.9654504188099997E-5</v>
          </cell>
          <cell r="AZ42">
            <v>5.4818425714300003E-5</v>
          </cell>
          <cell r="BA42">
            <v>3.6211289720599998E-5</v>
          </cell>
        </row>
        <row r="43">
          <cell r="B43">
            <v>4.9201512161300001E-6</v>
          </cell>
          <cell r="C43">
            <v>-4.9803131922400002E-7</v>
          </cell>
          <cell r="D43">
            <v>-1.56080987597E-6</v>
          </cell>
          <cell r="E43">
            <v>3.10796400475E-7</v>
          </cell>
          <cell r="F43">
            <v>3.3339982236400001E-6</v>
          </cell>
          <cell r="G43">
            <v>1.20058624818E-5</v>
          </cell>
          <cell r="H43">
            <v>1.07466361007E-5</v>
          </cell>
          <cell r="I43">
            <v>1.2019375928299999E-5</v>
          </cell>
          <cell r="J43">
            <v>1.3014404966E-5</v>
          </cell>
          <cell r="K43">
            <v>1.7955848017400001E-5</v>
          </cell>
          <cell r="L43">
            <v>1.9344007505900002E-5</v>
          </cell>
          <cell r="M43">
            <v>2.02123206653E-5</v>
          </cell>
          <cell r="N43">
            <v>2.01990442189E-5</v>
          </cell>
          <cell r="O43">
            <v>-9.7340040559700005E-8</v>
          </cell>
          <cell r="P43">
            <v>-2.93273817643E-6</v>
          </cell>
          <cell r="Q43">
            <v>4.6168419063099999E-7</v>
          </cell>
          <cell r="R43">
            <v>2.4120553893999999E-6</v>
          </cell>
          <cell r="S43">
            <v>5.6223365490999997E-6</v>
          </cell>
          <cell r="T43">
            <v>-6.3445678995799998E-6</v>
          </cell>
          <cell r="U43">
            <v>1.7643103732E-6</v>
          </cell>
          <cell r="V43">
            <v>9.5276159530699994E-6</v>
          </cell>
          <cell r="W43">
            <v>1.58773534006E-5</v>
          </cell>
          <cell r="X43">
            <v>1.9774643610200001E-5</v>
          </cell>
          <cell r="Y43">
            <v>2.67246659157E-5</v>
          </cell>
          <cell r="Z43">
            <v>3.1169465734699998E-5</v>
          </cell>
          <cell r="AA43">
            <v>6.4572871361000001E-5</v>
          </cell>
          <cell r="AB43">
            <v>-1.1383228486100001E-5</v>
          </cell>
          <cell r="AC43">
            <v>-7.3647744629700002E-6</v>
          </cell>
          <cell r="AD43">
            <v>-3.63406124375E-6</v>
          </cell>
          <cell r="AE43">
            <v>-1.74069285026E-6</v>
          </cell>
          <cell r="AF43">
            <v>1.8956750598299999E-6</v>
          </cell>
          <cell r="AG43">
            <v>6.3903732649899997E-6</v>
          </cell>
          <cell r="AH43">
            <v>9.8354852758699996E-6</v>
          </cell>
          <cell r="AI43">
            <v>1.0599344288100001E-5</v>
          </cell>
          <cell r="AJ43">
            <v>1.1340776194299999E-5</v>
          </cell>
          <cell r="AK43">
            <v>1.13243986226E-5</v>
          </cell>
          <cell r="AL43">
            <v>1.14398923866E-5</v>
          </cell>
          <cell r="AM43">
            <v>1.1296928235200001E-5</v>
          </cell>
          <cell r="AN43">
            <v>1.2486602587200001E-5</v>
          </cell>
          <cell r="AO43">
            <v>-7.8502652594699994E-6</v>
          </cell>
          <cell r="AP43">
            <v>-1.60865501108E-5</v>
          </cell>
          <cell r="AQ43">
            <v>-1.79630497454E-5</v>
          </cell>
          <cell r="AR43">
            <v>-1.8570157830400001E-5</v>
          </cell>
          <cell r="AS43">
            <v>-1.3594605371900001E-5</v>
          </cell>
          <cell r="AT43">
            <v>-8.5287444690999999E-8</v>
          </cell>
          <cell r="AU43">
            <v>6.1629879799499998E-6</v>
          </cell>
          <cell r="AV43">
            <v>7.0982148601200002E-6</v>
          </cell>
          <cell r="AW43">
            <v>8.9582849041499999E-6</v>
          </cell>
          <cell r="AX43">
            <v>1.3817887615999999E-5</v>
          </cell>
          <cell r="AY43">
            <v>2.1166873438699998E-5</v>
          </cell>
          <cell r="AZ43">
            <v>2.4634668281199999E-5</v>
          </cell>
          <cell r="BA43">
            <v>3.3144121449799998E-5</v>
          </cell>
        </row>
        <row r="44">
          <cell r="B44">
            <v>1.9557990320900002E-5</v>
          </cell>
          <cell r="C44">
            <v>2.2043693332399999E-5</v>
          </cell>
          <cell r="D44">
            <v>1.5030507212000001E-5</v>
          </cell>
          <cell r="E44">
            <v>1.0103268028100001E-5</v>
          </cell>
          <cell r="F44">
            <v>1.07701253844E-5</v>
          </cell>
          <cell r="G44">
            <v>3.9107306236100004E-6</v>
          </cell>
          <cell r="H44">
            <v>2.2257983267900001E-6</v>
          </cell>
          <cell r="I44">
            <v>1.3870576096899999E-6</v>
          </cell>
          <cell r="J44">
            <v>-1.3108932336200001E-6</v>
          </cell>
          <cell r="K44">
            <v>-6.0442344182800001E-6</v>
          </cell>
          <cell r="L44">
            <v>-8.4429312076900001E-6</v>
          </cell>
          <cell r="M44">
            <v>-5.6895236380999998E-6</v>
          </cell>
          <cell r="N44">
            <v>-5.7014780778899999E-6</v>
          </cell>
          <cell r="O44">
            <v>7.3292297306599996E-5</v>
          </cell>
          <cell r="P44">
            <v>5.1708419894699997E-5</v>
          </cell>
          <cell r="Q44">
            <v>3.11011652648E-5</v>
          </cell>
          <cell r="R44">
            <v>2.3752193840300001E-5</v>
          </cell>
          <cell r="S44">
            <v>1.8143820416699998E-5</v>
          </cell>
          <cell r="T44">
            <v>2.0321353656E-5</v>
          </cell>
          <cell r="U44">
            <v>7.6349896339600006E-6</v>
          </cell>
          <cell r="V44">
            <v>-5.0769436423700003E-6</v>
          </cell>
          <cell r="W44">
            <v>-1.50382239761E-5</v>
          </cell>
          <cell r="X44">
            <v>-1.0881298456500001E-5</v>
          </cell>
          <cell r="Y44">
            <v>-6.3398751364799997E-6</v>
          </cell>
          <cell r="Z44">
            <v>-7.6118699890599998E-6</v>
          </cell>
          <cell r="AA44">
            <v>-1.1383228486100001E-5</v>
          </cell>
          <cell r="AB44">
            <v>1.9071648750799999E-4</v>
          </cell>
          <cell r="AC44">
            <v>1.14195510147E-4</v>
          </cell>
          <cell r="AD44">
            <v>6.9724044261599999E-5</v>
          </cell>
          <cell r="AE44">
            <v>5.3261308238000002E-5</v>
          </cell>
          <cell r="AF44">
            <v>4.5550495482199997E-5</v>
          </cell>
          <cell r="AG44">
            <v>3.7064550522600003E-5</v>
          </cell>
          <cell r="AH44">
            <v>2.8402211522700001E-5</v>
          </cell>
          <cell r="AI44">
            <v>2.2690227478600001E-5</v>
          </cell>
          <cell r="AJ44">
            <v>1.56805070182E-5</v>
          </cell>
          <cell r="AK44">
            <v>9.07115788296E-6</v>
          </cell>
          <cell r="AL44">
            <v>5.1112230528699999E-6</v>
          </cell>
          <cell r="AM44">
            <v>1.8384079607199999E-6</v>
          </cell>
          <cell r="AN44">
            <v>-3.8021447327599998E-7</v>
          </cell>
          <cell r="AO44">
            <v>1.5446892254999999E-4</v>
          </cell>
          <cell r="AP44">
            <v>9.8302157264299993E-5</v>
          </cell>
          <cell r="AQ44">
            <v>5.3817296774999998E-5</v>
          </cell>
          <cell r="AR44">
            <v>5.2534696301700003E-5</v>
          </cell>
          <cell r="AS44">
            <v>5.0019981610299998E-5</v>
          </cell>
          <cell r="AT44">
            <v>1.8845117232799999E-5</v>
          </cell>
          <cell r="AU44">
            <v>1.1512148617499999E-5</v>
          </cell>
          <cell r="AV44">
            <v>7.2080841110699998E-6</v>
          </cell>
          <cell r="AW44">
            <v>2.84696123159E-6</v>
          </cell>
          <cell r="AX44">
            <v>1.3072232185999999E-6</v>
          </cell>
          <cell r="AY44">
            <v>-8.0556205362100004E-7</v>
          </cell>
          <cell r="AZ44">
            <v>-4.6783904086500003E-6</v>
          </cell>
          <cell r="BA44">
            <v>-1.22077179793E-5</v>
          </cell>
        </row>
        <row r="45">
          <cell r="B45">
            <v>1.5738583693000001E-5</v>
          </cell>
          <cell r="C45">
            <v>1.6107809836299999E-5</v>
          </cell>
          <cell r="D45">
            <v>9.8642069670400002E-6</v>
          </cell>
          <cell r="E45">
            <v>9.2597055570000002E-6</v>
          </cell>
          <cell r="F45">
            <v>1.05405835794E-5</v>
          </cell>
          <cell r="G45">
            <v>6.9970501365599996E-6</v>
          </cell>
          <cell r="H45">
            <v>6.9857038113899996E-6</v>
          </cell>
          <cell r="I45">
            <v>6.4631473179899998E-6</v>
          </cell>
          <cell r="J45">
            <v>4.05661092858E-6</v>
          </cell>
          <cell r="K45">
            <v>9.6026577488700007E-7</v>
          </cell>
          <cell r="L45">
            <v>-9.2156720528199996E-7</v>
          </cell>
          <cell r="M45">
            <v>3.5943230678099999E-7</v>
          </cell>
          <cell r="N45">
            <v>3.6706390880200001E-7</v>
          </cell>
          <cell r="O45">
            <v>6.1778394220300003E-5</v>
          </cell>
          <cell r="P45">
            <v>5.0366293618500002E-5</v>
          </cell>
          <cell r="Q45">
            <v>3.5836475493899999E-5</v>
          </cell>
          <cell r="R45">
            <v>3.0293878987700001E-5</v>
          </cell>
          <cell r="S45">
            <v>2.6206346113599999E-5</v>
          </cell>
          <cell r="T45">
            <v>1.55595679119E-5</v>
          </cell>
          <cell r="U45">
            <v>4.2398020078399998E-6</v>
          </cell>
          <cell r="V45">
            <v>-6.2234344015900001E-6</v>
          </cell>
          <cell r="W45">
            <v>-1.47445604952E-5</v>
          </cell>
          <cell r="X45">
            <v>-9.0373469234099994E-6</v>
          </cell>
          <cell r="Y45">
            <v>-1.4904450333200001E-6</v>
          </cell>
          <cell r="Z45">
            <v>-3.30226280456E-6</v>
          </cell>
          <cell r="AA45">
            <v>-7.3647744629700002E-6</v>
          </cell>
          <cell r="AB45">
            <v>1.14195510147E-4</v>
          </cell>
          <cell r="AC45">
            <v>9.0752966969400006E-5</v>
          </cell>
          <cell r="AD45">
            <v>6.5318062265400003E-5</v>
          </cell>
          <cell r="AE45">
            <v>4.9402247225600003E-5</v>
          </cell>
          <cell r="AF45">
            <v>4.0735277196899998E-5</v>
          </cell>
          <cell r="AG45">
            <v>3.2391593523000003E-5</v>
          </cell>
          <cell r="AH45">
            <v>2.4831996700499999E-5</v>
          </cell>
          <cell r="AI45">
            <v>1.9328220003400001E-5</v>
          </cell>
          <cell r="AJ45">
            <v>1.20615678249E-5</v>
          </cell>
          <cell r="AK45">
            <v>6.9949468682299998E-6</v>
          </cell>
          <cell r="AL45">
            <v>3.3628019698099999E-6</v>
          </cell>
          <cell r="AM45">
            <v>6.1230671106000004E-7</v>
          </cell>
          <cell r="AN45">
            <v>-1.8000595556300001E-6</v>
          </cell>
          <cell r="AO45">
            <v>1.0904117444500001E-4</v>
          </cell>
          <cell r="AP45">
            <v>8.0945298887699995E-5</v>
          </cell>
          <cell r="AQ45">
            <v>4.8610516462399997E-5</v>
          </cell>
          <cell r="AR45">
            <v>4.2679718116300002E-5</v>
          </cell>
          <cell r="AS45">
            <v>3.6544313869100003E-5</v>
          </cell>
          <cell r="AT45">
            <v>1.4075240081300001E-5</v>
          </cell>
          <cell r="AU45">
            <v>8.0525087976299994E-6</v>
          </cell>
          <cell r="AV45">
            <v>4.54106346555E-6</v>
          </cell>
          <cell r="AW45">
            <v>2.4443005135500002E-6</v>
          </cell>
          <cell r="AX45">
            <v>5.9163107920799997E-8</v>
          </cell>
          <cell r="AY45">
            <v>-1.3615303118599999E-6</v>
          </cell>
          <cell r="AZ45">
            <v>-4.3124543053E-6</v>
          </cell>
          <cell r="BA45">
            <v>-7.9224891397199997E-6</v>
          </cell>
        </row>
        <row r="46">
          <cell r="B46">
            <v>7.3110469527600003E-6</v>
          </cell>
          <cell r="C46">
            <v>8.7302978400100008E-6</v>
          </cell>
          <cell r="D46">
            <v>8.3386242932600002E-6</v>
          </cell>
          <cell r="E46">
            <v>1.1330245775599999E-5</v>
          </cell>
          <cell r="F46">
            <v>1.4758322358299999E-5</v>
          </cell>
          <cell r="G46">
            <v>1.54552994199E-5</v>
          </cell>
          <cell r="H46">
            <v>1.4425684903E-5</v>
          </cell>
          <cell r="I46">
            <v>1.31501677135E-5</v>
          </cell>
          <cell r="J46">
            <v>1.0471606736999999E-5</v>
          </cell>
          <cell r="K46">
            <v>6.7859817181099998E-6</v>
          </cell>
          <cell r="L46">
            <v>3.65058350368E-6</v>
          </cell>
          <cell r="M46">
            <v>3.6404095946400001E-6</v>
          </cell>
          <cell r="N46">
            <v>3.6450481298700001E-6</v>
          </cell>
          <cell r="O46">
            <v>4.85457056823E-5</v>
          </cell>
          <cell r="P46">
            <v>4.4291100307800003E-5</v>
          </cell>
          <cell r="Q46">
            <v>3.8215115277500002E-5</v>
          </cell>
          <cell r="R46">
            <v>3.7252573645200001E-5</v>
          </cell>
          <cell r="S46">
            <v>3.4251175188700001E-5</v>
          </cell>
          <cell r="T46">
            <v>2.2841692437599999E-5</v>
          </cell>
          <cell r="U46">
            <v>1.1699458182400001E-5</v>
          </cell>
          <cell r="V46">
            <v>2.3607813053000002E-6</v>
          </cell>
          <cell r="W46">
            <v>-4.82176635736E-6</v>
          </cell>
          <cell r="X46">
            <v>-9.2217643340699996E-7</v>
          </cell>
          <cell r="Y46">
            <v>4.73481010254E-6</v>
          </cell>
          <cell r="Z46">
            <v>2.8555308567399999E-6</v>
          </cell>
          <cell r="AA46">
            <v>-3.63406124375E-6</v>
          </cell>
          <cell r="AB46">
            <v>6.9724044261599999E-5</v>
          </cell>
          <cell r="AC46">
            <v>6.5318062265400003E-5</v>
          </cell>
          <cell r="AD46">
            <v>6.158906177E-5</v>
          </cell>
          <cell r="AE46">
            <v>5.4183563450399998E-5</v>
          </cell>
          <cell r="AF46">
            <v>5.0590532256900001E-5</v>
          </cell>
          <cell r="AG46">
            <v>4.0831016554700003E-5</v>
          </cell>
          <cell r="AH46">
            <v>3.2822717157199997E-5</v>
          </cell>
          <cell r="AI46">
            <v>2.6911917234200001E-5</v>
          </cell>
          <cell r="AJ46">
            <v>1.91763142574E-5</v>
          </cell>
          <cell r="AK46">
            <v>1.33146685043E-5</v>
          </cell>
          <cell r="AL46">
            <v>8.3872892748899995E-6</v>
          </cell>
          <cell r="AM46">
            <v>4.5961987464400002E-6</v>
          </cell>
          <cell r="AN46">
            <v>1.22944025389E-6</v>
          </cell>
          <cell r="AO46">
            <v>7.3462760787799996E-5</v>
          </cell>
          <cell r="AP46">
            <v>6.0629488006899998E-5</v>
          </cell>
          <cell r="AQ46">
            <v>4.2196049257500003E-5</v>
          </cell>
          <cell r="AR46">
            <v>3.6438493247100003E-5</v>
          </cell>
          <cell r="AS46">
            <v>3.1594037712000002E-5</v>
          </cell>
          <cell r="AT46">
            <v>2.36767491785E-5</v>
          </cell>
          <cell r="AU46">
            <v>1.6310366406699999E-5</v>
          </cell>
          <cell r="AV46">
            <v>1.1878473186899999E-5</v>
          </cell>
          <cell r="AW46">
            <v>9.4673809178499996E-6</v>
          </cell>
          <cell r="AX46">
            <v>6.5971156570100003E-6</v>
          </cell>
          <cell r="AY46">
            <v>5.26934296375E-6</v>
          </cell>
          <cell r="AZ46">
            <v>8.4216207455999998E-7</v>
          </cell>
          <cell r="BA46">
            <v>2.0010723774E-7</v>
          </cell>
        </row>
        <row r="47">
          <cell r="B47">
            <v>6.3975679914499998E-6</v>
          </cell>
          <cell r="C47">
            <v>6.9212091016600002E-6</v>
          </cell>
          <cell r="D47">
            <v>8.7409113253900002E-6</v>
          </cell>
          <cell r="E47">
            <v>1.29726145817E-5</v>
          </cell>
          <cell r="F47">
            <v>1.7582090338300001E-5</v>
          </cell>
          <cell r="G47">
            <v>1.66299080859E-5</v>
          </cell>
          <cell r="H47">
            <v>1.6461289415499999E-5</v>
          </cell>
          <cell r="I47">
            <v>1.52532059604E-5</v>
          </cell>
          <cell r="J47">
            <v>1.2715366182899999E-5</v>
          </cell>
          <cell r="K47">
            <v>8.8709242406299993E-6</v>
          </cell>
          <cell r="L47">
            <v>5.0994660290000004E-6</v>
          </cell>
          <cell r="M47">
            <v>4.9909031889900003E-6</v>
          </cell>
          <cell r="N47">
            <v>5.0043209197099998E-6</v>
          </cell>
          <cell r="O47">
            <v>4.0084199701999997E-5</v>
          </cell>
          <cell r="P47">
            <v>3.8049408254100002E-5</v>
          </cell>
          <cell r="Q47">
            <v>3.3451409755099997E-5</v>
          </cell>
          <cell r="R47">
            <v>3.3117735090700002E-5</v>
          </cell>
          <cell r="S47">
            <v>3.2260930487199999E-5</v>
          </cell>
          <cell r="T47">
            <v>4.3704640454599999E-5</v>
          </cell>
          <cell r="U47">
            <v>3.4244646160999997E-5</v>
          </cell>
          <cell r="V47">
            <v>2.5779231782699999E-5</v>
          </cell>
          <cell r="W47">
            <v>2.03924016816E-5</v>
          </cell>
          <cell r="X47">
            <v>1.8384366110999998E-5</v>
          </cell>
          <cell r="Y47">
            <v>1.6619542954899998E-5</v>
          </cell>
          <cell r="Z47">
            <v>1.2005446777E-5</v>
          </cell>
          <cell r="AA47">
            <v>-1.74069285026E-6</v>
          </cell>
          <cell r="AB47">
            <v>5.3261308238000002E-5</v>
          </cell>
          <cell r="AC47">
            <v>4.9402247225600003E-5</v>
          </cell>
          <cell r="AD47">
            <v>5.4183563450399998E-5</v>
          </cell>
          <cell r="AE47">
            <v>6.38324231677E-5</v>
          </cell>
          <cell r="AF47">
            <v>7.2696377290300005E-5</v>
          </cell>
          <cell r="AG47">
            <v>6.1957471154499994E-5</v>
          </cell>
          <cell r="AH47">
            <v>5.3727658044899999E-5</v>
          </cell>
          <cell r="AI47">
            <v>4.6870375916499999E-5</v>
          </cell>
          <cell r="AJ47">
            <v>3.8864397631600002E-5</v>
          </cell>
          <cell r="AK47">
            <v>2.94438094217E-5</v>
          </cell>
          <cell r="AL47">
            <v>2.0744110068899999E-5</v>
          </cell>
          <cell r="AM47">
            <v>1.47767458093E-5</v>
          </cell>
          <cell r="AN47">
            <v>9.8861349288500007E-6</v>
          </cell>
          <cell r="AO47">
            <v>6.2494180753899995E-5</v>
          </cell>
          <cell r="AP47">
            <v>5.0836010658599999E-5</v>
          </cell>
          <cell r="AQ47">
            <v>4.2438926833499999E-5</v>
          </cell>
          <cell r="AR47">
            <v>5.1733019663800001E-5</v>
          </cell>
          <cell r="AS47">
            <v>5.7688941165599998E-5</v>
          </cell>
          <cell r="AT47">
            <v>5.1760867075899997E-5</v>
          </cell>
          <cell r="AU47">
            <v>4.2747696977699997E-5</v>
          </cell>
          <cell r="AV47">
            <v>3.6786904075799999E-5</v>
          </cell>
          <cell r="AW47">
            <v>3.44541637339E-5</v>
          </cell>
          <cell r="AX47">
            <v>2.9380237202400002E-5</v>
          </cell>
          <cell r="AY47">
            <v>2.4109548754799999E-5</v>
          </cell>
          <cell r="AZ47">
            <v>1.6714781179899999E-5</v>
          </cell>
          <cell r="BA47">
            <v>6.1456486297999999E-6</v>
          </cell>
        </row>
        <row r="48">
          <cell r="B48">
            <v>8.2764708080699999E-6</v>
          </cell>
          <cell r="C48">
            <v>7.1871529318099998E-6</v>
          </cell>
          <cell r="D48">
            <v>1.06600519623E-5</v>
          </cell>
          <cell r="E48">
            <v>1.71869645521E-5</v>
          </cell>
          <cell r="F48">
            <v>2.47155284486E-5</v>
          </cell>
          <cell r="G48">
            <v>2.4025373796399999E-5</v>
          </cell>
          <cell r="H48">
            <v>2.4705242321099999E-5</v>
          </cell>
          <cell r="I48">
            <v>2.3503738827800001E-5</v>
          </cell>
          <cell r="J48">
            <v>2.0872336099299999E-5</v>
          </cell>
          <cell r="K48">
            <v>1.69076878356E-5</v>
          </cell>
          <cell r="L48">
            <v>1.2170469349799999E-5</v>
          </cell>
          <cell r="M48">
            <v>1.21425545928E-5</v>
          </cell>
          <cell r="N48">
            <v>1.21507475274E-5</v>
          </cell>
          <cell r="O48">
            <v>3.3475586557400002E-5</v>
          </cell>
          <cell r="P48">
            <v>3.2937615257199998E-5</v>
          </cell>
          <cell r="Q48">
            <v>3.1064008643900001E-5</v>
          </cell>
          <cell r="R48">
            <v>3.3255856417400002E-5</v>
          </cell>
          <cell r="S48">
            <v>3.5501196628799998E-5</v>
          </cell>
          <cell r="T48">
            <v>6.8253787228600001E-5</v>
          </cell>
          <cell r="U48">
            <v>5.9558664951900001E-5</v>
          </cell>
          <cell r="V48">
            <v>5.1389307657E-5</v>
          </cell>
          <cell r="W48">
            <v>4.6886834922100002E-5</v>
          </cell>
          <cell r="X48">
            <v>4.0316955560200002E-5</v>
          </cell>
          <cell r="Y48">
            <v>3.24830497016E-5</v>
          </cell>
          <cell r="Z48">
            <v>2.4895224278599999E-5</v>
          </cell>
          <cell r="AA48">
            <v>1.8956750598299999E-6</v>
          </cell>
          <cell r="AB48">
            <v>4.5550495482199997E-5</v>
          </cell>
          <cell r="AC48">
            <v>4.0735277196899998E-5</v>
          </cell>
          <cell r="AD48">
            <v>5.0590532256900001E-5</v>
          </cell>
          <cell r="AE48">
            <v>7.2696377290300005E-5</v>
          </cell>
          <cell r="AF48">
            <v>9.4921096567900006E-5</v>
          </cell>
          <cell r="AG48">
            <v>8.7227392330499994E-5</v>
          </cell>
          <cell r="AH48">
            <v>7.8624896870000004E-5</v>
          </cell>
          <cell r="AI48">
            <v>7.0473796871899997E-5</v>
          </cell>
          <cell r="AJ48">
            <v>6.1734695763000005E-5</v>
          </cell>
          <cell r="AK48">
            <v>4.8058303710299998E-5</v>
          </cell>
          <cell r="AL48">
            <v>3.5187583298800002E-5</v>
          </cell>
          <cell r="AM48">
            <v>2.7018370446599998E-5</v>
          </cell>
          <cell r="AN48">
            <v>2.04443510554E-5</v>
          </cell>
          <cell r="AO48">
            <v>5.3835102082200002E-5</v>
          </cell>
          <cell r="AP48">
            <v>4.3199167705999998E-5</v>
          </cell>
          <cell r="AQ48">
            <v>4.5078405775600001E-5</v>
          </cell>
          <cell r="AR48">
            <v>6.8923299009099995E-5</v>
          </cell>
          <cell r="AS48">
            <v>8.7900392169799993E-5</v>
          </cell>
          <cell r="AT48">
            <v>8.5746838609200002E-5</v>
          </cell>
          <cell r="AU48">
            <v>7.5524234729699996E-5</v>
          </cell>
          <cell r="AV48">
            <v>6.7053040659300006E-5</v>
          </cell>
          <cell r="AW48">
            <v>6.47812450073E-5</v>
          </cell>
          <cell r="AX48">
            <v>5.6771776072000001E-5</v>
          </cell>
          <cell r="AY48">
            <v>4.7951311323599999E-5</v>
          </cell>
          <cell r="AZ48">
            <v>3.7807115450300001E-5</v>
          </cell>
          <cell r="BA48">
            <v>1.4565532752100001E-5</v>
          </cell>
        </row>
        <row r="49">
          <cell r="B49">
            <v>1.0819397170000001E-5</v>
          </cell>
          <cell r="C49">
            <v>7.8059171343000002E-6</v>
          </cell>
          <cell r="D49">
            <v>1.0944398093799999E-5</v>
          </cell>
          <cell r="E49">
            <v>1.9335066098999999E-5</v>
          </cell>
          <cell r="F49">
            <v>2.9678750329800001E-5</v>
          </cell>
          <cell r="G49">
            <v>3.1899669959500001E-5</v>
          </cell>
          <cell r="H49">
            <v>3.39932512185E-5</v>
          </cell>
          <cell r="I49">
            <v>3.2822284126500002E-5</v>
          </cell>
          <cell r="J49">
            <v>3.01817816687E-5</v>
          </cell>
          <cell r="K49">
            <v>2.6378905551E-5</v>
          </cell>
          <cell r="L49">
            <v>2.11608742776E-5</v>
          </cell>
          <cell r="M49">
            <v>2.1168109176499999E-5</v>
          </cell>
          <cell r="N49">
            <v>2.1160875161999999E-5</v>
          </cell>
          <cell r="O49">
            <v>2.75631604328E-5</v>
          </cell>
          <cell r="P49">
            <v>2.6388185490799999E-5</v>
          </cell>
          <cell r="Q49">
            <v>2.7721832313800002E-5</v>
          </cell>
          <cell r="R49">
            <v>3.25978565025E-5</v>
          </cell>
          <cell r="S49">
            <v>3.6638189058700001E-5</v>
          </cell>
          <cell r="T49">
            <v>7.3838530153500005E-5</v>
          </cell>
          <cell r="U49">
            <v>6.66245449677E-5</v>
          </cell>
          <cell r="V49">
            <v>6.0144014120099999E-5</v>
          </cell>
          <cell r="W49">
            <v>5.6441554159800002E-5</v>
          </cell>
          <cell r="X49">
            <v>4.9750473778300002E-5</v>
          </cell>
          <cell r="Y49">
            <v>4.1081472174000001E-5</v>
          </cell>
          <cell r="Z49">
            <v>3.3167456414500001E-5</v>
          </cell>
          <cell r="AA49">
            <v>6.3903732649899997E-6</v>
          </cell>
          <cell r="AB49">
            <v>3.7064550522600003E-5</v>
          </cell>
          <cell r="AC49">
            <v>3.2391593523000003E-5</v>
          </cell>
          <cell r="AD49">
            <v>4.0831016554700003E-5</v>
          </cell>
          <cell r="AE49">
            <v>6.1957471154499994E-5</v>
          </cell>
          <cell r="AF49">
            <v>8.7227392330499994E-5</v>
          </cell>
          <cell r="AG49">
            <v>9.1176313393299995E-5</v>
          </cell>
          <cell r="AH49">
            <v>8.3345173287200001E-5</v>
          </cell>
          <cell r="AI49">
            <v>7.6010358551399995E-5</v>
          </cell>
          <cell r="AJ49">
            <v>6.7917047631099999E-5</v>
          </cell>
          <cell r="AK49">
            <v>5.3938434541500003E-5</v>
          </cell>
          <cell r="AL49">
            <v>4.0943166777199999E-5</v>
          </cell>
          <cell r="AM49">
            <v>3.2449255301900003E-5</v>
          </cell>
          <cell r="AN49">
            <v>2.59556789463E-5</v>
          </cell>
          <cell r="AO49">
            <v>3.9593378253799998E-5</v>
          </cell>
          <cell r="AP49">
            <v>3.05164352993E-5</v>
          </cell>
          <cell r="AQ49">
            <v>3.8152908483700001E-5</v>
          </cell>
          <cell r="AR49">
            <v>6.5714234328999999E-5</v>
          </cell>
          <cell r="AS49">
            <v>9.1026223618799996E-5</v>
          </cell>
          <cell r="AT49">
            <v>9.4939681758900006E-5</v>
          </cell>
          <cell r="AU49">
            <v>8.6117187602199999E-5</v>
          </cell>
          <cell r="AV49">
            <v>7.7699483727599998E-5</v>
          </cell>
          <cell r="AW49">
            <v>7.5951089100099997E-5</v>
          </cell>
          <cell r="AX49">
            <v>6.7835969791399994E-5</v>
          </cell>
          <cell r="AY49">
            <v>5.8903943879400002E-5</v>
          </cell>
          <cell r="AZ49">
            <v>4.94281292447E-5</v>
          </cell>
          <cell r="BA49">
            <v>2.1428116764900001E-5</v>
          </cell>
        </row>
        <row r="50">
          <cell r="B50">
            <v>1.25069500248E-5</v>
          </cell>
          <cell r="C50">
            <v>8.3942818305599995E-6</v>
          </cell>
          <cell r="D50">
            <v>8.8697918615300006E-6</v>
          </cell>
          <cell r="E50">
            <v>1.5782435155199999E-5</v>
          </cell>
          <cell r="F50">
            <v>2.4651725174700001E-5</v>
          </cell>
          <cell r="G50">
            <v>2.6557783999099998E-5</v>
          </cell>
          <cell r="H50">
            <v>2.8416327788600001E-5</v>
          </cell>
          <cell r="I50">
            <v>2.8063817697100001E-5</v>
          </cell>
          <cell r="J50">
            <v>2.65418586145E-5</v>
          </cell>
          <cell r="K50">
            <v>2.4546782483699998E-5</v>
          </cell>
          <cell r="L50">
            <v>2.0997734349000001E-5</v>
          </cell>
          <cell r="M50">
            <v>2.1634350127199999E-5</v>
          </cell>
          <cell r="N50">
            <v>2.16283822245E-5</v>
          </cell>
          <cell r="O50">
            <v>2.2823006472E-5</v>
          </cell>
          <cell r="P50">
            <v>2.0585036662199999E-5</v>
          </cell>
          <cell r="Q50">
            <v>1.95727539722E-5</v>
          </cell>
          <cell r="R50">
            <v>2.11649393512E-5</v>
          </cell>
          <cell r="S50">
            <v>2.6165938300900001E-5</v>
          </cell>
          <cell r="T50">
            <v>6.6686576957899999E-5</v>
          </cell>
          <cell r="U50">
            <v>6.2233038810400001E-5</v>
          </cell>
          <cell r="V50">
            <v>5.8401766303000003E-5</v>
          </cell>
          <cell r="W50">
            <v>5.67120384546E-5</v>
          </cell>
          <cell r="X50">
            <v>5.0078000212300003E-5</v>
          </cell>
          <cell r="Y50">
            <v>4.1978599337899998E-5</v>
          </cell>
          <cell r="Z50">
            <v>3.4391120444499999E-5</v>
          </cell>
          <cell r="AA50">
            <v>9.8354852758699996E-6</v>
          </cell>
          <cell r="AB50">
            <v>2.8402211522700001E-5</v>
          </cell>
          <cell r="AC50">
            <v>2.4831996700499999E-5</v>
          </cell>
          <cell r="AD50">
            <v>3.2822717157199997E-5</v>
          </cell>
          <cell r="AE50">
            <v>5.3727658044899999E-5</v>
          </cell>
          <cell r="AF50">
            <v>7.8624896870000004E-5</v>
          </cell>
          <cell r="AG50">
            <v>8.3345173287200001E-5</v>
          </cell>
          <cell r="AH50">
            <v>8.1658031466399998E-5</v>
          </cell>
          <cell r="AI50">
            <v>7.5621031233900001E-5</v>
          </cell>
          <cell r="AJ50">
            <v>6.8742885059000006E-5</v>
          </cell>
          <cell r="AK50">
            <v>5.4960340006500001E-5</v>
          </cell>
          <cell r="AL50">
            <v>4.25944446287E-5</v>
          </cell>
          <cell r="AM50">
            <v>3.5396899367700001E-5</v>
          </cell>
          <cell r="AN50">
            <v>3.00247220605E-5</v>
          </cell>
          <cell r="AO50">
            <v>3.1628483848900002E-5</v>
          </cell>
          <cell r="AP50">
            <v>2.45553974191E-5</v>
          </cell>
          <cell r="AQ50">
            <v>3.1814288855099999E-5</v>
          </cell>
          <cell r="AR50">
            <v>5.9211549197300002E-5</v>
          </cell>
          <cell r="AS50">
            <v>8.4874536629500006E-5</v>
          </cell>
          <cell r="AT50">
            <v>8.89518526358E-5</v>
          </cell>
          <cell r="AU50">
            <v>8.33508782928E-5</v>
          </cell>
          <cell r="AV50">
            <v>7.6506127745300004E-5</v>
          </cell>
          <cell r="AW50">
            <v>7.5794227049000003E-5</v>
          </cell>
          <cell r="AX50">
            <v>6.9188835983099994E-5</v>
          </cell>
          <cell r="AY50">
            <v>6.1592471513699995E-5</v>
          </cell>
          <cell r="AZ50">
            <v>5.2462939640499998E-5</v>
          </cell>
          <cell r="BA50">
            <v>2.57943821309E-5</v>
          </cell>
        </row>
        <row r="51">
          <cell r="B51">
            <v>1.1957355627E-5</v>
          </cell>
          <cell r="C51">
            <v>7.9074056945900004E-6</v>
          </cell>
          <cell r="D51">
            <v>7.5211035488000002E-6</v>
          </cell>
          <cell r="E51">
            <v>1.3676975120200001E-5</v>
          </cell>
          <cell r="F51">
            <v>2.1618990886600001E-5</v>
          </cell>
          <cell r="G51">
            <v>2.2470539723200001E-5</v>
          </cell>
          <cell r="H51">
            <v>2.4759136585400001E-5</v>
          </cell>
          <cell r="I51">
            <v>2.4746403570300001E-5</v>
          </cell>
          <cell r="J51">
            <v>2.3711543321299999E-5</v>
          </cell>
          <cell r="K51">
            <v>2.20233396154E-5</v>
          </cell>
          <cell r="L51">
            <v>1.9306481757899999E-5</v>
          </cell>
          <cell r="M51">
            <v>2.0246101092900001E-5</v>
          </cell>
          <cell r="N51">
            <v>2.02369503695E-5</v>
          </cell>
          <cell r="O51">
            <v>1.8719973902000002E-5</v>
          </cell>
          <cell r="P51">
            <v>1.63838629036E-5</v>
          </cell>
          <cell r="Q51">
            <v>1.51148141709E-5</v>
          </cell>
          <cell r="R51">
            <v>1.5485794586899998E-5</v>
          </cell>
          <cell r="S51">
            <v>2.00766627428E-5</v>
          </cell>
          <cell r="T51">
            <v>6.1934155002299997E-5</v>
          </cell>
          <cell r="U51">
            <v>5.8247737340399999E-5</v>
          </cell>
          <cell r="V51">
            <v>5.5284646541599997E-5</v>
          </cell>
          <cell r="W51">
            <v>5.4069460408099998E-5</v>
          </cell>
          <cell r="X51">
            <v>4.8116269416900002E-5</v>
          </cell>
          <cell r="Y51">
            <v>4.1177587436200001E-5</v>
          </cell>
          <cell r="Z51">
            <v>3.4002262312099997E-5</v>
          </cell>
          <cell r="AA51">
            <v>1.0599344288100001E-5</v>
          </cell>
          <cell r="AB51">
            <v>2.2690227478600001E-5</v>
          </cell>
          <cell r="AC51">
            <v>1.9328220003400001E-5</v>
          </cell>
          <cell r="AD51">
            <v>2.6911917234200001E-5</v>
          </cell>
          <cell r="AE51">
            <v>4.6870375916499999E-5</v>
          </cell>
          <cell r="AF51">
            <v>7.0473796871899997E-5</v>
          </cell>
          <cell r="AG51">
            <v>7.6010358551399995E-5</v>
          </cell>
          <cell r="AH51">
            <v>7.5621031233900001E-5</v>
          </cell>
          <cell r="AI51">
            <v>7.1737027357199996E-5</v>
          </cell>
          <cell r="AJ51">
            <v>6.6082257444399995E-5</v>
          </cell>
          <cell r="AK51">
            <v>5.3815051414500003E-5</v>
          </cell>
          <cell r="AL51">
            <v>4.3033900177699999E-5</v>
          </cell>
          <cell r="AM51">
            <v>3.6842517219500001E-5</v>
          </cell>
          <cell r="AN51">
            <v>3.20209456325E-5</v>
          </cell>
          <cell r="AO51">
            <v>2.5440714627499998E-5</v>
          </cell>
          <cell r="AP51">
            <v>1.9305200974299999E-5</v>
          </cell>
          <cell r="AQ51">
            <v>2.7089092214199998E-5</v>
          </cell>
          <cell r="AR51">
            <v>5.3197666462299999E-5</v>
          </cell>
          <cell r="AS51">
            <v>7.8283002053000005E-5</v>
          </cell>
          <cell r="AT51">
            <v>8.2555764641299996E-5</v>
          </cell>
          <cell r="AU51">
            <v>7.8669761107399993E-5</v>
          </cell>
          <cell r="AV51">
            <v>7.2970887042500001E-5</v>
          </cell>
          <cell r="AW51">
            <v>7.2735163622399999E-5</v>
          </cell>
          <cell r="AX51">
            <v>6.6875392305299993E-5</v>
          </cell>
          <cell r="AY51">
            <v>6.0356828334299999E-5</v>
          </cell>
          <cell r="AZ51">
            <v>5.1587940605800001E-5</v>
          </cell>
          <cell r="BA51">
            <v>2.63563402353E-5</v>
          </cell>
        </row>
        <row r="52">
          <cell r="B52">
            <v>1.03570874732E-5</v>
          </cell>
          <cell r="C52">
            <v>6.8497309626000001E-6</v>
          </cell>
          <cell r="D52">
            <v>6.69700385982E-6</v>
          </cell>
          <cell r="E52">
            <v>1.16665447273E-5</v>
          </cell>
          <cell r="F52">
            <v>1.8795188615699999E-5</v>
          </cell>
          <cell r="G52">
            <v>1.8360427707400001E-5</v>
          </cell>
          <cell r="H52">
            <v>2.0668585866600001E-5</v>
          </cell>
          <cell r="I52">
            <v>2.0663080689499999E-5</v>
          </cell>
          <cell r="J52">
            <v>2.0173816916600001E-5</v>
          </cell>
          <cell r="K52">
            <v>1.9260479564799999E-5</v>
          </cell>
          <cell r="L52">
            <v>1.7274313044500001E-5</v>
          </cell>
          <cell r="M52">
            <v>1.83317014146E-5</v>
          </cell>
          <cell r="N52">
            <v>1.8323219290400001E-5</v>
          </cell>
          <cell r="O52">
            <v>1.20727602557E-5</v>
          </cell>
          <cell r="P52">
            <v>1.01696565456E-5</v>
          </cell>
          <cell r="Q52">
            <v>1.0220852096600001E-5</v>
          </cell>
          <cell r="R52">
            <v>1.13425762173E-5</v>
          </cell>
          <cell r="S52">
            <v>1.5694149117E-5</v>
          </cell>
          <cell r="T52">
            <v>5.8452533293599997E-5</v>
          </cell>
          <cell r="U52">
            <v>5.6757521879399998E-5</v>
          </cell>
          <cell r="V52">
            <v>5.5292671273799999E-5</v>
          </cell>
          <cell r="W52">
            <v>5.54087952602E-5</v>
          </cell>
          <cell r="X52">
            <v>4.8314257270200002E-5</v>
          </cell>
          <cell r="Y52">
            <v>4.0468937316899999E-5</v>
          </cell>
          <cell r="Z52">
            <v>3.3242609624599999E-5</v>
          </cell>
          <cell r="AA52">
            <v>1.1340776194299999E-5</v>
          </cell>
          <cell r="AB52">
            <v>1.56805070182E-5</v>
          </cell>
          <cell r="AC52">
            <v>1.20615678249E-5</v>
          </cell>
          <cell r="AD52">
            <v>1.91763142574E-5</v>
          </cell>
          <cell r="AE52">
            <v>3.8864397631600002E-5</v>
          </cell>
          <cell r="AF52">
            <v>6.1734695763000005E-5</v>
          </cell>
          <cell r="AG52">
            <v>6.7917047631099999E-5</v>
          </cell>
          <cell r="AH52">
            <v>6.8742885059000006E-5</v>
          </cell>
          <cell r="AI52">
            <v>6.6082257444399995E-5</v>
          </cell>
          <cell r="AJ52">
            <v>6.2709721392099999E-5</v>
          </cell>
          <cell r="AK52">
            <v>5.1648833664700001E-5</v>
          </cell>
          <cell r="AL52">
            <v>4.2224895332399997E-5</v>
          </cell>
          <cell r="AM52">
            <v>3.7014849608199998E-5</v>
          </cell>
          <cell r="AN52">
            <v>3.2897445983399998E-5</v>
          </cell>
          <cell r="AO52">
            <v>2.0659452989399998E-5</v>
          </cell>
          <cell r="AP52">
            <v>1.50855879261E-5</v>
          </cell>
          <cell r="AQ52">
            <v>2.38074682591E-5</v>
          </cell>
          <cell r="AR52">
            <v>4.9102295035300002E-5</v>
          </cell>
          <cell r="AS52">
            <v>7.3215601555500002E-5</v>
          </cell>
          <cell r="AT52">
            <v>7.78333412122E-5</v>
          </cell>
          <cell r="AU52">
            <v>7.5199942553799993E-5</v>
          </cell>
          <cell r="AV52">
            <v>7.0167848101400002E-5</v>
          </cell>
          <cell r="AW52">
            <v>7.0154500664699999E-5</v>
          </cell>
          <cell r="AX52">
            <v>6.5093813616900003E-5</v>
          </cell>
          <cell r="AY52">
            <v>5.8909174178700002E-5</v>
          </cell>
          <cell r="AZ52">
            <v>5.0920355015800002E-5</v>
          </cell>
          <cell r="BA52">
            <v>2.68219063641E-5</v>
          </cell>
        </row>
        <row r="53">
          <cell r="B53">
            <v>6.6926699254800004E-6</v>
          </cell>
          <cell r="C53">
            <v>3.8746849639900004E-6</v>
          </cell>
          <cell r="D53">
            <v>4.3033955447400003E-6</v>
          </cell>
          <cell r="E53">
            <v>8.1851444157200005E-6</v>
          </cell>
          <cell r="F53">
            <v>1.48605563574E-5</v>
          </cell>
          <cell r="G53">
            <v>1.5278067084099999E-5</v>
          </cell>
          <cell r="H53">
            <v>1.68927862992E-5</v>
          </cell>
          <cell r="I53">
            <v>1.74163497497E-5</v>
          </cell>
          <cell r="J53">
            <v>1.7098803640600001E-5</v>
          </cell>
          <cell r="K53">
            <v>1.6114748908900001E-5</v>
          </cell>
          <cell r="L53">
            <v>1.4994806887200001E-5</v>
          </cell>
          <cell r="M53">
            <v>1.6258260178200001E-5</v>
          </cell>
          <cell r="N53">
            <v>1.62529643618E-5</v>
          </cell>
          <cell r="O53">
            <v>9.7242186163100003E-6</v>
          </cell>
          <cell r="P53">
            <v>9.2911598767199998E-6</v>
          </cell>
          <cell r="Q53">
            <v>9.4550576143999995E-6</v>
          </cell>
          <cell r="R53">
            <v>1.07325961308E-5</v>
          </cell>
          <cell r="S53">
            <v>1.42836453559E-5</v>
          </cell>
          <cell r="T53">
            <v>4.98898178166E-5</v>
          </cell>
          <cell r="U53">
            <v>4.8603011817300002E-5</v>
          </cell>
          <cell r="V53">
            <v>4.8232074105800003E-5</v>
          </cell>
          <cell r="W53">
            <v>4.8419885353100002E-5</v>
          </cell>
          <cell r="X53">
            <v>4.27747549499E-5</v>
          </cell>
          <cell r="Y53">
            <v>3.7047453612900002E-5</v>
          </cell>
          <cell r="Z53">
            <v>3.0340538280599999E-5</v>
          </cell>
          <cell r="AA53">
            <v>1.13243986226E-5</v>
          </cell>
          <cell r="AB53">
            <v>9.07115788296E-6</v>
          </cell>
          <cell r="AC53">
            <v>6.9949468682299998E-6</v>
          </cell>
          <cell r="AD53">
            <v>1.33146685043E-5</v>
          </cell>
          <cell r="AE53">
            <v>2.94438094217E-5</v>
          </cell>
          <cell r="AF53">
            <v>4.8058303710299998E-5</v>
          </cell>
          <cell r="AG53">
            <v>5.3938434541500003E-5</v>
          </cell>
          <cell r="AH53">
            <v>5.4960340006500001E-5</v>
          </cell>
          <cell r="AI53">
            <v>5.3815051414500003E-5</v>
          </cell>
          <cell r="AJ53">
            <v>5.1648833664700001E-5</v>
          </cell>
          <cell r="AK53">
            <v>4.8121468634699998E-5</v>
          </cell>
          <cell r="AL53">
            <v>4.1362999853600001E-5</v>
          </cell>
          <cell r="AM53">
            <v>3.7291719177000002E-5</v>
          </cell>
          <cell r="AN53">
            <v>3.3913806115900003E-5</v>
          </cell>
          <cell r="AO53">
            <v>1.1279496447400001E-5</v>
          </cell>
          <cell r="AP53">
            <v>7.9954911400099996E-6</v>
          </cell>
          <cell r="AQ53">
            <v>1.49922508781E-5</v>
          </cell>
          <cell r="AR53">
            <v>3.53349451782E-5</v>
          </cell>
          <cell r="AS53">
            <v>5.5905700285900002E-5</v>
          </cell>
          <cell r="AT53">
            <v>6.3996934384800004E-5</v>
          </cell>
          <cell r="AU53">
            <v>6.2668343060500001E-5</v>
          </cell>
          <cell r="AV53">
            <v>5.9517111055000001E-5</v>
          </cell>
          <cell r="AW53">
            <v>6.0799107506199999E-5</v>
          </cell>
          <cell r="AX53">
            <v>5.69470818869E-5</v>
          </cell>
          <cell r="AY53">
            <v>5.3497854431400001E-5</v>
          </cell>
          <cell r="AZ53">
            <v>4.6386663501100002E-5</v>
          </cell>
          <cell r="BA53">
            <v>2.6459414246999999E-5</v>
          </cell>
        </row>
        <row r="54">
          <cell r="B54">
            <v>5.60017400097E-6</v>
          </cell>
          <cell r="C54">
            <v>3.2494545888099998E-6</v>
          </cell>
          <cell r="D54">
            <v>2.3742375831299998E-6</v>
          </cell>
          <cell r="E54">
            <v>4.9631023221099996E-6</v>
          </cell>
          <cell r="F54">
            <v>9.94677656754E-6</v>
          </cell>
          <cell r="G54">
            <v>7.7019952876299999E-6</v>
          </cell>
          <cell r="H54">
            <v>9.7307467891000008E-6</v>
          </cell>
          <cell r="I54">
            <v>1.0576656102800001E-5</v>
          </cell>
          <cell r="J54">
            <v>1.09072381547E-5</v>
          </cell>
          <cell r="K54">
            <v>1.05455714635E-5</v>
          </cell>
          <cell r="L54">
            <v>1.07262172804E-5</v>
          </cell>
          <cell r="M54">
            <v>1.1861547503700001E-5</v>
          </cell>
          <cell r="N54">
            <v>1.1851590441000001E-5</v>
          </cell>
          <cell r="O54">
            <v>7.1486842155699997E-6</v>
          </cell>
          <cell r="P54">
            <v>6.3978288063999999E-6</v>
          </cell>
          <cell r="Q54">
            <v>6.4261750677700002E-6</v>
          </cell>
          <cell r="R54">
            <v>5.9457864195899998E-6</v>
          </cell>
          <cell r="S54">
            <v>8.5335179531799995E-6</v>
          </cell>
          <cell r="T54">
            <v>3.9062998822000003E-5</v>
          </cell>
          <cell r="U54">
            <v>3.8465487114599998E-5</v>
          </cell>
          <cell r="V54">
            <v>3.8931663333000003E-5</v>
          </cell>
          <cell r="W54">
            <v>3.9237778912599998E-5</v>
          </cell>
          <cell r="X54">
            <v>3.5578513333999999E-5</v>
          </cell>
          <cell r="Y54">
            <v>3.2987713963300001E-5</v>
          </cell>
          <cell r="Z54">
            <v>2.6849486714499999E-5</v>
          </cell>
          <cell r="AA54">
            <v>1.14398923866E-5</v>
          </cell>
          <cell r="AB54">
            <v>5.1112230528699999E-6</v>
          </cell>
          <cell r="AC54">
            <v>3.3628019698099999E-6</v>
          </cell>
          <cell r="AD54">
            <v>8.3872892748899995E-6</v>
          </cell>
          <cell r="AE54">
            <v>2.0744110068899999E-5</v>
          </cell>
          <cell r="AF54">
            <v>3.5187583298800002E-5</v>
          </cell>
          <cell r="AG54">
            <v>4.0943166777199999E-5</v>
          </cell>
          <cell r="AH54">
            <v>4.25944446287E-5</v>
          </cell>
          <cell r="AI54">
            <v>4.3033900177699999E-5</v>
          </cell>
          <cell r="AJ54">
            <v>4.2224895332399997E-5</v>
          </cell>
          <cell r="AK54">
            <v>4.1362999853600001E-5</v>
          </cell>
          <cell r="AL54">
            <v>3.9459820034800002E-5</v>
          </cell>
          <cell r="AM54">
            <v>3.6736176659900001E-5</v>
          </cell>
          <cell r="AN54">
            <v>3.4164919791199999E-5</v>
          </cell>
          <cell r="AO54">
            <v>8.9313955870599995E-6</v>
          </cell>
          <cell r="AP54">
            <v>7.1132318681500001E-6</v>
          </cell>
          <cell r="AQ54">
            <v>1.18224931853E-5</v>
          </cell>
          <cell r="AR54">
            <v>2.7345701435900001E-5</v>
          </cell>
          <cell r="AS54">
            <v>4.4442310886299999E-5</v>
          </cell>
          <cell r="AT54">
            <v>5.0140690731699998E-5</v>
          </cell>
          <cell r="AU54">
            <v>5.0286521450200002E-5</v>
          </cell>
          <cell r="AV54">
            <v>4.8528660123699999E-5</v>
          </cell>
          <cell r="AW54">
            <v>4.98493014339E-5</v>
          </cell>
          <cell r="AX54">
            <v>4.7983659193000002E-5</v>
          </cell>
          <cell r="AY54">
            <v>4.7380147043799998E-5</v>
          </cell>
          <cell r="AZ54">
            <v>4.1361479251500002E-5</v>
          </cell>
          <cell r="BA54">
            <v>2.6419690092300001E-5</v>
          </cell>
        </row>
        <row r="55">
          <cell r="B55">
            <v>5.8313152075599999E-6</v>
          </cell>
          <cell r="C55">
            <v>3.2542294771600001E-6</v>
          </cell>
          <cell r="D55">
            <v>6.9277587329400005E-7</v>
          </cell>
          <cell r="E55">
            <v>2.1778479478300001E-6</v>
          </cell>
          <cell r="F55">
            <v>5.4599744235800002E-6</v>
          </cell>
          <cell r="G55">
            <v>1.9806608970599999E-6</v>
          </cell>
          <cell r="H55">
            <v>4.7673544791400002E-6</v>
          </cell>
          <cell r="I55">
            <v>5.9455110289000003E-6</v>
          </cell>
          <cell r="J55">
            <v>6.8315752400999998E-6</v>
          </cell>
          <cell r="K55">
            <v>7.6594955402000002E-6</v>
          </cell>
          <cell r="L55">
            <v>9.0483028435800004E-6</v>
          </cell>
          <cell r="M55">
            <v>1.03375493264E-5</v>
          </cell>
          <cell r="N55">
            <v>1.03213621804E-5</v>
          </cell>
          <cell r="O55">
            <v>5.9934774885000001E-6</v>
          </cell>
          <cell r="P55">
            <v>4.3413107888900004E-6</v>
          </cell>
          <cell r="Q55">
            <v>3.5092203064900001E-6</v>
          </cell>
          <cell r="R55">
            <v>1.1807073945300001E-6</v>
          </cell>
          <cell r="S55">
            <v>3.5410337081699999E-6</v>
          </cell>
          <cell r="T55">
            <v>3.1971129702199999E-5</v>
          </cell>
          <cell r="U55">
            <v>3.2039990185399999E-5</v>
          </cell>
          <cell r="V55">
            <v>3.3482957963199999E-5</v>
          </cell>
          <cell r="W55">
            <v>3.4189268899999998E-5</v>
          </cell>
          <cell r="X55">
            <v>3.1215350184000001E-5</v>
          </cell>
          <cell r="Y55">
            <v>3.0015389796999999E-5</v>
          </cell>
          <cell r="Z55">
            <v>2.4499116511899999E-5</v>
          </cell>
          <cell r="AA55">
            <v>1.1296928235200001E-5</v>
          </cell>
          <cell r="AB55">
            <v>1.8384079607199999E-6</v>
          </cell>
          <cell r="AC55">
            <v>6.1230671106000004E-7</v>
          </cell>
          <cell r="AD55">
            <v>4.5961987464400002E-6</v>
          </cell>
          <cell r="AE55">
            <v>1.47767458093E-5</v>
          </cell>
          <cell r="AF55">
            <v>2.7018370446599998E-5</v>
          </cell>
          <cell r="AG55">
            <v>3.2449255301900003E-5</v>
          </cell>
          <cell r="AH55">
            <v>3.5396899367700001E-5</v>
          </cell>
          <cell r="AI55">
            <v>3.6842517219500001E-5</v>
          </cell>
          <cell r="AJ55">
            <v>3.7014849608199998E-5</v>
          </cell>
          <cell r="AK55">
            <v>3.7291719177000002E-5</v>
          </cell>
          <cell r="AL55">
            <v>3.6736176659900001E-5</v>
          </cell>
          <cell r="AM55">
            <v>3.6650121825700003E-5</v>
          </cell>
          <cell r="AN55">
            <v>3.5033473559400002E-5</v>
          </cell>
          <cell r="AO55">
            <v>8.9519986965099997E-6</v>
          </cell>
          <cell r="AP55">
            <v>7.0315342763000002E-6</v>
          </cell>
          <cell r="AQ55">
            <v>1.0297541586800001E-5</v>
          </cell>
          <cell r="AR55">
            <v>2.3274393895999999E-5</v>
          </cell>
          <cell r="AS55">
            <v>3.8160768347600002E-5</v>
          </cell>
          <cell r="AT55">
            <v>4.1724048625799997E-5</v>
          </cell>
          <cell r="AU55">
            <v>4.3139478772E-5</v>
          </cell>
          <cell r="AV55">
            <v>4.27549391968E-5</v>
          </cell>
          <cell r="AW55">
            <v>4.4303760000499998E-5</v>
          </cell>
          <cell r="AX55">
            <v>4.3220978209600002E-5</v>
          </cell>
          <cell r="AY55">
            <v>4.3677074865299997E-5</v>
          </cell>
          <cell r="AZ55">
            <v>3.8078248994399999E-5</v>
          </cell>
          <cell r="BA55">
            <v>2.5844578910100001E-5</v>
          </cell>
        </row>
        <row r="56">
          <cell r="B56">
            <v>4.4613471014200001E-6</v>
          </cell>
          <cell r="C56">
            <v>1.53812923709E-6</v>
          </cell>
          <cell r="D56">
            <v>-2.0273699600500001E-6</v>
          </cell>
          <cell r="E56">
            <v>-1.79658513735E-6</v>
          </cell>
          <cell r="F56">
            <v>9.0501752838599997E-7</v>
          </cell>
          <cell r="G56">
            <v>-1.13844977619E-6</v>
          </cell>
          <cell r="H56">
            <v>8.1268576107300003E-7</v>
          </cell>
          <cell r="I56">
            <v>2.2682614069499999E-6</v>
          </cell>
          <cell r="J56">
            <v>3.5632252150700002E-6</v>
          </cell>
          <cell r="K56">
            <v>5.4365219031500001E-6</v>
          </cell>
          <cell r="L56">
            <v>7.81144156426E-6</v>
          </cell>
          <cell r="M56">
            <v>9.2521745813000006E-6</v>
          </cell>
          <cell r="N56">
            <v>9.2440026853599994E-6</v>
          </cell>
          <cell r="O56">
            <v>3.7098403558099998E-6</v>
          </cell>
          <cell r="P56">
            <v>1.7843778590300001E-6</v>
          </cell>
          <cell r="Q56">
            <v>-1.36544883451E-7</v>
          </cell>
          <cell r="R56">
            <v>-3.9610337218299996E-6</v>
          </cell>
          <cell r="S56">
            <v>-2.4272931455199999E-6</v>
          </cell>
          <cell r="T56">
            <v>2.49741292142E-5</v>
          </cell>
          <cell r="U56">
            <v>2.69068628863E-5</v>
          </cell>
          <cell r="V56">
            <v>2.9961441630800001E-5</v>
          </cell>
          <cell r="W56">
            <v>3.2318132608699999E-5</v>
          </cell>
          <cell r="X56">
            <v>2.8074296761799998E-5</v>
          </cell>
          <cell r="Y56">
            <v>2.5463286583799999E-5</v>
          </cell>
          <cell r="Z56">
            <v>2.1129640061699999E-5</v>
          </cell>
          <cell r="AA56">
            <v>1.2486602587200001E-5</v>
          </cell>
          <cell r="AB56">
            <v>-3.8021447327599998E-7</v>
          </cell>
          <cell r="AC56">
            <v>-1.8000595556300001E-6</v>
          </cell>
          <cell r="AD56">
            <v>1.22944025389E-6</v>
          </cell>
          <cell r="AE56">
            <v>9.8861349288500007E-6</v>
          </cell>
          <cell r="AF56">
            <v>2.04443510554E-5</v>
          </cell>
          <cell r="AG56">
            <v>2.59556789463E-5</v>
          </cell>
          <cell r="AH56">
            <v>3.00247220605E-5</v>
          </cell>
          <cell r="AI56">
            <v>3.20209456325E-5</v>
          </cell>
          <cell r="AJ56">
            <v>3.2897445983399998E-5</v>
          </cell>
          <cell r="AK56">
            <v>3.3913806115900003E-5</v>
          </cell>
          <cell r="AL56">
            <v>3.4164919791199999E-5</v>
          </cell>
          <cell r="AM56">
            <v>3.5033473559400002E-5</v>
          </cell>
          <cell r="AN56">
            <v>3.92155414783E-5</v>
          </cell>
          <cell r="AO56">
            <v>1.8728633350799999E-6</v>
          </cell>
          <cell r="AP56">
            <v>-1.61980645981E-6</v>
          </cell>
          <cell r="AQ56">
            <v>3.4364980082799999E-6</v>
          </cell>
          <cell r="AR56">
            <v>1.48767513035E-5</v>
          </cell>
          <cell r="AS56">
            <v>2.7687614802699999E-5</v>
          </cell>
          <cell r="AT56">
            <v>3.2255247129799997E-5</v>
          </cell>
          <cell r="AU56">
            <v>3.5156354636500003E-5</v>
          </cell>
          <cell r="AV56">
            <v>3.6445333873099998E-5</v>
          </cell>
          <cell r="AW56">
            <v>3.7981933815300003E-5</v>
          </cell>
          <cell r="AX56">
            <v>3.7865387810299998E-5</v>
          </cell>
          <cell r="AY56">
            <v>3.8951204658200001E-5</v>
          </cell>
          <cell r="AZ56">
            <v>3.4201979602800001E-5</v>
          </cell>
          <cell r="BA56">
            <v>2.429982381E-5</v>
          </cell>
        </row>
        <row r="57">
          <cell r="B57">
            <v>5.7745463041000003E-5</v>
          </cell>
          <cell r="C57">
            <v>5.96062634371E-5</v>
          </cell>
          <cell r="D57">
            <v>5.94253326493E-5</v>
          </cell>
          <cell r="E57">
            <v>5.0028564419499998E-5</v>
          </cell>
          <cell r="F57">
            <v>4.5190772932600003E-5</v>
          </cell>
          <cell r="G57">
            <v>6.6625034690899997E-6</v>
          </cell>
          <cell r="H57">
            <v>7.3626541243499998E-6</v>
          </cell>
          <cell r="I57">
            <v>9.3136811145199996E-6</v>
          </cell>
          <cell r="J57">
            <v>4.2445124949200002E-6</v>
          </cell>
          <cell r="K57">
            <v>-9.6721601394699995E-8</v>
          </cell>
          <cell r="L57">
            <v>-2.6060547324400002E-6</v>
          </cell>
          <cell r="M57">
            <v>-8.4708788028599998E-6</v>
          </cell>
          <cell r="N57">
            <v>-8.5043459683899993E-6</v>
          </cell>
          <cell r="O57">
            <v>1.3726398807500001E-4</v>
          </cell>
          <cell r="P57">
            <v>1.030764256E-4</v>
          </cell>
          <cell r="Q57">
            <v>7.3197126413200001E-5</v>
          </cell>
          <cell r="R57">
            <v>5.6642751669399999E-5</v>
          </cell>
          <cell r="S57">
            <v>5.44219225951E-5</v>
          </cell>
          <cell r="T57">
            <v>3.6167189630699999E-5</v>
          </cell>
          <cell r="U57">
            <v>1.80690739344E-5</v>
          </cell>
          <cell r="V57">
            <v>3.5783500167199999E-6</v>
          </cell>
          <cell r="W57">
            <v>-9.8149132087399996E-6</v>
          </cell>
          <cell r="X57">
            <v>-9.0192093556499997E-6</v>
          </cell>
          <cell r="Y57">
            <v>1.27141340801E-6</v>
          </cell>
          <cell r="Z57">
            <v>-3.2730659675799998E-6</v>
          </cell>
          <cell r="AA57">
            <v>-7.8502652594699994E-6</v>
          </cell>
          <cell r="AB57">
            <v>1.5446892254999999E-4</v>
          </cell>
          <cell r="AC57">
            <v>1.0904117444500001E-4</v>
          </cell>
          <cell r="AD57">
            <v>7.3462760787799996E-5</v>
          </cell>
          <cell r="AE57">
            <v>6.2494180753899995E-5</v>
          </cell>
          <cell r="AF57">
            <v>5.3835102082200002E-5</v>
          </cell>
          <cell r="AG57">
            <v>3.9593378253799998E-5</v>
          </cell>
          <cell r="AH57">
            <v>3.1628483848900002E-5</v>
          </cell>
          <cell r="AI57">
            <v>2.5440714627499998E-5</v>
          </cell>
          <cell r="AJ57">
            <v>2.0659452989399998E-5</v>
          </cell>
          <cell r="AK57">
            <v>1.1279496447400001E-5</v>
          </cell>
          <cell r="AL57">
            <v>8.9313955870599995E-6</v>
          </cell>
          <cell r="AM57">
            <v>8.9519986965099997E-6</v>
          </cell>
          <cell r="AN57">
            <v>1.8728633350799999E-6</v>
          </cell>
          <cell r="AO57">
            <v>5.6256913345399998E-4</v>
          </cell>
          <cell r="AP57">
            <v>3.4601975858899997E-4</v>
          </cell>
          <cell r="AQ57">
            <v>1.78930592175E-4</v>
          </cell>
          <cell r="AR57">
            <v>1.4723256007500001E-4</v>
          </cell>
          <cell r="AS57">
            <v>1.21662150135E-4</v>
          </cell>
          <cell r="AT57">
            <v>6.0251032512600003E-5</v>
          </cell>
          <cell r="AU57">
            <v>4.63859755211E-5</v>
          </cell>
          <cell r="AV57">
            <v>3.4157525045300001E-5</v>
          </cell>
          <cell r="AW57">
            <v>2.9190286555500001E-5</v>
          </cell>
          <cell r="AX57">
            <v>2.5130401676300001E-5</v>
          </cell>
          <cell r="AY57">
            <v>2.2385597222799999E-5</v>
          </cell>
          <cell r="AZ57">
            <v>1.7319201884000001E-5</v>
          </cell>
          <cell r="BA57">
            <v>8.5323603083600003E-6</v>
          </cell>
        </row>
        <row r="58">
          <cell r="B58">
            <v>3.9713429040300002E-5</v>
          </cell>
          <cell r="C58">
            <v>5.0174027888299998E-5</v>
          </cell>
          <cell r="D58">
            <v>5.5578154479700003E-5</v>
          </cell>
          <cell r="E58">
            <v>5.7834338260500003E-5</v>
          </cell>
          <cell r="F58">
            <v>5.5567864664900001E-5</v>
          </cell>
          <cell r="G58">
            <v>2.2627047280899999E-5</v>
          </cell>
          <cell r="H58">
            <v>2.18642057151E-5</v>
          </cell>
          <cell r="I58">
            <v>2.07809444716E-5</v>
          </cell>
          <cell r="J58">
            <v>1.4877286111999999E-5</v>
          </cell>
          <cell r="K58">
            <v>6.7732300255200001E-6</v>
          </cell>
          <cell r="L58">
            <v>-1.2407837632000001E-6</v>
          </cell>
          <cell r="M58">
            <v>-3.9707751845799998E-6</v>
          </cell>
          <cell r="N58">
            <v>-3.9783088520400003E-6</v>
          </cell>
          <cell r="O58">
            <v>9.3168905799799993E-5</v>
          </cell>
          <cell r="P58">
            <v>8.3490056623300004E-5</v>
          </cell>
          <cell r="Q58">
            <v>7.6950139511100006E-5</v>
          </cell>
          <cell r="R58">
            <v>6.7210543611799999E-5</v>
          </cell>
          <cell r="S58">
            <v>6.9994010993000002E-5</v>
          </cell>
          <cell r="T58">
            <v>3.2570884710699999E-5</v>
          </cell>
          <cell r="U58">
            <v>1.44144428487E-5</v>
          </cell>
          <cell r="V58">
            <v>-6.4473085376099997E-7</v>
          </cell>
          <cell r="W58">
            <v>-1.30879044256E-5</v>
          </cell>
          <cell r="X58">
            <v>-1.0727334208099999E-5</v>
          </cell>
          <cell r="Y58">
            <v>-1.08014447098E-6</v>
          </cell>
          <cell r="Z58">
            <v>-6.8538049800100003E-6</v>
          </cell>
          <cell r="AA58">
            <v>-1.60865501108E-5</v>
          </cell>
          <cell r="AB58">
            <v>9.8302157264299993E-5</v>
          </cell>
          <cell r="AC58">
            <v>8.0945298887699995E-5</v>
          </cell>
          <cell r="AD58">
            <v>6.0629488006899998E-5</v>
          </cell>
          <cell r="AE58">
            <v>5.0836010658599999E-5</v>
          </cell>
          <cell r="AF58">
            <v>4.3199167705999998E-5</v>
          </cell>
          <cell r="AG58">
            <v>3.05164352993E-5</v>
          </cell>
          <cell r="AH58">
            <v>2.45553974191E-5</v>
          </cell>
          <cell r="AI58">
            <v>1.9305200974299999E-5</v>
          </cell>
          <cell r="AJ58">
            <v>1.50855879261E-5</v>
          </cell>
          <cell r="AK58">
            <v>7.9954911400099996E-6</v>
          </cell>
          <cell r="AL58">
            <v>7.1132318681500001E-6</v>
          </cell>
          <cell r="AM58">
            <v>7.0315342763000002E-6</v>
          </cell>
          <cell r="AN58">
            <v>-1.61980645981E-6</v>
          </cell>
          <cell r="AO58">
            <v>3.4601975858899997E-4</v>
          </cell>
          <cell r="AP58">
            <v>2.9003667598300002E-4</v>
          </cell>
          <cell r="AQ58">
            <v>1.8292916121700001E-4</v>
          </cell>
          <cell r="AR58">
            <v>1.5131101048099999E-4</v>
          </cell>
          <cell r="AS58">
            <v>1.2488854782800001E-4</v>
          </cell>
          <cell r="AT58">
            <v>5.6096509242099999E-5</v>
          </cell>
          <cell r="AU58">
            <v>4.28287566747E-5</v>
          </cell>
          <cell r="AV58">
            <v>3.2681200908899998E-5</v>
          </cell>
          <cell r="AW58">
            <v>2.5172412379999999E-5</v>
          </cell>
          <cell r="AX58">
            <v>1.9689918335400001E-5</v>
          </cell>
          <cell r="AY58">
            <v>1.50969000165E-5</v>
          </cell>
          <cell r="AZ58">
            <v>9.0222641484099995E-6</v>
          </cell>
          <cell r="BA58">
            <v>6.9927174367999999E-6</v>
          </cell>
        </row>
        <row r="59">
          <cell r="B59">
            <v>2.1564901736300002E-5</v>
          </cell>
          <cell r="C59">
            <v>3.4263082520399999E-5</v>
          </cell>
          <cell r="D59">
            <v>4.6460216294800002E-5</v>
          </cell>
          <cell r="E59">
            <v>5.37365588347E-5</v>
          </cell>
          <cell r="F59">
            <v>5.5345470001999999E-5</v>
          </cell>
          <cell r="G59">
            <v>3.1190881952300001E-5</v>
          </cell>
          <cell r="H59">
            <v>3.0530136793199998E-5</v>
          </cell>
          <cell r="I59">
            <v>2.9356143245700002E-5</v>
          </cell>
          <cell r="J59">
            <v>2.4246101435900001E-5</v>
          </cell>
          <cell r="K59">
            <v>1.57041069107E-5</v>
          </cell>
          <cell r="L59">
            <v>6.6027671801099996E-6</v>
          </cell>
          <cell r="M59">
            <v>4.7440586926900003E-6</v>
          </cell>
          <cell r="N59">
            <v>4.7082943239199999E-6</v>
          </cell>
          <cell r="O59">
            <v>5.66899271015E-5</v>
          </cell>
          <cell r="P59">
            <v>5.48862460765E-5</v>
          </cell>
          <cell r="Q59">
            <v>6.3822992675200002E-5</v>
          </cell>
          <cell r="R59">
            <v>6.5482458973299993E-5</v>
          </cell>
          <cell r="S59">
            <v>7.4049748627899996E-5</v>
          </cell>
          <cell r="T59">
            <v>5.45941949628E-5</v>
          </cell>
          <cell r="U59">
            <v>4.0822641715000003E-5</v>
          </cell>
          <cell r="V59">
            <v>2.74498602191E-5</v>
          </cell>
          <cell r="W59">
            <v>1.6851694487100002E-5</v>
          </cell>
          <cell r="X59">
            <v>1.40301693162E-5</v>
          </cell>
          <cell r="Y59">
            <v>1.1525195765700001E-5</v>
          </cell>
          <cell r="Z59">
            <v>4.50818558797E-7</v>
          </cell>
          <cell r="AA59">
            <v>-1.79630497454E-5</v>
          </cell>
          <cell r="AB59">
            <v>5.3817296774999998E-5</v>
          </cell>
          <cell r="AC59">
            <v>4.8610516462399997E-5</v>
          </cell>
          <cell r="AD59">
            <v>4.2196049257500003E-5</v>
          </cell>
          <cell r="AE59">
            <v>4.2438926833499999E-5</v>
          </cell>
          <cell r="AF59">
            <v>4.5078405775600001E-5</v>
          </cell>
          <cell r="AG59">
            <v>3.8152908483700001E-5</v>
          </cell>
          <cell r="AH59">
            <v>3.1814288855099999E-5</v>
          </cell>
          <cell r="AI59">
            <v>2.7089092214199998E-5</v>
          </cell>
          <cell r="AJ59">
            <v>2.38074682591E-5</v>
          </cell>
          <cell r="AK59">
            <v>1.49922508781E-5</v>
          </cell>
          <cell r="AL59">
            <v>1.18224931853E-5</v>
          </cell>
          <cell r="AM59">
            <v>1.0297541586800001E-5</v>
          </cell>
          <cell r="AN59">
            <v>3.4364980082799999E-6</v>
          </cell>
          <cell r="AO59">
            <v>1.78930592175E-4</v>
          </cell>
          <cell r="AP59">
            <v>1.8292916121700001E-4</v>
          </cell>
          <cell r="AQ59">
            <v>1.80769927034E-4</v>
          </cell>
          <cell r="AR59">
            <v>1.7662938188999999E-4</v>
          </cell>
          <cell r="AS59">
            <v>1.6739909114300001E-4</v>
          </cell>
          <cell r="AT59">
            <v>9.1619108144899995E-5</v>
          </cell>
          <cell r="AU59">
            <v>7.5122033006399998E-5</v>
          </cell>
          <cell r="AV59">
            <v>6.66402273853E-5</v>
          </cell>
          <cell r="AW59">
            <v>5.7110662313999997E-5</v>
          </cell>
          <cell r="AX59">
            <v>4.42677016365E-5</v>
          </cell>
          <cell r="AY59">
            <v>3.2052122687099999E-5</v>
          </cell>
          <cell r="AZ59">
            <v>2.63573198686E-5</v>
          </cell>
          <cell r="BA59">
            <v>3.5257200402499999E-6</v>
          </cell>
        </row>
        <row r="60">
          <cell r="B60">
            <v>2.60272235084E-5</v>
          </cell>
          <cell r="C60">
            <v>3.4757852502899998E-5</v>
          </cell>
          <cell r="D60">
            <v>4.0017735859500002E-5</v>
          </cell>
          <cell r="E60">
            <v>4.6049172088999998E-5</v>
          </cell>
          <cell r="F60">
            <v>5.0298307610400001E-5</v>
          </cell>
          <cell r="G60">
            <v>2.5182901638799999E-5</v>
          </cell>
          <cell r="H60">
            <v>2.86587909943E-5</v>
          </cell>
          <cell r="I60">
            <v>2.8311273035400001E-5</v>
          </cell>
          <cell r="J60">
            <v>2.3818114809899998E-5</v>
          </cell>
          <cell r="K60">
            <v>1.49287398018E-5</v>
          </cell>
          <cell r="L60">
            <v>6.1866975645099999E-6</v>
          </cell>
          <cell r="M60">
            <v>4.8289863715500002E-6</v>
          </cell>
          <cell r="N60">
            <v>4.7943945565800002E-6</v>
          </cell>
          <cell r="O60">
            <v>5.2374925592200003E-5</v>
          </cell>
          <cell r="P60">
            <v>4.7356795421E-5</v>
          </cell>
          <cell r="Q60">
            <v>4.8842303964100002E-5</v>
          </cell>
          <cell r="R60">
            <v>4.8641623233300001E-5</v>
          </cell>
          <cell r="S60">
            <v>5.9492814984999997E-5</v>
          </cell>
          <cell r="T60">
            <v>9.0799844393799994E-5</v>
          </cell>
          <cell r="U60">
            <v>7.8448901646000001E-5</v>
          </cell>
          <cell r="V60">
            <v>6.6011870667399995E-5</v>
          </cell>
          <cell r="W60">
            <v>5.7472998471400003E-5</v>
          </cell>
          <cell r="X60">
            <v>4.4777479457899999E-5</v>
          </cell>
          <cell r="Y60">
            <v>2.6817652649399999E-5</v>
          </cell>
          <cell r="Z60">
            <v>1.2392495444500001E-5</v>
          </cell>
          <cell r="AA60">
            <v>-1.8570157830400001E-5</v>
          </cell>
          <cell r="AB60">
            <v>5.2534696301700003E-5</v>
          </cell>
          <cell r="AC60">
            <v>4.2679718116300002E-5</v>
          </cell>
          <cell r="AD60">
            <v>3.6438493247100003E-5</v>
          </cell>
          <cell r="AE60">
            <v>5.1733019663800001E-5</v>
          </cell>
          <cell r="AF60">
            <v>6.8923299009099995E-5</v>
          </cell>
          <cell r="AG60">
            <v>6.5714234328999999E-5</v>
          </cell>
          <cell r="AH60">
            <v>5.9211549197300002E-5</v>
          </cell>
          <cell r="AI60">
            <v>5.3197666462299999E-5</v>
          </cell>
          <cell r="AJ60">
            <v>4.9102295035300002E-5</v>
          </cell>
          <cell r="AK60">
            <v>3.53349451782E-5</v>
          </cell>
          <cell r="AL60">
            <v>2.7345701435900001E-5</v>
          </cell>
          <cell r="AM60">
            <v>2.3274393895999999E-5</v>
          </cell>
          <cell r="AN60">
            <v>1.48767513035E-5</v>
          </cell>
          <cell r="AO60">
            <v>1.4723256007500001E-4</v>
          </cell>
          <cell r="AP60">
            <v>1.5131101048099999E-4</v>
          </cell>
          <cell r="AQ60">
            <v>1.7662938188999999E-4</v>
          </cell>
          <cell r="AR60">
            <v>2.1376102154600001E-4</v>
          </cell>
          <cell r="AS60">
            <v>2.31712753524E-4</v>
          </cell>
          <cell r="AT60">
            <v>1.4620535859600001E-4</v>
          </cell>
          <cell r="AU60">
            <v>1.24574679765E-4</v>
          </cell>
          <cell r="AV60">
            <v>1.1186517276200001E-4</v>
          </cell>
          <cell r="AW60">
            <v>1.0224070097000001E-4</v>
          </cell>
          <cell r="AX60">
            <v>8.1982523454599994E-5</v>
          </cell>
          <cell r="AY60">
            <v>5.9159539319399999E-5</v>
          </cell>
          <cell r="AZ60">
            <v>4.98004625048E-5</v>
          </cell>
          <cell r="BA60">
            <v>2.6350146771699999E-6</v>
          </cell>
        </row>
        <row r="61">
          <cell r="B61">
            <v>2.73469146217E-5</v>
          </cell>
          <cell r="C61">
            <v>3.4068458452500002E-5</v>
          </cell>
          <cell r="D61">
            <v>3.6050375269799998E-5</v>
          </cell>
          <cell r="E61">
            <v>4.3387777164799999E-5</v>
          </cell>
          <cell r="F61">
            <v>5.2569774163299999E-5</v>
          </cell>
          <cell r="G61">
            <v>2.9910362621299999E-5</v>
          </cell>
          <cell r="H61">
            <v>3.6344442016800003E-5</v>
          </cell>
          <cell r="I61">
            <v>3.7124252473999998E-5</v>
          </cell>
          <cell r="J61">
            <v>3.3152578737499998E-5</v>
          </cell>
          <cell r="K61">
            <v>2.4855860051199998E-5</v>
          </cell>
          <cell r="L61">
            <v>1.6330422684400001E-5</v>
          </cell>
          <cell r="M61">
            <v>1.5452586762199999E-5</v>
          </cell>
          <cell r="N61">
            <v>1.5407121090300002E-5</v>
          </cell>
          <cell r="O61">
            <v>4.41462042365E-5</v>
          </cell>
          <cell r="P61">
            <v>3.8073035500700002E-5</v>
          </cell>
          <cell r="Q61">
            <v>3.8083446624299997E-5</v>
          </cell>
          <cell r="R61">
            <v>3.8650073768200001E-5</v>
          </cell>
          <cell r="S61">
            <v>5.3596075822900001E-5</v>
          </cell>
          <cell r="T61">
            <v>1.22845719777E-4</v>
          </cell>
          <cell r="U61">
            <v>1.11271351104E-4</v>
          </cell>
          <cell r="V61">
            <v>9.95053350769E-5</v>
          </cell>
          <cell r="W61">
            <v>9.1479996557000003E-5</v>
          </cell>
          <cell r="X61">
            <v>7.4121491217399998E-5</v>
          </cell>
          <cell r="Y61">
            <v>4.8454838222600001E-5</v>
          </cell>
          <cell r="Z61">
            <v>3.0650150442300002E-5</v>
          </cell>
          <cell r="AA61">
            <v>-1.3594605371900001E-5</v>
          </cell>
          <cell r="AB61">
            <v>5.0019981610299998E-5</v>
          </cell>
          <cell r="AC61">
            <v>3.6544313869100003E-5</v>
          </cell>
          <cell r="AD61">
            <v>3.1594037712000002E-5</v>
          </cell>
          <cell r="AE61">
            <v>5.7688941165599998E-5</v>
          </cell>
          <cell r="AF61">
            <v>8.7900392169799993E-5</v>
          </cell>
          <cell r="AG61">
            <v>9.1026223618799996E-5</v>
          </cell>
          <cell r="AH61">
            <v>8.4874536629500006E-5</v>
          </cell>
          <cell r="AI61">
            <v>7.8283002053000005E-5</v>
          </cell>
          <cell r="AJ61">
            <v>7.3215601555500002E-5</v>
          </cell>
          <cell r="AK61">
            <v>5.5905700285900002E-5</v>
          </cell>
          <cell r="AL61">
            <v>4.4442310886299999E-5</v>
          </cell>
          <cell r="AM61">
            <v>3.8160768347600002E-5</v>
          </cell>
          <cell r="AN61">
            <v>2.7687614802699999E-5</v>
          </cell>
          <cell r="AO61">
            <v>1.21662150135E-4</v>
          </cell>
          <cell r="AP61">
            <v>1.2488854782800001E-4</v>
          </cell>
          <cell r="AQ61">
            <v>1.6739909114300001E-4</v>
          </cell>
          <cell r="AR61">
            <v>2.31712753524E-4</v>
          </cell>
          <cell r="AS61">
            <v>2.7688260696200003E-4</v>
          </cell>
          <cell r="AT61">
            <v>1.96677918837E-4</v>
          </cell>
          <cell r="AU61">
            <v>1.7271131992600001E-4</v>
          </cell>
          <cell r="AV61">
            <v>1.55545195174E-4</v>
          </cell>
          <cell r="AW61">
            <v>1.46756145313E-4</v>
          </cell>
          <cell r="AX61">
            <v>1.21169611428E-4</v>
          </cell>
          <cell r="AY61">
            <v>9.2612934465900005E-5</v>
          </cell>
          <cell r="AZ61">
            <v>7.9351497216000001E-5</v>
          </cell>
          <cell r="BA61">
            <v>8.3807363354700002E-6</v>
          </cell>
        </row>
        <row r="62">
          <cell r="B62">
            <v>7.0979461980299997E-6</v>
          </cell>
          <cell r="C62">
            <v>1.3666225884999999E-5</v>
          </cell>
          <cell r="D62">
            <v>2.8553786359300002E-5</v>
          </cell>
          <cell r="E62">
            <v>4.2421187587300002E-5</v>
          </cell>
          <cell r="F62">
            <v>6.0683345373399999E-5</v>
          </cell>
          <cell r="G62">
            <v>5.7805271763399998E-5</v>
          </cell>
          <cell r="H62">
            <v>6.3185044637400004E-5</v>
          </cell>
          <cell r="I62">
            <v>6.1767727278399999E-5</v>
          </cell>
          <cell r="J62">
            <v>5.72776564737E-5</v>
          </cell>
          <cell r="K62">
            <v>4.7201376039999999E-5</v>
          </cell>
          <cell r="L62">
            <v>3.7766672897900002E-5</v>
          </cell>
          <cell r="M62">
            <v>3.4378607668900003E-5</v>
          </cell>
          <cell r="N62">
            <v>3.4336575395199997E-5</v>
          </cell>
          <cell r="O62">
            <v>1.60575667241E-5</v>
          </cell>
          <cell r="P62">
            <v>2.27503226561E-5</v>
          </cell>
          <cell r="Q62">
            <v>4.28345443774E-5</v>
          </cell>
          <cell r="R62">
            <v>6.2385774081799995E-5</v>
          </cell>
          <cell r="S62">
            <v>7.4592945014000003E-5</v>
          </cell>
          <cell r="T62">
            <v>1.45027487043E-4</v>
          </cell>
          <cell r="U62">
            <v>1.33471967277E-4</v>
          </cell>
          <cell r="V62">
            <v>1.2463113160599999E-4</v>
          </cell>
          <cell r="W62">
            <v>1.1825589801200001E-4</v>
          </cell>
          <cell r="X62">
            <v>9.8718844745299995E-5</v>
          </cell>
          <cell r="Y62">
            <v>7.1589286899900005E-5</v>
          </cell>
          <cell r="Z62">
            <v>5.4664919403299997E-5</v>
          </cell>
          <cell r="AA62">
            <v>-8.5287444690999999E-8</v>
          </cell>
          <cell r="AB62">
            <v>1.8845117232799999E-5</v>
          </cell>
          <cell r="AC62">
            <v>1.4075240081300001E-5</v>
          </cell>
          <cell r="AD62">
            <v>2.36767491785E-5</v>
          </cell>
          <cell r="AE62">
            <v>5.1760867075899997E-5</v>
          </cell>
          <cell r="AF62">
            <v>8.5746838609200002E-5</v>
          </cell>
          <cell r="AG62">
            <v>9.4939681758900006E-5</v>
          </cell>
          <cell r="AH62">
            <v>8.89518526358E-5</v>
          </cell>
          <cell r="AI62">
            <v>8.2555764641299996E-5</v>
          </cell>
          <cell r="AJ62">
            <v>7.78333412122E-5</v>
          </cell>
          <cell r="AK62">
            <v>6.3996934384800004E-5</v>
          </cell>
          <cell r="AL62">
            <v>5.0140690731699998E-5</v>
          </cell>
          <cell r="AM62">
            <v>4.1724048625799997E-5</v>
          </cell>
          <cell r="AN62">
            <v>3.2255247129799997E-5</v>
          </cell>
          <cell r="AO62">
            <v>6.0251032512600003E-5</v>
          </cell>
          <cell r="AP62">
            <v>5.6096509242099999E-5</v>
          </cell>
          <cell r="AQ62">
            <v>9.1619108144899995E-5</v>
          </cell>
          <cell r="AR62">
            <v>1.4620535859600001E-4</v>
          </cell>
          <cell r="AS62">
            <v>1.96677918837E-4</v>
          </cell>
          <cell r="AT62">
            <v>2.1107677008100001E-4</v>
          </cell>
          <cell r="AU62">
            <v>1.8929016285099999E-4</v>
          </cell>
          <cell r="AV62">
            <v>1.6852206263499999E-4</v>
          </cell>
          <cell r="AW62">
            <v>1.6188138194800001E-4</v>
          </cell>
          <cell r="AX62">
            <v>1.4044129454700001E-4</v>
          </cell>
          <cell r="AY62">
            <v>1.1469887099699999E-4</v>
          </cell>
          <cell r="AZ62">
            <v>9.7822967841999998E-5</v>
          </cell>
          <cell r="BA62">
            <v>2.97545362153E-5</v>
          </cell>
        </row>
        <row r="63">
          <cell r="B63">
            <v>1.06931202199E-5</v>
          </cell>
          <cell r="C63">
            <v>1.3797721205299999E-5</v>
          </cell>
          <cell r="D63">
            <v>2.30484675775E-5</v>
          </cell>
          <cell r="E63">
            <v>3.5831383137500001E-5</v>
          </cell>
          <cell r="F63">
            <v>5.2191811626999999E-5</v>
          </cell>
          <cell r="G63">
            <v>5.1922189553299999E-5</v>
          </cell>
          <cell r="H63">
            <v>5.5892827227700002E-5</v>
          </cell>
          <cell r="I63">
            <v>5.58358626614E-5</v>
          </cell>
          <cell r="J63">
            <v>5.3078620181500002E-5</v>
          </cell>
          <cell r="K63">
            <v>4.6926166120600001E-5</v>
          </cell>
          <cell r="L63">
            <v>4.03337119581E-5</v>
          </cell>
          <cell r="M63">
            <v>3.8496096435299998E-5</v>
          </cell>
          <cell r="N63">
            <v>3.8444020650200001E-5</v>
          </cell>
          <cell r="O63">
            <v>8.1184119818399994E-6</v>
          </cell>
          <cell r="P63">
            <v>1.20738703641E-5</v>
          </cell>
          <cell r="Q63">
            <v>2.7797375545399999E-5</v>
          </cell>
          <cell r="R63">
            <v>4.2928856410800003E-5</v>
          </cell>
          <cell r="S63">
            <v>5.5930728821999999E-5</v>
          </cell>
          <cell r="T63">
            <v>1.2760570945499999E-4</v>
          </cell>
          <cell r="U63">
            <v>1.21598510453E-4</v>
          </cell>
          <cell r="V63">
            <v>1.1742357722400001E-4</v>
          </cell>
          <cell r="W63">
            <v>1.1413430889200001E-4</v>
          </cell>
          <cell r="X63">
            <v>9.66629826979E-5</v>
          </cell>
          <cell r="Y63">
            <v>7.3238299975300004E-5</v>
          </cell>
          <cell r="Z63">
            <v>5.7112949245400001E-5</v>
          </cell>
          <cell r="AA63">
            <v>6.1629879799499998E-6</v>
          </cell>
          <cell r="AB63">
            <v>1.1512148617499999E-5</v>
          </cell>
          <cell r="AC63">
            <v>8.0525087976299994E-6</v>
          </cell>
          <cell r="AD63">
            <v>1.6310366406699999E-5</v>
          </cell>
          <cell r="AE63">
            <v>4.2747696977699997E-5</v>
          </cell>
          <cell r="AF63">
            <v>7.5524234729699996E-5</v>
          </cell>
          <cell r="AG63">
            <v>8.6117187602199999E-5</v>
          </cell>
          <cell r="AH63">
            <v>8.33508782928E-5</v>
          </cell>
          <cell r="AI63">
            <v>7.8669761107399993E-5</v>
          </cell>
          <cell r="AJ63">
            <v>7.5199942553799993E-5</v>
          </cell>
          <cell r="AK63">
            <v>6.2668343060500001E-5</v>
          </cell>
          <cell r="AL63">
            <v>5.0286521450200002E-5</v>
          </cell>
          <cell r="AM63">
            <v>4.3139478772E-5</v>
          </cell>
          <cell r="AN63">
            <v>3.5156354636500003E-5</v>
          </cell>
          <cell r="AO63">
            <v>4.63859755211E-5</v>
          </cell>
          <cell r="AP63">
            <v>4.28287566747E-5</v>
          </cell>
          <cell r="AQ63">
            <v>7.5122033006399998E-5</v>
          </cell>
          <cell r="AR63">
            <v>1.24574679765E-4</v>
          </cell>
          <cell r="AS63">
            <v>1.7271131992600001E-4</v>
          </cell>
          <cell r="AT63">
            <v>1.8929016285099999E-4</v>
          </cell>
          <cell r="AU63">
            <v>1.8045028659700001E-4</v>
          </cell>
          <cell r="AV63">
            <v>1.6504694838200001E-4</v>
          </cell>
          <cell r="AW63">
            <v>1.6232405547499999E-4</v>
          </cell>
          <cell r="AX63">
            <v>1.4418452352499999E-4</v>
          </cell>
          <cell r="AY63">
            <v>1.2359522679299999E-4</v>
          </cell>
          <cell r="AZ63">
            <v>1.0705193618299999E-4</v>
          </cell>
          <cell r="BA63">
            <v>4.1210903597400002E-5</v>
          </cell>
        </row>
        <row r="64">
          <cell r="B64">
            <v>1.25778518445E-5</v>
          </cell>
          <cell r="C64">
            <v>1.3800943655E-5</v>
          </cell>
          <cell r="D64">
            <v>1.9672525191600001E-5</v>
          </cell>
          <cell r="E64">
            <v>3.2126680153400002E-5</v>
          </cell>
          <cell r="F64">
            <v>4.7087119051099997E-5</v>
          </cell>
          <cell r="G64">
            <v>4.8386498805999998E-5</v>
          </cell>
          <cell r="H64">
            <v>5.1379472843700003E-5</v>
          </cell>
          <cell r="I64">
            <v>5.22540299985E-5</v>
          </cell>
          <cell r="J64">
            <v>5.05593608564E-5</v>
          </cell>
          <cell r="K64">
            <v>4.61106497982E-5</v>
          </cell>
          <cell r="L64">
            <v>4.1399536672599997E-5</v>
          </cell>
          <cell r="M64">
            <v>4.0738598519399998E-5</v>
          </cell>
          <cell r="N64">
            <v>4.06828696294E-5</v>
          </cell>
          <cell r="O64">
            <v>5.81525947373E-6</v>
          </cell>
          <cell r="P64">
            <v>7.4510187124700004E-6</v>
          </cell>
          <cell r="Q64">
            <v>1.9857445967700001E-5</v>
          </cell>
          <cell r="R64">
            <v>3.1886115230700002E-5</v>
          </cell>
          <cell r="S64">
            <v>4.4949406989500003E-5</v>
          </cell>
          <cell r="T64">
            <v>1.12155416083E-4</v>
          </cell>
          <cell r="U64">
            <v>1.09684115041E-4</v>
          </cell>
          <cell r="V64">
            <v>1.08228732735E-4</v>
          </cell>
          <cell r="W64">
            <v>1.07485914583E-4</v>
          </cell>
          <cell r="X64">
            <v>9.2219641382699995E-5</v>
          </cell>
          <cell r="Y64">
            <v>7.2208091835599994E-5</v>
          </cell>
          <cell r="Z64">
            <v>5.5975273121199998E-5</v>
          </cell>
          <cell r="AA64">
            <v>7.0982148601200002E-6</v>
          </cell>
          <cell r="AB64">
            <v>7.2080841110699998E-6</v>
          </cell>
          <cell r="AC64">
            <v>4.54106346555E-6</v>
          </cell>
          <cell r="AD64">
            <v>1.1878473186899999E-5</v>
          </cell>
          <cell r="AE64">
            <v>3.6786904075799999E-5</v>
          </cell>
          <cell r="AF64">
            <v>6.7053040659300006E-5</v>
          </cell>
          <cell r="AG64">
            <v>7.7699483727599998E-5</v>
          </cell>
          <cell r="AH64">
            <v>7.6506127745300004E-5</v>
          </cell>
          <cell r="AI64">
            <v>7.2970887042500001E-5</v>
          </cell>
          <cell r="AJ64">
            <v>7.0167848101400002E-5</v>
          </cell>
          <cell r="AK64">
            <v>5.9517111055000001E-5</v>
          </cell>
          <cell r="AL64">
            <v>4.8528660123699999E-5</v>
          </cell>
          <cell r="AM64">
            <v>4.27549391968E-5</v>
          </cell>
          <cell r="AN64">
            <v>3.6445333873099998E-5</v>
          </cell>
          <cell r="AO64">
            <v>3.4157525045300001E-5</v>
          </cell>
          <cell r="AP64">
            <v>3.2681200908899998E-5</v>
          </cell>
          <cell r="AQ64">
            <v>6.66402273853E-5</v>
          </cell>
          <cell r="AR64">
            <v>1.1186517276200001E-4</v>
          </cell>
          <cell r="AS64">
            <v>1.55545195174E-4</v>
          </cell>
          <cell r="AT64">
            <v>1.6852206263499999E-4</v>
          </cell>
          <cell r="AU64">
            <v>1.6504694838200001E-4</v>
          </cell>
          <cell r="AV64">
            <v>1.5768691807900001E-4</v>
          </cell>
          <cell r="AW64">
            <v>1.5671315848399999E-4</v>
          </cell>
          <cell r="AX64">
            <v>1.41264171403E-4</v>
          </cell>
          <cell r="AY64">
            <v>1.24279560903E-4</v>
          </cell>
          <cell r="AZ64">
            <v>1.08567956011E-4</v>
          </cell>
          <cell r="BA64">
            <v>4.79171652148E-5</v>
          </cell>
        </row>
        <row r="65">
          <cell r="B65">
            <v>1.40917234789E-5</v>
          </cell>
          <cell r="C65">
            <v>1.34102169772E-5</v>
          </cell>
          <cell r="D65">
            <v>1.6618197379000001E-5</v>
          </cell>
          <cell r="E65">
            <v>2.8230928472799999E-5</v>
          </cell>
          <cell r="F65">
            <v>4.1862472556400003E-5</v>
          </cell>
          <cell r="G65">
            <v>4.4057508970499998E-5</v>
          </cell>
          <cell r="H65">
            <v>4.6940904196000003E-5</v>
          </cell>
          <cell r="I65">
            <v>4.8588156383300003E-5</v>
          </cell>
          <cell r="J65">
            <v>4.7898484216700002E-5</v>
          </cell>
          <cell r="K65">
            <v>4.48588795359E-5</v>
          </cell>
          <cell r="L65">
            <v>4.1787639433899999E-5</v>
          </cell>
          <cell r="M65">
            <v>4.1842365773099997E-5</v>
          </cell>
          <cell r="N65">
            <v>4.17870185741E-5</v>
          </cell>
          <cell r="O65">
            <v>3.2171452482100001E-6</v>
          </cell>
          <cell r="P65">
            <v>3.7830061792500002E-6</v>
          </cell>
          <cell r="Q65">
            <v>1.25264621651E-5</v>
          </cell>
          <cell r="R65">
            <v>2.2224286564100001E-5</v>
          </cell>
          <cell r="S65">
            <v>3.5075902445900003E-5</v>
          </cell>
          <cell r="T65">
            <v>1.07813801041E-4</v>
          </cell>
          <cell r="U65">
            <v>1.0747778783E-4</v>
          </cell>
          <cell r="V65">
            <v>1.07800048961E-4</v>
          </cell>
          <cell r="W65">
            <v>1.08422721243E-4</v>
          </cell>
          <cell r="X65">
            <v>9.3653472513000006E-5</v>
          </cell>
          <cell r="Y65">
            <v>7.4859026770400007E-5</v>
          </cell>
          <cell r="Z65">
            <v>5.83268517182E-5</v>
          </cell>
          <cell r="AA65">
            <v>8.9582849041499999E-6</v>
          </cell>
          <cell r="AB65">
            <v>2.84696123159E-6</v>
          </cell>
          <cell r="AC65">
            <v>2.4443005135500002E-6</v>
          </cell>
          <cell r="AD65">
            <v>9.4673809178499996E-6</v>
          </cell>
          <cell r="AE65">
            <v>3.44541637339E-5</v>
          </cell>
          <cell r="AF65">
            <v>6.47812450073E-5</v>
          </cell>
          <cell r="AG65">
            <v>7.5951089100099997E-5</v>
          </cell>
          <cell r="AH65">
            <v>7.5794227049000003E-5</v>
          </cell>
          <cell r="AI65">
            <v>7.2735163622399999E-5</v>
          </cell>
          <cell r="AJ65">
            <v>7.0154500664699999E-5</v>
          </cell>
          <cell r="AK65">
            <v>6.0799107506199999E-5</v>
          </cell>
          <cell r="AL65">
            <v>4.98493014339E-5</v>
          </cell>
          <cell r="AM65">
            <v>4.4303760000499998E-5</v>
          </cell>
          <cell r="AN65">
            <v>3.7981933815300003E-5</v>
          </cell>
          <cell r="AO65">
            <v>2.9190286555500001E-5</v>
          </cell>
          <cell r="AP65">
            <v>2.5172412379999999E-5</v>
          </cell>
          <cell r="AQ65">
            <v>5.7110662313999997E-5</v>
          </cell>
          <cell r="AR65">
            <v>1.0224070097000001E-4</v>
          </cell>
          <cell r="AS65">
            <v>1.46756145313E-4</v>
          </cell>
          <cell r="AT65">
            <v>1.6188138194800001E-4</v>
          </cell>
          <cell r="AU65">
            <v>1.6232405547499999E-4</v>
          </cell>
          <cell r="AV65">
            <v>1.5671315848399999E-4</v>
          </cell>
          <cell r="AW65">
            <v>1.6212509502099999E-4</v>
          </cell>
          <cell r="AX65">
            <v>1.4711630893900001E-4</v>
          </cell>
          <cell r="AY65">
            <v>1.3159072499099999E-4</v>
          </cell>
          <cell r="AZ65">
            <v>1.1488173509699999E-4</v>
          </cell>
          <cell r="BA65">
            <v>5.3105667129599997E-5</v>
          </cell>
        </row>
        <row r="66">
          <cell r="B66">
            <v>1.5308383778600001E-5</v>
          </cell>
          <cell r="C66">
            <v>1.26735290228E-5</v>
          </cell>
          <cell r="D66">
            <v>1.44321831846E-5</v>
          </cell>
          <cell r="E66">
            <v>2.5197689768299999E-5</v>
          </cell>
          <cell r="F66">
            <v>3.8454768660199999E-5</v>
          </cell>
          <cell r="G66">
            <v>4.2214454305800003E-5</v>
          </cell>
          <cell r="H66">
            <v>4.3016347583800002E-5</v>
          </cell>
          <cell r="I66">
            <v>4.5051658157199997E-5</v>
          </cell>
          <cell r="J66">
            <v>4.5213683167499997E-5</v>
          </cell>
          <cell r="K66">
            <v>4.3945587189400002E-5</v>
          </cell>
          <cell r="L66">
            <v>4.2081593256500002E-5</v>
          </cell>
          <cell r="M66">
            <v>4.2231820380400002E-5</v>
          </cell>
          <cell r="N66">
            <v>4.2176347482400002E-5</v>
          </cell>
          <cell r="O66">
            <v>9.3303870210799998E-7</v>
          </cell>
          <cell r="P66">
            <v>-2.3891470065000002E-7</v>
          </cell>
          <cell r="Q66">
            <v>8.9999710799200006E-6</v>
          </cell>
          <cell r="R66">
            <v>1.7099965708699998E-5</v>
          </cell>
          <cell r="S66">
            <v>2.9883236435199999E-5</v>
          </cell>
          <cell r="T66">
            <v>9.2586177086800001E-5</v>
          </cell>
          <cell r="U66">
            <v>9.3839036115200004E-5</v>
          </cell>
          <cell r="V66">
            <v>9.5424454412299997E-5</v>
          </cell>
          <cell r="W66">
            <v>9.6905047119300006E-5</v>
          </cell>
          <cell r="X66">
            <v>8.6199781238299996E-5</v>
          </cell>
          <cell r="Y66">
            <v>7.3682754961999997E-5</v>
          </cell>
          <cell r="Z66">
            <v>5.8353032424600001E-5</v>
          </cell>
          <cell r="AA66">
            <v>1.3817887615999999E-5</v>
          </cell>
          <cell r="AB66">
            <v>1.3072232185999999E-6</v>
          </cell>
          <cell r="AC66">
            <v>5.9163107920799997E-8</v>
          </cell>
          <cell r="AD66">
            <v>6.5971156570100003E-6</v>
          </cell>
          <cell r="AE66">
            <v>2.9380237202400002E-5</v>
          </cell>
          <cell r="AF66">
            <v>5.6771776072000001E-5</v>
          </cell>
          <cell r="AG66">
            <v>6.7835969791399994E-5</v>
          </cell>
          <cell r="AH66">
            <v>6.9188835983099994E-5</v>
          </cell>
          <cell r="AI66">
            <v>6.6875392305299993E-5</v>
          </cell>
          <cell r="AJ66">
            <v>6.5093813616900003E-5</v>
          </cell>
          <cell r="AK66">
            <v>5.69470818869E-5</v>
          </cell>
          <cell r="AL66">
            <v>4.7983659193000002E-5</v>
          </cell>
          <cell r="AM66">
            <v>4.3220978209600002E-5</v>
          </cell>
          <cell r="AN66">
            <v>3.7865387810299998E-5</v>
          </cell>
          <cell r="AO66">
            <v>2.5130401676300001E-5</v>
          </cell>
          <cell r="AP66">
            <v>1.9689918335400001E-5</v>
          </cell>
          <cell r="AQ66">
            <v>4.42677016365E-5</v>
          </cell>
          <cell r="AR66">
            <v>8.1982523454599994E-5</v>
          </cell>
          <cell r="AS66">
            <v>1.21169611428E-4</v>
          </cell>
          <cell r="AT66">
            <v>1.4044129454700001E-4</v>
          </cell>
          <cell r="AU66">
            <v>1.4418452352499999E-4</v>
          </cell>
          <cell r="AV66">
            <v>1.41264171403E-4</v>
          </cell>
          <cell r="AW66">
            <v>1.4711630893900001E-4</v>
          </cell>
          <cell r="AX66">
            <v>1.4109671390100001E-4</v>
          </cell>
          <cell r="AY66">
            <v>1.29116687387E-4</v>
          </cell>
          <cell r="AZ66">
            <v>1.13758988013E-4</v>
          </cell>
          <cell r="BA66">
            <v>6.03790928697E-5</v>
          </cell>
        </row>
        <row r="67">
          <cell r="B67">
            <v>1.51560730852E-5</v>
          </cell>
          <cell r="C67">
            <v>1.1976966995000001E-5</v>
          </cell>
          <cell r="D67">
            <v>1.24946024602E-5</v>
          </cell>
          <cell r="E67">
            <v>2.2107833656200001E-5</v>
          </cell>
          <cell r="F67">
            <v>3.3651222099900002E-5</v>
          </cell>
          <cell r="G67">
            <v>4.0508758585999998E-5</v>
          </cell>
          <cell r="H67">
            <v>3.8731473989299998E-5</v>
          </cell>
          <cell r="I67">
            <v>4.08411833592E-5</v>
          </cell>
          <cell r="J67">
            <v>4.1427661929199998E-5</v>
          </cell>
          <cell r="K67">
            <v>4.1604528268700001E-5</v>
          </cell>
          <cell r="L67">
            <v>4.13791504595E-5</v>
          </cell>
          <cell r="M67">
            <v>4.2404884534000003E-5</v>
          </cell>
          <cell r="N67">
            <v>4.23459126903E-5</v>
          </cell>
          <cell r="O67">
            <v>-1.5234393096000001E-6</v>
          </cell>
          <cell r="P67">
            <v>-2.7100886004899999E-6</v>
          </cell>
          <cell r="Q67">
            <v>5.9452647702699998E-6</v>
          </cell>
          <cell r="R67">
            <v>1.19298442355E-5</v>
          </cell>
          <cell r="S67">
            <v>2.4386684140900002E-5</v>
          </cell>
          <cell r="T67">
            <v>7.6046054751600006E-5</v>
          </cell>
          <cell r="U67">
            <v>7.7789620207100002E-5</v>
          </cell>
          <cell r="V67">
            <v>8.0196810386900003E-5</v>
          </cell>
          <cell r="W67">
            <v>8.0978303461600002E-5</v>
          </cell>
          <cell r="X67">
            <v>7.6777010100799998E-5</v>
          </cell>
          <cell r="Y67">
            <v>7.3679371515299993E-5</v>
          </cell>
          <cell r="Z67">
            <v>5.9654504188099997E-5</v>
          </cell>
          <cell r="AA67">
            <v>2.1166873438699998E-5</v>
          </cell>
          <cell r="AB67">
            <v>-8.0556205362100004E-7</v>
          </cell>
          <cell r="AC67">
            <v>-1.3615303118599999E-6</v>
          </cell>
          <cell r="AD67">
            <v>5.26934296375E-6</v>
          </cell>
          <cell r="AE67">
            <v>2.4109548754799999E-5</v>
          </cell>
          <cell r="AF67">
            <v>4.7951311323599999E-5</v>
          </cell>
          <cell r="AG67">
            <v>5.8903943879400002E-5</v>
          </cell>
          <cell r="AH67">
            <v>6.1592471513699995E-5</v>
          </cell>
          <cell r="AI67">
            <v>6.0356828334299999E-5</v>
          </cell>
          <cell r="AJ67">
            <v>5.8909174178700002E-5</v>
          </cell>
          <cell r="AK67">
            <v>5.3497854431400001E-5</v>
          </cell>
          <cell r="AL67">
            <v>4.7380147043799998E-5</v>
          </cell>
          <cell r="AM67">
            <v>4.3677074865299997E-5</v>
          </cell>
          <cell r="AN67">
            <v>3.8951204658200001E-5</v>
          </cell>
          <cell r="AO67">
            <v>2.2385597222799999E-5</v>
          </cell>
          <cell r="AP67">
            <v>1.50969000165E-5</v>
          </cell>
          <cell r="AQ67">
            <v>3.2052122687099999E-5</v>
          </cell>
          <cell r="AR67">
            <v>5.9159539319399999E-5</v>
          </cell>
          <cell r="AS67">
            <v>9.2612934465900005E-5</v>
          </cell>
          <cell r="AT67">
            <v>1.1469887099699999E-4</v>
          </cell>
          <cell r="AU67">
            <v>1.2359522679299999E-4</v>
          </cell>
          <cell r="AV67">
            <v>1.24279560903E-4</v>
          </cell>
          <cell r="AW67">
            <v>1.3159072499099999E-4</v>
          </cell>
          <cell r="AX67">
            <v>1.29116687387E-4</v>
          </cell>
          <cell r="AY67">
            <v>1.2940347578499999E-4</v>
          </cell>
          <cell r="AZ67">
            <v>1.15444280242E-4</v>
          </cell>
          <cell r="BA67">
            <v>6.9439582020500002E-5</v>
          </cell>
        </row>
        <row r="68">
          <cell r="B68">
            <v>1.29230647375E-5</v>
          </cell>
          <cell r="C68">
            <v>1.03485234083E-5</v>
          </cell>
          <cell r="D68">
            <v>1.05946642613E-5</v>
          </cell>
          <cell r="E68">
            <v>1.8866526894200001E-5</v>
          </cell>
          <cell r="F68">
            <v>2.94372068316E-5</v>
          </cell>
          <cell r="G68">
            <v>3.7530378883099999E-5</v>
          </cell>
          <cell r="H68">
            <v>3.5098982892000003E-5</v>
          </cell>
          <cell r="I68">
            <v>3.70539143825E-5</v>
          </cell>
          <cell r="J68">
            <v>3.7757531047400001E-5</v>
          </cell>
          <cell r="K68">
            <v>3.8883605033700001E-5</v>
          </cell>
          <cell r="L68">
            <v>3.9016208873900002E-5</v>
          </cell>
          <cell r="M68">
            <v>4.0288003827399997E-5</v>
          </cell>
          <cell r="N68">
            <v>4.0238582300999997E-5</v>
          </cell>
          <cell r="O68">
            <v>-3.53236668369E-6</v>
          </cell>
          <cell r="P68">
            <v>-5.5527888333900003E-6</v>
          </cell>
          <cell r="Q68">
            <v>2.9609359721799999E-6</v>
          </cell>
          <cell r="R68">
            <v>9.1346026311499999E-6</v>
          </cell>
          <cell r="S68">
            <v>2.04950776444E-5</v>
          </cell>
          <cell r="T68">
            <v>6.3041570161000005E-5</v>
          </cell>
          <cell r="U68">
            <v>6.6478177484E-5</v>
          </cell>
          <cell r="V68">
            <v>6.9468937630300001E-5</v>
          </cell>
          <cell r="W68">
            <v>7.1012245683199998E-5</v>
          </cell>
          <cell r="X68">
            <v>6.8319884997699996E-5</v>
          </cell>
          <cell r="Y68">
            <v>6.6812148302600001E-5</v>
          </cell>
          <cell r="Z68">
            <v>5.4818425714300003E-5</v>
          </cell>
          <cell r="AA68">
            <v>2.4634668281199999E-5</v>
          </cell>
          <cell r="AB68">
            <v>-4.6783904086500003E-6</v>
          </cell>
          <cell r="AC68">
            <v>-4.3124543053E-6</v>
          </cell>
          <cell r="AD68">
            <v>8.4216207455999998E-7</v>
          </cell>
          <cell r="AE68">
            <v>1.6714781179899999E-5</v>
          </cell>
          <cell r="AF68">
            <v>3.7807115450300001E-5</v>
          </cell>
          <cell r="AG68">
            <v>4.94281292447E-5</v>
          </cell>
          <cell r="AH68">
            <v>5.2462939640499998E-5</v>
          </cell>
          <cell r="AI68">
            <v>5.1587940605800001E-5</v>
          </cell>
          <cell r="AJ68">
            <v>5.0920355015800002E-5</v>
          </cell>
          <cell r="AK68">
            <v>4.6386663501100002E-5</v>
          </cell>
          <cell r="AL68">
            <v>4.1361479251500002E-5</v>
          </cell>
          <cell r="AM68">
            <v>3.8078248994399999E-5</v>
          </cell>
          <cell r="AN68">
            <v>3.4201979602800001E-5</v>
          </cell>
          <cell r="AO68">
            <v>1.7319201884000001E-5</v>
          </cell>
          <cell r="AP68">
            <v>9.0222641484099995E-6</v>
          </cell>
          <cell r="AQ68">
            <v>2.63573198686E-5</v>
          </cell>
          <cell r="AR68">
            <v>4.98004625048E-5</v>
          </cell>
          <cell r="AS68">
            <v>7.9351497216000001E-5</v>
          </cell>
          <cell r="AT68">
            <v>9.7822967841999998E-5</v>
          </cell>
          <cell r="AU68">
            <v>1.0705193618299999E-4</v>
          </cell>
          <cell r="AV68">
            <v>1.08567956011E-4</v>
          </cell>
          <cell r="AW68">
            <v>1.1488173509699999E-4</v>
          </cell>
          <cell r="AX68">
            <v>1.13758988013E-4</v>
          </cell>
          <cell r="AY68">
            <v>1.15444280242E-4</v>
          </cell>
          <cell r="AZ68">
            <v>1.10670378667E-4</v>
          </cell>
          <cell r="BA68">
            <v>6.7082305710799997E-5</v>
          </cell>
        </row>
        <row r="69">
          <cell r="B69">
            <v>1.2738691028600001E-5</v>
          </cell>
          <cell r="C69">
            <v>6.3444973353999996E-6</v>
          </cell>
          <cell r="D69">
            <v>5.7775237428700003E-6</v>
          </cell>
          <cell r="E69">
            <v>1.12456684365E-5</v>
          </cell>
          <cell r="F69">
            <v>1.4175833735600001E-5</v>
          </cell>
          <cell r="G69">
            <v>1.9391997229100002E-5</v>
          </cell>
          <cell r="H69">
            <v>2.0447836514599999E-5</v>
          </cell>
          <cell r="I69">
            <v>2.09800447324E-5</v>
          </cell>
          <cell r="J69">
            <v>2.2806914385799999E-5</v>
          </cell>
          <cell r="K69">
            <v>2.59663912524E-5</v>
          </cell>
          <cell r="L69">
            <v>2.8156501424500001E-5</v>
          </cell>
          <cell r="M69">
            <v>3.05780072969E-5</v>
          </cell>
          <cell r="N69">
            <v>3.0547508611599998E-5</v>
          </cell>
          <cell r="O69">
            <v>2.8410257981399999E-6</v>
          </cell>
          <cell r="P69">
            <v>7.9772640020800001E-7</v>
          </cell>
          <cell r="Q69">
            <v>4.1110780967199997E-6</v>
          </cell>
          <cell r="R69">
            <v>5.6259169326500002E-6</v>
          </cell>
          <cell r="S69">
            <v>1.2779543126200001E-5</v>
          </cell>
          <cell r="T69">
            <v>1.7279563693100002E-5</v>
          </cell>
          <cell r="U69">
            <v>2.4810456111299999E-5</v>
          </cell>
          <cell r="V69">
            <v>3.3154885492300003E-5</v>
          </cell>
          <cell r="W69">
            <v>3.9669050917699997E-5</v>
          </cell>
          <cell r="X69">
            <v>3.8718404390900002E-5</v>
          </cell>
          <cell r="Y69">
            <v>4.0923664085300003E-5</v>
          </cell>
          <cell r="Z69">
            <v>3.6211289720599998E-5</v>
          </cell>
          <cell r="AA69">
            <v>3.3144121449799998E-5</v>
          </cell>
          <cell r="AB69">
            <v>-1.22077179793E-5</v>
          </cell>
          <cell r="AC69">
            <v>-7.9224891397199997E-6</v>
          </cell>
          <cell r="AD69">
            <v>2.0010723774E-7</v>
          </cell>
          <cell r="AE69">
            <v>6.1456486297999999E-6</v>
          </cell>
          <cell r="AF69">
            <v>1.4565532752100001E-5</v>
          </cell>
          <cell r="AG69">
            <v>2.1428116764900001E-5</v>
          </cell>
          <cell r="AH69">
            <v>2.57943821309E-5</v>
          </cell>
          <cell r="AI69">
            <v>2.63563402353E-5</v>
          </cell>
          <cell r="AJ69">
            <v>2.68219063641E-5</v>
          </cell>
          <cell r="AK69">
            <v>2.6459414246999999E-5</v>
          </cell>
          <cell r="AL69">
            <v>2.6419690092300001E-5</v>
          </cell>
          <cell r="AM69">
            <v>2.5844578910100001E-5</v>
          </cell>
          <cell r="AN69">
            <v>2.429982381E-5</v>
          </cell>
          <cell r="AO69">
            <v>8.5323603083600003E-6</v>
          </cell>
          <cell r="AP69">
            <v>6.9927174367999999E-6</v>
          </cell>
          <cell r="AQ69">
            <v>3.5257200402499999E-6</v>
          </cell>
          <cell r="AR69">
            <v>2.6350146771699999E-6</v>
          </cell>
          <cell r="AS69">
            <v>8.3807363354700002E-6</v>
          </cell>
          <cell r="AT69">
            <v>2.97545362153E-5</v>
          </cell>
          <cell r="AU69">
            <v>4.1210903597400002E-5</v>
          </cell>
          <cell r="AV69">
            <v>4.79171652148E-5</v>
          </cell>
          <cell r="AW69">
            <v>5.3105667129599997E-5</v>
          </cell>
          <cell r="AX69">
            <v>6.03790928697E-5</v>
          </cell>
          <cell r="AY69">
            <v>6.9439582020500002E-5</v>
          </cell>
          <cell r="AZ69">
            <v>6.7082305710799997E-5</v>
          </cell>
          <cell r="BA69">
            <v>1.05756006385E-4</v>
          </cell>
        </row>
      </sheetData>
      <sheetData sheetId="14" refreshError="1">
        <row r="18">
          <cell r="B18">
            <v>6.9530918968999997E-5</v>
          </cell>
          <cell r="C18">
            <v>4.6827575543300001E-5</v>
          </cell>
          <cell r="D18">
            <v>2.5516891564700001E-5</v>
          </cell>
          <cell r="E18">
            <v>2.0709018956399999E-5</v>
          </cell>
          <cell r="F18">
            <v>1.6292887614399999E-5</v>
          </cell>
          <cell r="G18">
            <v>9.1298473373499994E-6</v>
          </cell>
          <cell r="H18">
            <v>8.4563541369799999E-6</v>
          </cell>
          <cell r="I18">
            <v>8.8614040105100006E-6</v>
          </cell>
          <cell r="J18">
            <v>8.6356675568300006E-6</v>
          </cell>
          <cell r="K18">
            <v>8.1906437349800006E-6</v>
          </cell>
          <cell r="L18">
            <v>7.8373947336900006E-6</v>
          </cell>
          <cell r="M18">
            <v>9.2119019136900001E-6</v>
          </cell>
          <cell r="N18">
            <v>9.2413673238800006E-6</v>
          </cell>
          <cell r="O18">
            <v>2.39501323384E-5</v>
          </cell>
          <cell r="P18">
            <v>1.28815753887E-5</v>
          </cell>
          <cell r="Q18">
            <v>6.3723592912999998E-7</v>
          </cell>
          <cell r="R18">
            <v>-9.5586162595299996E-6</v>
          </cell>
          <cell r="S18">
            <v>-5.7404234101999999E-6</v>
          </cell>
          <cell r="T18">
            <v>-9.8891690136599994E-7</v>
          </cell>
          <cell r="U18">
            <v>1.34707994229E-6</v>
          </cell>
          <cell r="V18">
            <v>-2.12896271908E-6</v>
          </cell>
          <cell r="W18">
            <v>3.6717809877400001E-6</v>
          </cell>
          <cell r="X18">
            <v>5.56751177922E-6</v>
          </cell>
          <cell r="Y18">
            <v>9.3371583403999997E-6</v>
          </cell>
          <cell r="Z18">
            <v>7.68645040793E-6</v>
          </cell>
          <cell r="AA18">
            <v>6.4682981934000004E-6</v>
          </cell>
          <cell r="AB18">
            <v>1.9073856045000001E-5</v>
          </cell>
          <cell r="AC18">
            <v>1.47374243473E-5</v>
          </cell>
          <cell r="AD18">
            <v>7.1756234465499998E-6</v>
          </cell>
          <cell r="AE18">
            <v>8.0350892354899996E-6</v>
          </cell>
          <cell r="AF18">
            <v>1.1734407293700001E-5</v>
          </cell>
          <cell r="AG18">
            <v>1.46068465171E-5</v>
          </cell>
          <cell r="AH18">
            <v>1.5588574993400001E-5</v>
          </cell>
          <cell r="AI18">
            <v>1.45638661757E-5</v>
          </cell>
          <cell r="AJ18">
            <v>1.2811028484699999E-5</v>
          </cell>
          <cell r="AK18">
            <v>8.8289073278999999E-6</v>
          </cell>
          <cell r="AL18">
            <v>7.1159294551900002E-6</v>
          </cell>
          <cell r="AM18">
            <v>7.4668171180899997E-6</v>
          </cell>
          <cell r="AN18">
            <v>5.9255297749099998E-6</v>
          </cell>
          <cell r="AO18">
            <v>5.8343404447099997E-5</v>
          </cell>
          <cell r="AP18">
            <v>4.03263048657E-5</v>
          </cell>
          <cell r="AQ18">
            <v>2.4713158530900001E-5</v>
          </cell>
          <cell r="AR18">
            <v>3.2173440180700001E-5</v>
          </cell>
          <cell r="AS18">
            <v>3.6333339825899997E-5</v>
          </cell>
          <cell r="AT18">
            <v>1.36643823532E-5</v>
          </cell>
          <cell r="AU18">
            <v>1.6184226693699998E-5</v>
          </cell>
          <cell r="AV18">
            <v>1.7649943321100002E-5</v>
          </cell>
          <cell r="AW18">
            <v>1.9050776869899999E-5</v>
          </cell>
          <cell r="AX18">
            <v>2.0208561362700001E-5</v>
          </cell>
          <cell r="AY18">
            <v>2.0261175537399999E-5</v>
          </cell>
          <cell r="AZ18">
            <v>1.7167105670200001E-5</v>
          </cell>
          <cell r="BA18">
            <v>1.50722495766E-5</v>
          </cell>
        </row>
        <row r="19">
          <cell r="B19">
            <v>4.6827575543300001E-5</v>
          </cell>
          <cell r="C19">
            <v>4.92027910834E-5</v>
          </cell>
          <cell r="D19">
            <v>3.7561329358599999E-5</v>
          </cell>
          <cell r="E19">
            <v>3.7799534783499997E-5</v>
          </cell>
          <cell r="F19">
            <v>3.6056468120099997E-5</v>
          </cell>
          <cell r="G19">
            <v>2.9502669984100002E-5</v>
          </cell>
          <cell r="H19">
            <v>2.8487261520900001E-5</v>
          </cell>
          <cell r="I19">
            <v>2.7597530036199999E-5</v>
          </cell>
          <cell r="J19">
            <v>2.4638198984300002E-5</v>
          </cell>
          <cell r="K19">
            <v>1.88368974357E-5</v>
          </cell>
          <cell r="L19">
            <v>1.45912338064E-5</v>
          </cell>
          <cell r="M19">
            <v>1.4726295529800001E-5</v>
          </cell>
          <cell r="N19">
            <v>1.4755073222E-5</v>
          </cell>
          <cell r="O19">
            <v>2.0794496915299999E-5</v>
          </cell>
          <cell r="P19">
            <v>1.6771300646000001E-5</v>
          </cell>
          <cell r="Q19">
            <v>1.21531877131E-5</v>
          </cell>
          <cell r="R19">
            <v>9.2420508971500003E-6</v>
          </cell>
          <cell r="S19">
            <v>1.3643992263E-5</v>
          </cell>
          <cell r="T19">
            <v>1.1290927047499999E-6</v>
          </cell>
          <cell r="U19">
            <v>2.3918441165099999E-6</v>
          </cell>
          <cell r="V19">
            <v>7.8651685803399997E-7</v>
          </cell>
          <cell r="W19">
            <v>2.2277693307499998E-6</v>
          </cell>
          <cell r="X19">
            <v>5.1853334657099998E-6</v>
          </cell>
          <cell r="Y19">
            <v>9.7364665117399994E-6</v>
          </cell>
          <cell r="Z19">
            <v>6.3348141845899996E-6</v>
          </cell>
          <cell r="AA19">
            <v>2.1565256793300001E-7</v>
          </cell>
          <cell r="AB19">
            <v>2.18777406222E-5</v>
          </cell>
          <cell r="AC19">
            <v>1.6454480998100001E-5</v>
          </cell>
          <cell r="AD19">
            <v>9.30178116956E-6</v>
          </cell>
          <cell r="AE19">
            <v>8.2103725084200004E-6</v>
          </cell>
          <cell r="AF19">
            <v>9.0989548214800008E-6</v>
          </cell>
          <cell r="AG19">
            <v>9.8764298222600001E-6</v>
          </cell>
          <cell r="AH19">
            <v>9.9559917163900003E-6</v>
          </cell>
          <cell r="AI19">
            <v>9.1663562427000002E-6</v>
          </cell>
          <cell r="AJ19">
            <v>7.9569004178999997E-6</v>
          </cell>
          <cell r="AK19">
            <v>4.9061473385699997E-6</v>
          </cell>
          <cell r="AL19">
            <v>3.7336420212199999E-6</v>
          </cell>
          <cell r="AM19">
            <v>3.8689219801400002E-6</v>
          </cell>
          <cell r="AN19">
            <v>2.2476156447500001E-6</v>
          </cell>
          <cell r="AO19">
            <v>6.0903637462600002E-5</v>
          </cell>
          <cell r="AP19">
            <v>5.21191303348E-5</v>
          </cell>
          <cell r="AQ19">
            <v>3.7515080441599998E-5</v>
          </cell>
          <cell r="AR19">
            <v>3.9579492040299999E-5</v>
          </cell>
          <cell r="AS19">
            <v>4.0807448507000003E-5</v>
          </cell>
          <cell r="AT19">
            <v>2.04291777178E-5</v>
          </cell>
          <cell r="AU19">
            <v>1.8435375632000001E-5</v>
          </cell>
          <cell r="AV19">
            <v>1.8080234083899999E-5</v>
          </cell>
          <cell r="AW19">
            <v>1.7324106908999999E-5</v>
          </cell>
          <cell r="AX19">
            <v>1.6870310438800001E-5</v>
          </cell>
          <cell r="AY19">
            <v>1.61474070807E-5</v>
          </cell>
          <cell r="AZ19">
            <v>1.32833174101E-5</v>
          </cell>
          <cell r="BA19">
            <v>8.5978083715600006E-6</v>
          </cell>
        </row>
        <row r="20">
          <cell r="B20">
            <v>2.5516891564700001E-5</v>
          </cell>
          <cell r="C20">
            <v>3.7561329358599999E-5</v>
          </cell>
          <cell r="D20">
            <v>5.3626276775100002E-5</v>
          </cell>
          <cell r="E20">
            <v>6.1061970216099996E-5</v>
          </cell>
          <cell r="F20">
            <v>6.7776996856000005E-5</v>
          </cell>
          <cell r="G20">
            <v>6.6161297391100006E-5</v>
          </cell>
          <cell r="H20">
            <v>6.25372502585E-5</v>
          </cell>
          <cell r="I20">
            <v>5.9353788558199999E-5</v>
          </cell>
          <cell r="J20">
            <v>5.3264218911000001E-5</v>
          </cell>
          <cell r="K20">
            <v>4.0719650235400003E-5</v>
          </cell>
          <cell r="L20">
            <v>2.9885560253599999E-5</v>
          </cell>
          <cell r="M20">
            <v>2.8089237291599999E-5</v>
          </cell>
          <cell r="N20">
            <v>2.8104494033700001E-5</v>
          </cell>
          <cell r="O20">
            <v>1.3750936573300001E-5</v>
          </cell>
          <cell r="P20">
            <v>2.0538045985200001E-5</v>
          </cell>
          <cell r="Q20">
            <v>3.4698782581000002E-5</v>
          </cell>
          <cell r="R20">
            <v>4.7565091173200001E-5</v>
          </cell>
          <cell r="S20">
            <v>5.5032248534600002E-5</v>
          </cell>
          <cell r="T20">
            <v>2.21918203445E-5</v>
          </cell>
          <cell r="U20">
            <v>1.9893342772299999E-5</v>
          </cell>
          <cell r="V20">
            <v>1.8274586660399999E-5</v>
          </cell>
          <cell r="W20">
            <v>1.4763751962200001E-5</v>
          </cell>
          <cell r="X20">
            <v>1.49969058067E-5</v>
          </cell>
          <cell r="Y20">
            <v>1.6357558016500001E-5</v>
          </cell>
          <cell r="Z20">
            <v>1.06742168525E-5</v>
          </cell>
          <cell r="AA20">
            <v>-4.9067043745499998E-7</v>
          </cell>
          <cell r="AB20">
            <v>1.34390192802E-5</v>
          </cell>
          <cell r="AC20">
            <v>1.01013967915E-5</v>
          </cell>
          <cell r="AD20">
            <v>9.66914137438E-6</v>
          </cell>
          <cell r="AE20">
            <v>1.16039118455E-5</v>
          </cell>
          <cell r="AF20">
            <v>1.5687216611000001E-5</v>
          </cell>
          <cell r="AG20">
            <v>1.6691828475499999E-5</v>
          </cell>
          <cell r="AH20">
            <v>1.3653833770600001E-5</v>
          </cell>
          <cell r="AI20">
            <v>1.15628223949E-5</v>
          </cell>
          <cell r="AJ20">
            <v>1.02185193321E-5</v>
          </cell>
          <cell r="AK20">
            <v>7.1841682503599996E-6</v>
          </cell>
          <cell r="AL20">
            <v>4.7133772597899999E-6</v>
          </cell>
          <cell r="AM20">
            <v>2.75385948066E-6</v>
          </cell>
          <cell r="AN20">
            <v>9.0221427466400003E-8</v>
          </cell>
          <cell r="AO20">
            <v>6.3026673123500003E-5</v>
          </cell>
          <cell r="AP20">
            <v>5.9282169262900001E-5</v>
          </cell>
          <cell r="AQ20">
            <v>5.22382056281E-5</v>
          </cell>
          <cell r="AR20">
            <v>4.8391127447200001E-5</v>
          </cell>
          <cell r="AS20">
            <v>4.7986888047099999E-5</v>
          </cell>
          <cell r="AT20">
            <v>4.1391087252500002E-5</v>
          </cell>
          <cell r="AU20">
            <v>3.1955264863000003E-5</v>
          </cell>
          <cell r="AV20">
            <v>2.7275533373500002E-5</v>
          </cell>
          <cell r="AW20">
            <v>2.3334025888399999E-5</v>
          </cell>
          <cell r="AX20">
            <v>2.0475475830099999E-5</v>
          </cell>
          <cell r="AY20">
            <v>1.7576701541099998E-5</v>
          </cell>
          <cell r="AZ20">
            <v>1.45243523733E-5</v>
          </cell>
          <cell r="BA20">
            <v>9.2533451285300006E-6</v>
          </cell>
        </row>
        <row r="21">
          <cell r="B21">
            <v>2.0709018956399999E-5</v>
          </cell>
          <cell r="C21">
            <v>3.7799534783499997E-5</v>
          </cell>
          <cell r="D21">
            <v>6.1061970216099996E-5</v>
          </cell>
          <cell r="E21">
            <v>8.2653324470900001E-5</v>
          </cell>
          <cell r="F21">
            <v>9.6634403822799998E-5</v>
          </cell>
          <cell r="G21">
            <v>1.00310595344E-4</v>
          </cell>
          <cell r="H21">
            <v>9.8065545914099994E-5</v>
          </cell>
          <cell r="I21">
            <v>9.3903221231799995E-5</v>
          </cell>
          <cell r="J21">
            <v>8.5534292815899997E-5</v>
          </cell>
          <cell r="K21">
            <v>6.80141934662E-5</v>
          </cell>
          <cell r="L21">
            <v>5.2381110048399998E-5</v>
          </cell>
          <cell r="M21">
            <v>4.94375027016E-5</v>
          </cell>
          <cell r="N21">
            <v>4.9446033458500002E-5</v>
          </cell>
          <cell r="O21">
            <v>1.2285944008100001E-5</v>
          </cell>
          <cell r="P21">
            <v>2.3060593588600002E-5</v>
          </cell>
          <cell r="Q21">
            <v>4.9193463102200002E-5</v>
          </cell>
          <cell r="R21">
            <v>7.2099720144600001E-5</v>
          </cell>
          <cell r="S21">
            <v>8.5153446680299996E-5</v>
          </cell>
          <cell r="T21">
            <v>4.04108889704E-5</v>
          </cell>
          <cell r="U21">
            <v>3.63175449882E-5</v>
          </cell>
          <cell r="V21">
            <v>3.33458910758E-5</v>
          </cell>
          <cell r="W21">
            <v>2.8992999751299998E-5</v>
          </cell>
          <cell r="X21">
            <v>2.9110665015599999E-5</v>
          </cell>
          <cell r="Y21">
            <v>3.0076725074599999E-5</v>
          </cell>
          <cell r="Z21">
            <v>2.1808293166300001E-5</v>
          </cell>
          <cell r="AA21">
            <v>2.6119234181400001E-6</v>
          </cell>
          <cell r="AB21">
            <v>6.03751474658E-6</v>
          </cell>
          <cell r="AC21">
            <v>9.0708704038299993E-6</v>
          </cell>
          <cell r="AD21">
            <v>1.34282363438E-5</v>
          </cell>
          <cell r="AE21">
            <v>1.7586243871199999E-5</v>
          </cell>
          <cell r="AF21">
            <v>2.55664999718E-5</v>
          </cell>
          <cell r="AG21">
            <v>2.9165156115399999E-5</v>
          </cell>
          <cell r="AH21">
            <v>2.3806476190699999E-5</v>
          </cell>
          <cell r="AI21">
            <v>2.0575676981900001E-5</v>
          </cell>
          <cell r="AJ21">
            <v>1.77445102024E-5</v>
          </cell>
          <cell r="AK21">
            <v>1.30492863873E-5</v>
          </cell>
          <cell r="AL21">
            <v>9.2605777693700001E-6</v>
          </cell>
          <cell r="AM21">
            <v>5.9050623224299996E-6</v>
          </cell>
          <cell r="AN21">
            <v>1.9288671473099999E-6</v>
          </cell>
          <cell r="AO21">
            <v>5.5243748279700002E-5</v>
          </cell>
          <cell r="AP21">
            <v>6.3660772613399999E-5</v>
          </cell>
          <cell r="AQ21">
            <v>6.2479430419899994E-5</v>
          </cell>
          <cell r="AR21">
            <v>5.9150809186700001E-5</v>
          </cell>
          <cell r="AS21">
            <v>6.3384355685599993E-5</v>
          </cell>
          <cell r="AT21">
            <v>6.5787037677400004E-5</v>
          </cell>
          <cell r="AU21">
            <v>5.2903745690200002E-5</v>
          </cell>
          <cell r="AV21">
            <v>4.68146883936E-5</v>
          </cell>
          <cell r="AW21">
            <v>4.0840078927700003E-5</v>
          </cell>
          <cell r="AX21">
            <v>3.6246949510099999E-5</v>
          </cell>
          <cell r="AY21">
            <v>3.1280513507399998E-5</v>
          </cell>
          <cell r="AZ21">
            <v>2.5492415100200001E-5</v>
          </cell>
          <cell r="BA21">
            <v>1.6624827344700001E-5</v>
          </cell>
        </row>
        <row r="22">
          <cell r="B22">
            <v>1.6292887614399999E-5</v>
          </cell>
          <cell r="C22">
            <v>3.6056468120099997E-5</v>
          </cell>
          <cell r="D22">
            <v>6.7776996856000005E-5</v>
          </cell>
          <cell r="E22">
            <v>9.6634403822799998E-5</v>
          </cell>
          <cell r="F22">
            <v>1.2861986418600001E-4</v>
          </cell>
          <cell r="G22">
            <v>1.4210491234000001E-4</v>
          </cell>
          <cell r="H22">
            <v>1.3924115824200001E-4</v>
          </cell>
          <cell r="I22">
            <v>1.3475103222800001E-4</v>
          </cell>
          <cell r="J22">
            <v>1.2403691921499999E-4</v>
          </cell>
          <cell r="K22">
            <v>1.02045853092E-4</v>
          </cell>
          <cell r="L22">
            <v>8.1754221793199993E-5</v>
          </cell>
          <cell r="M22">
            <v>7.7705453619000004E-5</v>
          </cell>
          <cell r="N22">
            <v>7.7697081135499996E-5</v>
          </cell>
          <cell r="O22">
            <v>1.1989951251299999E-5</v>
          </cell>
          <cell r="P22">
            <v>2.63965885497E-5</v>
          </cell>
          <cell r="Q22">
            <v>6.4801438372400004E-5</v>
          </cell>
          <cell r="R22">
            <v>9.9297080151999995E-5</v>
          </cell>
          <cell r="S22">
            <v>1.2068921597500001E-4</v>
          </cell>
          <cell r="T22">
            <v>6.3247192094699996E-5</v>
          </cell>
          <cell r="U22">
            <v>5.7627934672899999E-5</v>
          </cell>
          <cell r="V22">
            <v>5.4705396699899999E-5</v>
          </cell>
          <cell r="W22">
            <v>4.9401741196799998E-5</v>
          </cell>
          <cell r="X22">
            <v>4.7340394957699999E-5</v>
          </cell>
          <cell r="Y22">
            <v>4.6141183916200002E-5</v>
          </cell>
          <cell r="Z22">
            <v>3.6437377067899999E-5</v>
          </cell>
          <cell r="AA22">
            <v>7.5627910254999999E-6</v>
          </cell>
          <cell r="AB22">
            <v>6.8099800135199997E-6</v>
          </cell>
          <cell r="AC22">
            <v>1.0474607358099999E-5</v>
          </cell>
          <cell r="AD22">
            <v>1.7822459113599999E-5</v>
          </cell>
          <cell r="AE22">
            <v>2.4525254459799999E-5</v>
          </cell>
          <cell r="AF22">
            <v>3.7851542856799999E-5</v>
          </cell>
          <cell r="AG22">
            <v>4.4966131088300001E-5</v>
          </cell>
          <cell r="AH22">
            <v>3.6480274421400002E-5</v>
          </cell>
          <cell r="AI22">
            <v>3.14034293584E-5</v>
          </cell>
          <cell r="AJ22">
            <v>2.7210295686300001E-5</v>
          </cell>
          <cell r="AK22">
            <v>2.1293373849700001E-5</v>
          </cell>
          <cell r="AL22">
            <v>1.5963073112000001E-5</v>
          </cell>
          <cell r="AM22">
            <v>1.0806357004999999E-5</v>
          </cell>
          <cell r="AN22">
            <v>5.9473981882099996E-6</v>
          </cell>
          <cell r="AO22">
            <v>5.10433635649E-5</v>
          </cell>
          <cell r="AP22">
            <v>6.2881458726800005E-5</v>
          </cell>
          <cell r="AQ22">
            <v>6.8878818073600005E-5</v>
          </cell>
          <cell r="AR22">
            <v>7.2433324580300004E-5</v>
          </cell>
          <cell r="AS22">
            <v>8.6274561805400006E-5</v>
          </cell>
          <cell r="AT22">
            <v>9.7569082622900004E-5</v>
          </cell>
          <cell r="AU22">
            <v>7.9298394798399998E-5</v>
          </cell>
          <cell r="AV22">
            <v>7.0764613693599995E-5</v>
          </cell>
          <cell r="AW22">
            <v>6.2698552063899995E-5</v>
          </cell>
          <cell r="AX22">
            <v>5.7114370942400002E-5</v>
          </cell>
          <cell r="AY22">
            <v>4.8635284224799998E-5</v>
          </cell>
          <cell r="AZ22">
            <v>4.09472459137E-5</v>
          </cell>
          <cell r="BA22">
            <v>2.2435708825900002E-5</v>
          </cell>
        </row>
        <row r="23">
          <cell r="B23">
            <v>9.1298473373499994E-6</v>
          </cell>
          <cell r="C23">
            <v>2.9502669984100002E-5</v>
          </cell>
          <cell r="D23">
            <v>6.6161297391100006E-5</v>
          </cell>
          <cell r="E23">
            <v>1.00310595344E-4</v>
          </cell>
          <cell r="F23">
            <v>1.4210491234000001E-4</v>
          </cell>
          <cell r="G23">
            <v>2.11823779173E-4</v>
          </cell>
          <cell r="H23">
            <v>1.9033472473200001E-4</v>
          </cell>
          <cell r="I23">
            <v>1.8550397830200001E-4</v>
          </cell>
          <cell r="J23">
            <v>1.73604698451E-4</v>
          </cell>
          <cell r="K23">
            <v>1.48093939437E-4</v>
          </cell>
          <cell r="L23">
            <v>1.2437773915699999E-4</v>
          </cell>
          <cell r="M23">
            <v>1.1980831305E-4</v>
          </cell>
          <cell r="N23">
            <v>1.19799445109E-4</v>
          </cell>
          <cell r="O23">
            <v>6.5213547070100001E-6</v>
          </cell>
          <cell r="P23">
            <v>2.55022770007E-5</v>
          </cell>
          <cell r="Q23">
            <v>7.3873639175400002E-5</v>
          </cell>
          <cell r="R23">
            <v>1.14178672556E-4</v>
          </cell>
          <cell r="S23">
            <v>1.41077498526E-4</v>
          </cell>
          <cell r="T23">
            <v>7.4860690601399998E-5</v>
          </cell>
          <cell r="U23">
            <v>6.6543249024300004E-5</v>
          </cell>
          <cell r="V23">
            <v>7.4956678773299996E-5</v>
          </cell>
          <cell r="W23">
            <v>5.7252107600699997E-5</v>
          </cell>
          <cell r="X23">
            <v>5.6109436928099998E-5</v>
          </cell>
          <cell r="Y23">
            <v>5.7696065022199997E-5</v>
          </cell>
          <cell r="Z23">
            <v>4.8573380067799997E-5</v>
          </cell>
          <cell r="AA23">
            <v>1.6796628640299999E-5</v>
          </cell>
          <cell r="AB23">
            <v>-1.5569642970999999E-6</v>
          </cell>
          <cell r="AC23">
            <v>7.41738697796E-6</v>
          </cell>
          <cell r="AD23">
            <v>1.9692532425299999E-5</v>
          </cell>
          <cell r="AE23">
            <v>2.52764581151E-5</v>
          </cell>
          <cell r="AF23">
            <v>4.0281604076499999E-5</v>
          </cell>
          <cell r="AG23">
            <v>5.1079537787000001E-5</v>
          </cell>
          <cell r="AH23">
            <v>4.1016665384500002E-5</v>
          </cell>
          <cell r="AI23">
            <v>3.4020405880300001E-5</v>
          </cell>
          <cell r="AJ23">
            <v>2.8343012870500001E-5</v>
          </cell>
          <cell r="AK23">
            <v>2.22878382438E-5</v>
          </cell>
          <cell r="AL23">
            <v>1.4182319503000001E-5</v>
          </cell>
          <cell r="AM23">
            <v>7.6418768379699995E-6</v>
          </cell>
          <cell r="AN23">
            <v>4.4514734447000002E-6</v>
          </cell>
          <cell r="AO23">
            <v>1.3581197546299999E-5</v>
          </cell>
          <cell r="AP23">
            <v>3.2251533674600002E-5</v>
          </cell>
          <cell r="AQ23">
            <v>4.8602925398000003E-5</v>
          </cell>
          <cell r="AR23">
            <v>5.4263666103099997E-5</v>
          </cell>
          <cell r="AS23">
            <v>7.4723229746500005E-5</v>
          </cell>
          <cell r="AT23">
            <v>1.0697647598E-4</v>
          </cell>
          <cell r="AU23">
            <v>8.7654970457999996E-5</v>
          </cell>
          <cell r="AV23">
            <v>8.0158827993800002E-5</v>
          </cell>
          <cell r="AW23">
            <v>7.2101896194400001E-5</v>
          </cell>
          <cell r="AX23">
            <v>6.7138259801899998E-5</v>
          </cell>
          <cell r="AY23">
            <v>5.98159207382E-5</v>
          </cell>
          <cell r="AZ23">
            <v>5.1960810047099999E-5</v>
          </cell>
          <cell r="BA23">
            <v>2.9327169626800001E-5</v>
          </cell>
        </row>
        <row r="24">
          <cell r="B24">
            <v>8.4563541369799999E-6</v>
          </cell>
          <cell r="C24">
            <v>2.8487261520900001E-5</v>
          </cell>
          <cell r="D24">
            <v>6.25372502585E-5</v>
          </cell>
          <cell r="E24">
            <v>9.8065545914099994E-5</v>
          </cell>
          <cell r="F24">
            <v>1.3924115824200001E-4</v>
          </cell>
          <cell r="G24">
            <v>1.9033472473200001E-4</v>
          </cell>
          <cell r="H24">
            <v>1.9089148744999999E-4</v>
          </cell>
          <cell r="I24">
            <v>1.8607760712399999E-4</v>
          </cell>
          <cell r="J24">
            <v>1.74198083534E-4</v>
          </cell>
          <cell r="K24">
            <v>1.48415102397E-4</v>
          </cell>
          <cell r="L24">
            <v>1.2531014364799999E-4</v>
          </cell>
          <cell r="M24">
            <v>1.20248254608E-4</v>
          </cell>
          <cell r="N24">
            <v>1.20247056635E-4</v>
          </cell>
          <cell r="O24">
            <v>5.52859879228E-6</v>
          </cell>
          <cell r="P24">
            <v>2.44248010797E-5</v>
          </cell>
          <cell r="Q24">
            <v>7.1543172024599998E-5</v>
          </cell>
          <cell r="R24">
            <v>1.13258566313E-4</v>
          </cell>
          <cell r="S24">
            <v>1.4005337111100001E-4</v>
          </cell>
          <cell r="T24">
            <v>7.6894525038899997E-5</v>
          </cell>
          <cell r="U24">
            <v>6.93835311448E-5</v>
          </cell>
          <cell r="V24">
            <v>7.4997883006200006E-5</v>
          </cell>
          <cell r="W24">
            <v>6.1630749373900001E-5</v>
          </cell>
          <cell r="X24">
            <v>5.9560079215999997E-5</v>
          </cell>
          <cell r="Y24">
            <v>5.8833296734900002E-5</v>
          </cell>
          <cell r="Z24">
            <v>4.9035873801200003E-5</v>
          </cell>
          <cell r="AA24">
            <v>1.57199894198E-5</v>
          </cell>
          <cell r="AB24">
            <v>-3.00864384744E-6</v>
          </cell>
          <cell r="AC24">
            <v>7.1710770896200002E-6</v>
          </cell>
          <cell r="AD24">
            <v>1.8390148549200002E-5</v>
          </cell>
          <cell r="AE24">
            <v>2.47461577218E-5</v>
          </cell>
          <cell r="AF24">
            <v>4.0632216563199997E-5</v>
          </cell>
          <cell r="AG24">
            <v>5.30740355886E-5</v>
          </cell>
          <cell r="AH24">
            <v>4.2836444655800002E-5</v>
          </cell>
          <cell r="AI24">
            <v>3.6183225481000003E-5</v>
          </cell>
          <cell r="AJ24">
            <v>3.0487552665599999E-5</v>
          </cell>
          <cell r="AK24">
            <v>2.3920752676499999E-5</v>
          </cell>
          <cell r="AL24">
            <v>1.6100383114999999E-5</v>
          </cell>
          <cell r="AM24">
            <v>1.03003860756E-5</v>
          </cell>
          <cell r="AN24">
            <v>6.11426826314E-6</v>
          </cell>
          <cell r="AO24">
            <v>1.3708734432499999E-5</v>
          </cell>
          <cell r="AP24">
            <v>3.0788258704999999E-5</v>
          </cell>
          <cell r="AQ24">
            <v>4.6959324816599997E-5</v>
          </cell>
          <cell r="AR24">
            <v>5.6506282795099997E-5</v>
          </cell>
          <cell r="AS24">
            <v>7.9974644917199997E-5</v>
          </cell>
          <cell r="AT24">
            <v>1.1204436426E-4</v>
          </cell>
          <cell r="AU24">
            <v>9.1412827330299997E-5</v>
          </cell>
          <cell r="AV24">
            <v>8.30783550639E-5</v>
          </cell>
          <cell r="AW24">
            <v>7.4989095830099996E-5</v>
          </cell>
          <cell r="AX24">
            <v>6.8034576910300002E-5</v>
          </cell>
          <cell r="AY24">
            <v>5.83290318825E-5</v>
          </cell>
          <cell r="AZ24">
            <v>4.9817947673100002E-5</v>
          </cell>
          <cell r="BA24">
            <v>3.0746919409999997E-5</v>
          </cell>
        </row>
        <row r="25">
          <cell r="B25">
            <v>8.8614040105100006E-6</v>
          </cell>
          <cell r="C25">
            <v>2.7597530036199999E-5</v>
          </cell>
          <cell r="D25">
            <v>5.9353788558199999E-5</v>
          </cell>
          <cell r="E25">
            <v>9.3903221231799995E-5</v>
          </cell>
          <cell r="F25">
            <v>1.3475103222800001E-4</v>
          </cell>
          <cell r="G25">
            <v>1.8550397830200001E-4</v>
          </cell>
          <cell r="H25">
            <v>1.8607760712399999E-4</v>
          </cell>
          <cell r="I25">
            <v>1.8552055884500001E-4</v>
          </cell>
          <cell r="J25">
            <v>1.7432741731299999E-4</v>
          </cell>
          <cell r="K25">
            <v>1.5065299315300001E-4</v>
          </cell>
          <cell r="L25">
            <v>1.2935550046799999E-4</v>
          </cell>
          <cell r="M25">
            <v>1.24495396099E-4</v>
          </cell>
          <cell r="N25">
            <v>1.24482412286E-4</v>
          </cell>
          <cell r="O25">
            <v>6.7141197101299996E-6</v>
          </cell>
          <cell r="P25">
            <v>2.2835160754700002E-5</v>
          </cell>
          <cell r="Q25">
            <v>6.7055134125300006E-5</v>
          </cell>
          <cell r="R25">
            <v>1.0613029117500001E-4</v>
          </cell>
          <cell r="S25">
            <v>1.33148415125E-4</v>
          </cell>
          <cell r="T25">
            <v>7.3752461792499999E-5</v>
          </cell>
          <cell r="U25">
            <v>6.6958310582100001E-5</v>
          </cell>
          <cell r="V25">
            <v>7.4946064366200003E-5</v>
          </cell>
          <cell r="W25">
            <v>6.04615153612E-5</v>
          </cell>
          <cell r="X25">
            <v>5.8914959250000001E-5</v>
          </cell>
          <cell r="Y25">
            <v>5.8520368400599999E-5</v>
          </cell>
          <cell r="Z25">
            <v>4.95836687981E-5</v>
          </cell>
          <cell r="AA25">
            <v>1.7173880538100001E-5</v>
          </cell>
          <cell r="AB25">
            <v>-3.70673374095E-6</v>
          </cell>
          <cell r="AC25">
            <v>6.4469977101600001E-6</v>
          </cell>
          <cell r="AD25">
            <v>1.6853086983999999E-5</v>
          </cell>
          <cell r="AE25">
            <v>2.3106446105800001E-5</v>
          </cell>
          <cell r="AF25">
            <v>3.8714037366299998E-5</v>
          </cell>
          <cell r="AG25">
            <v>5.1219945539399997E-5</v>
          </cell>
          <cell r="AH25">
            <v>4.1873828730299998E-5</v>
          </cell>
          <cell r="AI25">
            <v>3.5640430680500002E-5</v>
          </cell>
          <cell r="AJ25">
            <v>2.99694114366E-5</v>
          </cell>
          <cell r="AK25">
            <v>2.39413716758E-5</v>
          </cell>
          <cell r="AL25">
            <v>1.6464843057699999E-5</v>
          </cell>
          <cell r="AM25">
            <v>1.11040716046E-5</v>
          </cell>
          <cell r="AN25">
            <v>7.1874005901099997E-6</v>
          </cell>
          <cell r="AO25">
            <v>1.4833569580600001E-5</v>
          </cell>
          <cell r="AP25">
            <v>2.8994212775899998E-5</v>
          </cell>
          <cell r="AQ25">
            <v>4.47383435271E-5</v>
          </cell>
          <cell r="AR25">
            <v>5.4710271404799998E-5</v>
          </cell>
          <cell r="AS25">
            <v>7.8892030510799998E-5</v>
          </cell>
          <cell r="AT25">
            <v>1.08616623363E-4</v>
          </cell>
          <cell r="AU25">
            <v>9.0000643779099995E-5</v>
          </cell>
          <cell r="AV25">
            <v>8.3010914455599995E-5</v>
          </cell>
          <cell r="AW25">
            <v>7.5917825672200002E-5</v>
          </cell>
          <cell r="AX25">
            <v>6.9622239754699999E-5</v>
          </cell>
          <cell r="AY25">
            <v>6.0078371765599997E-5</v>
          </cell>
          <cell r="AZ25">
            <v>5.1550799827900003E-5</v>
          </cell>
          <cell r="BA25">
            <v>3.1052751281699998E-5</v>
          </cell>
        </row>
        <row r="26">
          <cell r="B26">
            <v>8.6356675568300006E-6</v>
          </cell>
          <cell r="C26">
            <v>2.4638198984300002E-5</v>
          </cell>
          <cell r="D26">
            <v>5.3264218911000001E-5</v>
          </cell>
          <cell r="E26">
            <v>8.5534292815899997E-5</v>
          </cell>
          <cell r="F26">
            <v>1.2403691921499999E-4</v>
          </cell>
          <cell r="G26">
            <v>1.73604698451E-4</v>
          </cell>
          <cell r="H26">
            <v>1.74198083534E-4</v>
          </cell>
          <cell r="I26">
            <v>1.7432741731299999E-4</v>
          </cell>
          <cell r="J26">
            <v>1.6554155100099999E-4</v>
          </cell>
          <cell r="K26">
            <v>1.4498764803600001E-4</v>
          </cell>
          <cell r="L26">
            <v>1.2651233247E-4</v>
          </cell>
          <cell r="M26">
            <v>1.2244897804300001E-4</v>
          </cell>
          <cell r="N26">
            <v>1.22435595935E-4</v>
          </cell>
          <cell r="O26">
            <v>4.8655331918400001E-6</v>
          </cell>
          <cell r="P26">
            <v>1.9281520335999999E-5</v>
          </cell>
          <cell r="Q26">
            <v>5.96476557382E-5</v>
          </cell>
          <cell r="R26">
            <v>9.5321840696300001E-5</v>
          </cell>
          <cell r="S26">
            <v>1.2126081734800001E-4</v>
          </cell>
          <cell r="T26">
            <v>7.1612857339299995E-5</v>
          </cell>
          <cell r="U26">
            <v>6.5119808406899999E-5</v>
          </cell>
          <cell r="V26">
            <v>7.3026720721199994E-5</v>
          </cell>
          <cell r="W26">
            <v>5.9766632606300003E-5</v>
          </cell>
          <cell r="X26">
            <v>5.7811045276000003E-5</v>
          </cell>
          <cell r="Y26">
            <v>5.6838373570700002E-5</v>
          </cell>
          <cell r="Z26">
            <v>4.8706476178199997E-5</v>
          </cell>
          <cell r="AA26">
            <v>1.81217397404E-5</v>
          </cell>
          <cell r="AB26">
            <v>-5.9649832606900001E-6</v>
          </cell>
          <cell r="AC26">
            <v>4.0981293783600003E-6</v>
          </cell>
          <cell r="AD26">
            <v>1.3985620904499999E-5</v>
          </cell>
          <cell r="AE26">
            <v>2.0100205021999998E-5</v>
          </cell>
          <cell r="AF26">
            <v>3.5125034934399998E-5</v>
          </cell>
          <cell r="AG26">
            <v>4.74128649314E-5</v>
          </cell>
          <cell r="AH26">
            <v>3.9377257854299998E-5</v>
          </cell>
          <cell r="AI26">
            <v>3.38096726312E-5</v>
          </cell>
          <cell r="AJ26">
            <v>2.8810187440100002E-5</v>
          </cell>
          <cell r="AK26">
            <v>2.3123394928299999E-5</v>
          </cell>
          <cell r="AL26">
            <v>1.64531783289E-5</v>
          </cell>
          <cell r="AM26">
            <v>1.17426390434E-5</v>
          </cell>
          <cell r="AN26">
            <v>8.2309177979599995E-6</v>
          </cell>
          <cell r="AO26">
            <v>9.2664216140500001E-6</v>
          </cell>
          <cell r="AP26">
            <v>2.26477386295E-5</v>
          </cell>
          <cell r="AQ26">
            <v>3.88103453648E-5</v>
          </cell>
          <cell r="AR26">
            <v>4.8978478822400001E-5</v>
          </cell>
          <cell r="AS26">
            <v>7.2839735353300006E-5</v>
          </cell>
          <cell r="AT26">
            <v>1.0163824049700001E-4</v>
          </cell>
          <cell r="AU26">
            <v>8.5798813361000006E-5</v>
          </cell>
          <cell r="AV26">
            <v>8.0166201208400003E-5</v>
          </cell>
          <cell r="AW26">
            <v>7.41962243511E-5</v>
          </cell>
          <cell r="AX26">
            <v>6.8931443679100005E-5</v>
          </cell>
          <cell r="AY26">
            <v>6.0026001515500003E-5</v>
          </cell>
          <cell r="AZ26">
            <v>5.1781854996000002E-5</v>
          </cell>
          <cell r="BA26">
            <v>3.2350819998399999E-5</v>
          </cell>
        </row>
        <row r="27">
          <cell r="B27">
            <v>8.1906437349800006E-6</v>
          </cell>
          <cell r="C27">
            <v>1.88368974357E-5</v>
          </cell>
          <cell r="D27">
            <v>4.0719650235400003E-5</v>
          </cell>
          <cell r="E27">
            <v>6.80141934662E-5</v>
          </cell>
          <cell r="F27">
            <v>1.02045853092E-4</v>
          </cell>
          <cell r="G27">
            <v>1.48093939437E-4</v>
          </cell>
          <cell r="H27">
            <v>1.48415102397E-4</v>
          </cell>
          <cell r="I27">
            <v>1.5065299315300001E-4</v>
          </cell>
          <cell r="J27">
            <v>1.4498764803600001E-4</v>
          </cell>
          <cell r="K27">
            <v>1.3612648065E-4</v>
          </cell>
          <cell r="L27">
            <v>1.2353967373700001E-4</v>
          </cell>
          <cell r="M27">
            <v>1.21043476271E-4</v>
          </cell>
          <cell r="N27">
            <v>1.2102279088199999E-4</v>
          </cell>
          <cell r="O27">
            <v>5.6735402775999997E-8</v>
          </cell>
          <cell r="P27">
            <v>1.03567621652E-5</v>
          </cell>
          <cell r="Q27">
            <v>4.3674673615499998E-5</v>
          </cell>
          <cell r="R27">
            <v>7.3342308893500002E-5</v>
          </cell>
          <cell r="S27">
            <v>9.7637103402499996E-5</v>
          </cell>
          <cell r="T27">
            <v>6.4286160901300002E-5</v>
          </cell>
          <cell r="U27">
            <v>5.8187620631900002E-5</v>
          </cell>
          <cell r="V27">
            <v>7.0628737401600002E-5</v>
          </cell>
          <cell r="W27">
            <v>5.4368103971299999E-5</v>
          </cell>
          <cell r="X27">
            <v>5.2869597577299999E-5</v>
          </cell>
          <cell r="Y27">
            <v>5.22441785026E-5</v>
          </cell>
          <cell r="Z27">
            <v>4.6425957542200001E-5</v>
          </cell>
          <cell r="AA27">
            <v>2.3583661153900001E-5</v>
          </cell>
          <cell r="AB27">
            <v>-8.88068132448E-6</v>
          </cell>
          <cell r="AC27">
            <v>9.0459817778600003E-7</v>
          </cell>
          <cell r="AD27">
            <v>9.6450982675799998E-6</v>
          </cell>
          <cell r="AE27">
            <v>1.47840252204E-5</v>
          </cell>
          <cell r="AF27">
            <v>2.8234222708400002E-5</v>
          </cell>
          <cell r="AG27">
            <v>4.0306906065199997E-5</v>
          </cell>
          <cell r="AH27">
            <v>3.4530013361700001E-5</v>
          </cell>
          <cell r="AI27">
            <v>2.98370129717E-5</v>
          </cell>
          <cell r="AJ27">
            <v>2.59423923457E-5</v>
          </cell>
          <cell r="AK27">
            <v>2.0393709045899999E-5</v>
          </cell>
          <cell r="AL27">
            <v>1.4981896902799999E-5</v>
          </cell>
          <cell r="AM27">
            <v>1.16447809871E-5</v>
          </cell>
          <cell r="AN27">
            <v>9.3661547205699992E-6</v>
          </cell>
          <cell r="AO27">
            <v>2.92274847235E-6</v>
          </cell>
          <cell r="AP27">
            <v>1.2593863824299999E-5</v>
          </cell>
          <cell r="AQ27">
            <v>2.70831114027E-5</v>
          </cell>
          <cell r="AR27">
            <v>3.54671073776E-5</v>
          </cell>
          <cell r="AS27">
            <v>5.8107312391099999E-5</v>
          </cell>
          <cell r="AT27">
            <v>8.4671851569699999E-5</v>
          </cell>
          <cell r="AU27">
            <v>7.5514226399699995E-5</v>
          </cell>
          <cell r="AV27">
            <v>7.2597126246000006E-5</v>
          </cell>
          <cell r="AW27">
            <v>6.8582005799099999E-5</v>
          </cell>
          <cell r="AX27">
            <v>6.5881719165199995E-5</v>
          </cell>
          <cell r="AY27">
            <v>5.8902500151500002E-5</v>
          </cell>
          <cell r="AZ27">
            <v>5.17397370568E-5</v>
          </cell>
          <cell r="BA27">
            <v>3.4214734923099998E-5</v>
          </cell>
        </row>
        <row r="28">
          <cell r="B28">
            <v>7.8373947336900006E-6</v>
          </cell>
          <cell r="C28">
            <v>1.45912338064E-5</v>
          </cell>
          <cell r="D28">
            <v>2.9885560253599999E-5</v>
          </cell>
          <cell r="E28">
            <v>5.2381110048399998E-5</v>
          </cell>
          <cell r="F28">
            <v>8.1754221793199993E-5</v>
          </cell>
          <cell r="G28">
            <v>1.2437773915699999E-4</v>
          </cell>
          <cell r="H28">
            <v>1.2531014364799999E-4</v>
          </cell>
          <cell r="I28">
            <v>1.2935550046799999E-4</v>
          </cell>
          <cell r="J28">
            <v>1.2651233247E-4</v>
          </cell>
          <cell r="K28">
            <v>1.2353967373700001E-4</v>
          </cell>
          <cell r="L28">
            <v>1.1769051632E-4</v>
          </cell>
          <cell r="M28">
            <v>1.1600771203E-4</v>
          </cell>
          <cell r="N28">
            <v>1.15976839737E-4</v>
          </cell>
          <cell r="O28">
            <v>-1.65483983006E-7</v>
          </cell>
          <cell r="P28">
            <v>5.3506546124400001E-6</v>
          </cell>
          <cell r="Q28">
            <v>3.2060807708200001E-5</v>
          </cell>
          <cell r="R28">
            <v>5.6427019275900002E-5</v>
          </cell>
          <cell r="S28">
            <v>7.8409689592100004E-5</v>
          </cell>
          <cell r="T28">
            <v>5.7446593457799997E-5</v>
          </cell>
          <cell r="U28">
            <v>5.1881111641700001E-5</v>
          </cell>
          <cell r="V28">
            <v>6.5922391831799994E-5</v>
          </cell>
          <cell r="W28">
            <v>4.9585607175199998E-5</v>
          </cell>
          <cell r="X28">
            <v>4.8502386578300002E-5</v>
          </cell>
          <cell r="Y28">
            <v>4.8602432698500002E-5</v>
          </cell>
          <cell r="Z28">
            <v>4.3627369598799998E-5</v>
          </cell>
          <cell r="AA28">
            <v>2.52358801305E-5</v>
          </cell>
          <cell r="AB28">
            <v>-1.03829727238E-5</v>
          </cell>
          <cell r="AC28">
            <v>-9.8755509244599992E-7</v>
          </cell>
          <cell r="AD28">
            <v>6.3173374640300002E-6</v>
          </cell>
          <cell r="AE28">
            <v>1.04326209318E-5</v>
          </cell>
          <cell r="AF28">
            <v>2.21819520256E-5</v>
          </cell>
          <cell r="AG28">
            <v>3.3495734676299997E-5</v>
          </cell>
          <cell r="AH28">
            <v>2.99726329166E-5</v>
          </cell>
          <cell r="AI28">
            <v>2.6286345468600001E-5</v>
          </cell>
          <cell r="AJ28">
            <v>2.3270069062500001E-5</v>
          </cell>
          <cell r="AK28">
            <v>1.8736534798099998E-5</v>
          </cell>
          <cell r="AL28">
            <v>1.4541545283500001E-5</v>
          </cell>
          <cell r="AM28">
            <v>1.24779625904E-5</v>
          </cell>
          <cell r="AN28">
            <v>1.10734897042E-5</v>
          </cell>
          <cell r="AO28">
            <v>-8.0231669131999996E-7</v>
          </cell>
          <cell r="AP28">
            <v>3.3993666591199999E-6</v>
          </cell>
          <cell r="AQ28">
            <v>1.60413780375E-5</v>
          </cell>
          <cell r="AR28">
            <v>2.39425185266E-5</v>
          </cell>
          <cell r="AS28">
            <v>4.5372854443899998E-5</v>
          </cell>
          <cell r="AT28">
            <v>7.0646810469600002E-5</v>
          </cell>
          <cell r="AU28">
            <v>6.6200504696699997E-5</v>
          </cell>
          <cell r="AV28">
            <v>6.58874287693E-5</v>
          </cell>
          <cell r="AW28">
            <v>6.3837511377500003E-5</v>
          </cell>
          <cell r="AX28">
            <v>6.2548162759499995E-5</v>
          </cell>
          <cell r="AY28">
            <v>5.7780423739999997E-5</v>
          </cell>
          <cell r="AZ28">
            <v>5.1275070044999999E-5</v>
          </cell>
          <cell r="BA28">
            <v>3.6027231326899997E-5</v>
          </cell>
        </row>
        <row r="29">
          <cell r="B29">
            <v>9.2119019136900001E-6</v>
          </cell>
          <cell r="C29">
            <v>1.4726295529800001E-5</v>
          </cell>
          <cell r="D29">
            <v>2.8089237291599999E-5</v>
          </cell>
          <cell r="E29">
            <v>4.94375027016E-5</v>
          </cell>
          <cell r="F29">
            <v>7.7705453619000004E-5</v>
          </cell>
          <cell r="G29">
            <v>1.1980831305E-4</v>
          </cell>
          <cell r="H29">
            <v>1.20248254608E-4</v>
          </cell>
          <cell r="I29">
            <v>1.24495396099E-4</v>
          </cell>
          <cell r="J29">
            <v>1.2244897804300001E-4</v>
          </cell>
          <cell r="K29">
            <v>1.21043476271E-4</v>
          </cell>
          <cell r="L29">
            <v>1.1600771203E-4</v>
          </cell>
          <cell r="M29">
            <v>1.18511046256E-4</v>
          </cell>
          <cell r="N29">
            <v>1.1848465548900001E-4</v>
          </cell>
          <cell r="O29">
            <v>-7.78021479371E-7</v>
          </cell>
          <cell r="P29">
            <v>3.9956019006200002E-6</v>
          </cell>
          <cell r="Q29">
            <v>2.7676417682799999E-5</v>
          </cell>
          <cell r="R29">
            <v>4.9996203990000002E-5</v>
          </cell>
          <cell r="S29">
            <v>7.0921706046300005E-5</v>
          </cell>
          <cell r="T29">
            <v>5.5185359716699998E-5</v>
          </cell>
          <cell r="U29">
            <v>4.9582200583100003E-5</v>
          </cell>
          <cell r="V29">
            <v>6.1749148862499999E-5</v>
          </cell>
          <cell r="W29">
            <v>4.6852218864899997E-5</v>
          </cell>
          <cell r="X29">
            <v>4.59545529704E-5</v>
          </cell>
          <cell r="Y29">
            <v>4.62327852318E-5</v>
          </cell>
          <cell r="Z29">
            <v>4.1670323993100001E-5</v>
          </cell>
          <cell r="AA29">
            <v>2.55352349224E-5</v>
          </cell>
          <cell r="AB29">
            <v>-7.6869607629899994E-6</v>
          </cell>
          <cell r="AC29">
            <v>3.3061998446200001E-7</v>
          </cell>
          <cell r="AD29">
            <v>6.0550144540199999E-6</v>
          </cell>
          <cell r="AE29">
            <v>9.6320234440400005E-6</v>
          </cell>
          <cell r="AF29">
            <v>2.1113348757799999E-5</v>
          </cell>
          <cell r="AG29">
            <v>3.25183925458E-5</v>
          </cell>
          <cell r="AH29">
            <v>2.9888505585800001E-5</v>
          </cell>
          <cell r="AI29">
            <v>2.6543229836500001E-5</v>
          </cell>
          <cell r="AJ29">
            <v>2.3729835859099999E-5</v>
          </cell>
          <cell r="AK29">
            <v>1.9691032975299999E-5</v>
          </cell>
          <cell r="AL29">
            <v>1.5449104999000001E-5</v>
          </cell>
          <cell r="AM29">
            <v>1.34968529103E-5</v>
          </cell>
          <cell r="AN29">
            <v>1.2132168641000001E-5</v>
          </cell>
          <cell r="AO29">
            <v>-6.4646853649499999E-6</v>
          </cell>
          <cell r="AP29">
            <v>4.8580215009300002E-7</v>
          </cell>
          <cell r="AQ29">
            <v>1.36969440846E-5</v>
          </cell>
          <cell r="AR29">
            <v>2.1368757651700001E-5</v>
          </cell>
          <cell r="AS29">
            <v>4.2132919934999999E-5</v>
          </cell>
          <cell r="AT29">
            <v>6.49122310105E-5</v>
          </cell>
          <cell r="AU29">
            <v>6.2691998684E-5</v>
          </cell>
          <cell r="AV29">
            <v>6.3534594151800003E-5</v>
          </cell>
          <cell r="AW29">
            <v>6.2592517864800006E-5</v>
          </cell>
          <cell r="AX29">
            <v>6.1649190365899997E-5</v>
          </cell>
          <cell r="AY29">
            <v>5.7741742773699997E-5</v>
          </cell>
          <cell r="AZ29">
            <v>5.1771569075300002E-5</v>
          </cell>
          <cell r="BA29">
            <v>3.7410235416999997E-5</v>
          </cell>
        </row>
        <row r="30">
          <cell r="B30">
            <v>9.2413673238800006E-6</v>
          </cell>
          <cell r="C30">
            <v>1.4755073222E-5</v>
          </cell>
          <cell r="D30">
            <v>2.8104494033700001E-5</v>
          </cell>
          <cell r="E30">
            <v>4.9446033458500002E-5</v>
          </cell>
          <cell r="F30">
            <v>7.7697081135499996E-5</v>
          </cell>
          <cell r="G30">
            <v>1.19799445109E-4</v>
          </cell>
          <cell r="H30">
            <v>1.20247056635E-4</v>
          </cell>
          <cell r="I30">
            <v>1.24482412286E-4</v>
          </cell>
          <cell r="J30">
            <v>1.22435595935E-4</v>
          </cell>
          <cell r="K30">
            <v>1.2102279088199999E-4</v>
          </cell>
          <cell r="L30">
            <v>1.15976839737E-4</v>
          </cell>
          <cell r="M30">
            <v>1.1848465548900001E-4</v>
          </cell>
          <cell r="N30">
            <v>1.18459337771E-4</v>
          </cell>
          <cell r="O30">
            <v>-8.1592616145400005E-7</v>
          </cell>
          <cell r="P30">
            <v>4.0242452073899999E-6</v>
          </cell>
          <cell r="Q30">
            <v>2.7690607907599999E-5</v>
          </cell>
          <cell r="R30">
            <v>4.9997795784600003E-5</v>
          </cell>
          <cell r="S30">
            <v>7.0912572048299993E-5</v>
          </cell>
          <cell r="T30">
            <v>5.5140251948999997E-5</v>
          </cell>
          <cell r="U30">
            <v>4.9553856839499998E-5</v>
          </cell>
          <cell r="V30">
            <v>6.1699797694800005E-5</v>
          </cell>
          <cell r="W30">
            <v>4.6852240550500002E-5</v>
          </cell>
          <cell r="X30">
            <v>4.5948340094200002E-5</v>
          </cell>
          <cell r="Y30">
            <v>4.6215091872000002E-5</v>
          </cell>
          <cell r="Z30">
            <v>4.1650673521500002E-5</v>
          </cell>
          <cell r="AA30">
            <v>2.55215276564E-5</v>
          </cell>
          <cell r="AB30">
            <v>-7.7139868067599994E-6</v>
          </cell>
          <cell r="AC30">
            <v>3.3697520399800001E-7</v>
          </cell>
          <cell r="AD30">
            <v>6.06289842086E-6</v>
          </cell>
          <cell r="AE30">
            <v>9.6558071863900006E-6</v>
          </cell>
          <cell r="AF30">
            <v>2.1138312041299998E-5</v>
          </cell>
          <cell r="AG30">
            <v>3.2528707753399999E-5</v>
          </cell>
          <cell r="AH30">
            <v>2.98965691862E-5</v>
          </cell>
          <cell r="AI30">
            <v>2.65473030987E-5</v>
          </cell>
          <cell r="AJ30">
            <v>2.37334565577E-5</v>
          </cell>
          <cell r="AK30">
            <v>1.9695562452500001E-5</v>
          </cell>
          <cell r="AL30">
            <v>1.54452435585E-5</v>
          </cell>
          <cell r="AM30">
            <v>1.3485983476100001E-5</v>
          </cell>
          <cell r="AN30">
            <v>1.2126623772799999E-5</v>
          </cell>
          <cell r="AO30">
            <v>-6.4891739133999996E-6</v>
          </cell>
          <cell r="AP30">
            <v>4.89851396328E-7</v>
          </cell>
          <cell r="AQ30">
            <v>1.36796773567E-5</v>
          </cell>
          <cell r="AR30">
            <v>2.13622935564E-5</v>
          </cell>
          <cell r="AS30">
            <v>4.2124896924899998E-5</v>
          </cell>
          <cell r="AT30">
            <v>6.4893453190400006E-5</v>
          </cell>
          <cell r="AU30">
            <v>6.2657650391899998E-5</v>
          </cell>
          <cell r="AV30">
            <v>6.3491041441599995E-5</v>
          </cell>
          <cell r="AW30">
            <v>6.25511989935E-5</v>
          </cell>
          <cell r="AX30">
            <v>6.1609096967600005E-5</v>
          </cell>
          <cell r="AY30">
            <v>5.7699782497700002E-5</v>
          </cell>
          <cell r="AZ30">
            <v>5.1737749499500003E-5</v>
          </cell>
          <cell r="BA30">
            <v>3.7390687210900001E-5</v>
          </cell>
        </row>
        <row r="31">
          <cell r="B31">
            <v>2.39501323384E-5</v>
          </cell>
          <cell r="C31">
            <v>2.0794496915299999E-5</v>
          </cell>
          <cell r="D31">
            <v>1.3750936573300001E-5</v>
          </cell>
          <cell r="E31">
            <v>1.2285944008100001E-5</v>
          </cell>
          <cell r="F31">
            <v>1.1989951251299999E-5</v>
          </cell>
          <cell r="G31">
            <v>6.5213547070100001E-6</v>
          </cell>
          <cell r="H31">
            <v>5.52859879228E-6</v>
          </cell>
          <cell r="I31">
            <v>6.7141197101299996E-6</v>
          </cell>
          <cell r="J31">
            <v>4.8655331918400001E-6</v>
          </cell>
          <cell r="K31">
            <v>5.6735402775999997E-8</v>
          </cell>
          <cell r="L31">
            <v>-1.65483983006E-7</v>
          </cell>
          <cell r="M31">
            <v>-7.78021479371E-7</v>
          </cell>
          <cell r="N31">
            <v>-8.1592616145400005E-7</v>
          </cell>
          <cell r="O31">
            <v>1.77272006815E-4</v>
          </cell>
          <cell r="P31">
            <v>1.14717207797E-4</v>
          </cell>
          <cell r="Q31">
            <v>8.68979437837E-5</v>
          </cell>
          <cell r="R31">
            <v>6.6527631909199997E-5</v>
          </cell>
          <cell r="S31">
            <v>5.0699564617899998E-5</v>
          </cell>
          <cell r="T31">
            <v>7.8008646079600002E-6</v>
          </cell>
          <cell r="U31">
            <v>-1.46133654667E-8</v>
          </cell>
          <cell r="V31">
            <v>-5.7506410304300001E-6</v>
          </cell>
          <cell r="W31">
            <v>-8.7365953636000006E-6</v>
          </cell>
          <cell r="X31">
            <v>-6.5376887994400004E-6</v>
          </cell>
          <cell r="Y31">
            <v>3.92052912515E-7</v>
          </cell>
          <cell r="Z31">
            <v>-2.2198837903800001E-6</v>
          </cell>
          <cell r="AA31">
            <v>-2.6127985833699999E-6</v>
          </cell>
          <cell r="AB31">
            <v>7.5867594258500004E-5</v>
          </cell>
          <cell r="AC31">
            <v>6.2414116074699998E-5</v>
          </cell>
          <cell r="AD31">
            <v>4.8653586403E-5</v>
          </cell>
          <cell r="AE31">
            <v>4.0247659703500001E-5</v>
          </cell>
          <cell r="AF31">
            <v>3.31484280746E-5</v>
          </cell>
          <cell r="AG31">
            <v>2.3923455875999999E-5</v>
          </cell>
          <cell r="AH31">
            <v>1.88235739375E-5</v>
          </cell>
          <cell r="AI31">
            <v>1.5300014525799999E-5</v>
          </cell>
          <cell r="AJ31">
            <v>9.2797476230999998E-6</v>
          </cell>
          <cell r="AK31">
            <v>7.7567481416400001E-6</v>
          </cell>
          <cell r="AL31">
            <v>6.3634074883700001E-6</v>
          </cell>
          <cell r="AM31">
            <v>5.55522710975E-6</v>
          </cell>
          <cell r="AN31">
            <v>3.24092558373E-6</v>
          </cell>
          <cell r="AO31">
            <v>1.3393810424799999E-4</v>
          </cell>
          <cell r="AP31">
            <v>9.2109266182300006E-5</v>
          </cell>
          <cell r="AQ31">
            <v>5.7104190601300003E-5</v>
          </cell>
          <cell r="AR31">
            <v>5.3031452236999999E-5</v>
          </cell>
          <cell r="AS31">
            <v>4.3161640899800003E-5</v>
          </cell>
          <cell r="AT31">
            <v>1.51022093618E-5</v>
          </cell>
          <cell r="AU31">
            <v>5.7016066402600003E-6</v>
          </cell>
          <cell r="AV31">
            <v>3.9030429067100001E-6</v>
          </cell>
          <cell r="AW31">
            <v>8.7683370541099996E-8</v>
          </cell>
          <cell r="AX31">
            <v>-1.7623798492699999E-6</v>
          </cell>
          <cell r="AY31">
            <v>-5.4645838345899997E-6</v>
          </cell>
          <cell r="AZ31">
            <v>-7.1724909557500001E-6</v>
          </cell>
          <cell r="BA31">
            <v>-5.0761558130899995E-7</v>
          </cell>
        </row>
        <row r="32">
          <cell r="B32">
            <v>1.28815753887E-5</v>
          </cell>
          <cell r="C32">
            <v>1.6771300646000001E-5</v>
          </cell>
          <cell r="D32">
            <v>2.0538045985200001E-5</v>
          </cell>
          <cell r="E32">
            <v>2.3060593588600002E-5</v>
          </cell>
          <cell r="F32">
            <v>2.63965885497E-5</v>
          </cell>
          <cell r="G32">
            <v>2.55022770007E-5</v>
          </cell>
          <cell r="H32">
            <v>2.44248010797E-5</v>
          </cell>
          <cell r="I32">
            <v>2.2835160754700002E-5</v>
          </cell>
          <cell r="J32">
            <v>1.9281520335999999E-5</v>
          </cell>
          <cell r="K32">
            <v>1.03567621652E-5</v>
          </cell>
          <cell r="L32">
            <v>5.3506546124400001E-6</v>
          </cell>
          <cell r="M32">
            <v>3.9956019006200002E-6</v>
          </cell>
          <cell r="N32">
            <v>4.0242452073899999E-6</v>
          </cell>
          <cell r="O32">
            <v>1.14717207797E-4</v>
          </cell>
          <cell r="P32">
            <v>1.05496737322E-4</v>
          </cell>
          <cell r="Q32">
            <v>9.6210418747500002E-5</v>
          </cell>
          <cell r="R32">
            <v>8.9989842256799998E-5</v>
          </cell>
          <cell r="S32">
            <v>8.0165047352800001E-5</v>
          </cell>
          <cell r="T32">
            <v>2.1311099375999999E-5</v>
          </cell>
          <cell r="U32">
            <v>1.2157470249100001E-5</v>
          </cell>
          <cell r="V32">
            <v>6.5236517922499996E-6</v>
          </cell>
          <cell r="W32">
            <v>8.6730543408900004E-7</v>
          </cell>
          <cell r="X32">
            <v>4.6653263030699999E-7</v>
          </cell>
          <cell r="Y32">
            <v>4.5230764085400004E-6</v>
          </cell>
          <cell r="Z32">
            <v>8.9260677720100002E-7</v>
          </cell>
          <cell r="AA32">
            <v>-3.7187397818100001E-6</v>
          </cell>
          <cell r="AB32">
            <v>5.6225444998399997E-5</v>
          </cell>
          <cell r="AC32">
            <v>5.5679717368300003E-5</v>
          </cell>
          <cell r="AD32">
            <v>4.9072014798100002E-5</v>
          </cell>
          <cell r="AE32">
            <v>4.3414715188199998E-5</v>
          </cell>
          <cell r="AF32">
            <v>3.8316404334099998E-5</v>
          </cell>
          <cell r="AG32">
            <v>2.8444796750400001E-5</v>
          </cell>
          <cell r="AH32">
            <v>2.09228389138E-5</v>
          </cell>
          <cell r="AI32">
            <v>1.6826745710600001E-5</v>
          </cell>
          <cell r="AJ32">
            <v>1.0782898440100001E-5</v>
          </cell>
          <cell r="AK32">
            <v>9.7051639922500006E-6</v>
          </cell>
          <cell r="AL32">
            <v>7.2523536801700003E-6</v>
          </cell>
          <cell r="AM32">
            <v>5.1931629687899997E-6</v>
          </cell>
          <cell r="AN32">
            <v>2.6326160301799999E-6</v>
          </cell>
          <cell r="AO32">
            <v>1.09639936847E-4</v>
          </cell>
          <cell r="AP32">
            <v>9.0830873565599994E-5</v>
          </cell>
          <cell r="AQ32">
            <v>6.5573982176800005E-5</v>
          </cell>
          <cell r="AR32">
            <v>6.0965196504499999E-5</v>
          </cell>
          <cell r="AS32">
            <v>5.1944149860399998E-5</v>
          </cell>
          <cell r="AT32">
            <v>3.1942912397500001E-5</v>
          </cell>
          <cell r="AU32">
            <v>1.7480902868699999E-5</v>
          </cell>
          <cell r="AV32">
            <v>1.1492766309499999E-5</v>
          </cell>
          <cell r="AW32">
            <v>7.1476887191199996E-6</v>
          </cell>
          <cell r="AX32">
            <v>2.5701125153900002E-6</v>
          </cell>
          <cell r="AY32">
            <v>-9.4862073583100004E-7</v>
          </cell>
          <cell r="AZ32">
            <v>-4.53690416758E-6</v>
          </cell>
          <cell r="BA32">
            <v>1.75861568381E-6</v>
          </cell>
        </row>
        <row r="33">
          <cell r="B33">
            <v>6.3723592912999998E-7</v>
          </cell>
          <cell r="C33">
            <v>1.21531877131E-5</v>
          </cell>
          <cell r="D33">
            <v>3.4698782581000002E-5</v>
          </cell>
          <cell r="E33">
            <v>4.9193463102200002E-5</v>
          </cell>
          <cell r="F33">
            <v>6.4801438372400004E-5</v>
          </cell>
          <cell r="G33">
            <v>7.3873639175400002E-5</v>
          </cell>
          <cell r="H33">
            <v>7.1543172024599998E-5</v>
          </cell>
          <cell r="I33">
            <v>6.7055134125300006E-5</v>
          </cell>
          <cell r="J33">
            <v>5.96476557382E-5</v>
          </cell>
          <cell r="K33">
            <v>4.3674673615499998E-5</v>
          </cell>
          <cell r="L33">
            <v>3.2060807708200001E-5</v>
          </cell>
          <cell r="M33">
            <v>2.7676417682799999E-5</v>
          </cell>
          <cell r="N33">
            <v>2.7690607907599999E-5</v>
          </cell>
          <cell r="O33">
            <v>8.68979437837E-5</v>
          </cell>
          <cell r="P33">
            <v>9.6210418747500002E-5</v>
          </cell>
          <cell r="Q33">
            <v>1.3316851605000001E-4</v>
          </cell>
          <cell r="R33">
            <v>1.5084950179299999E-4</v>
          </cell>
          <cell r="S33">
            <v>1.53169740558E-4</v>
          </cell>
          <cell r="T33">
            <v>5.89197261815E-5</v>
          </cell>
          <cell r="U33">
            <v>4.58339043777E-5</v>
          </cell>
          <cell r="V33">
            <v>3.8650996674300001E-5</v>
          </cell>
          <cell r="W33">
            <v>2.98970377734E-5</v>
          </cell>
          <cell r="X33">
            <v>2.5314212411599999E-5</v>
          </cell>
          <cell r="Y33">
            <v>2.4864588623200001E-5</v>
          </cell>
          <cell r="Z33">
            <v>1.7827974422599999E-5</v>
          </cell>
          <cell r="AA33">
            <v>3.7042069766E-6</v>
          </cell>
          <cell r="AB33">
            <v>3.2470811365400002E-5</v>
          </cell>
          <cell r="AC33">
            <v>4.0654560764099998E-5</v>
          </cell>
          <cell r="AD33">
            <v>4.51346828892E-5</v>
          </cell>
          <cell r="AE33">
            <v>4.4224422242799999E-5</v>
          </cell>
          <cell r="AF33">
            <v>4.7278996689200001E-5</v>
          </cell>
          <cell r="AG33">
            <v>4.2780567287399998E-5</v>
          </cell>
          <cell r="AH33">
            <v>3.04683562796E-5</v>
          </cell>
          <cell r="AI33">
            <v>2.4011995718E-5</v>
          </cell>
          <cell r="AJ33">
            <v>1.81204910989E-5</v>
          </cell>
          <cell r="AK33">
            <v>1.52471982234E-5</v>
          </cell>
          <cell r="AL33">
            <v>1.1330104154399999E-5</v>
          </cell>
          <cell r="AM33">
            <v>7.9417772495500004E-6</v>
          </cell>
          <cell r="AN33">
            <v>4.3784195146999996E-6</v>
          </cell>
          <cell r="AO33">
            <v>8.2696267420100003E-5</v>
          </cell>
          <cell r="AP33">
            <v>8.8061078133800004E-5</v>
          </cell>
          <cell r="AQ33">
            <v>8.3051862594199995E-5</v>
          </cell>
          <cell r="AR33">
            <v>7.81713891224E-5</v>
          </cell>
          <cell r="AS33">
            <v>7.7147084777099998E-5</v>
          </cell>
          <cell r="AT33">
            <v>7.83910805746E-5</v>
          </cell>
          <cell r="AU33">
            <v>5.3922794127800001E-5</v>
          </cell>
          <cell r="AV33">
            <v>4.2911661347599998E-5</v>
          </cell>
          <cell r="AW33">
            <v>3.32375796686E-5</v>
          </cell>
          <cell r="AX33">
            <v>2.6737582432100001E-5</v>
          </cell>
          <cell r="AY33">
            <v>2.10558419789E-5</v>
          </cell>
          <cell r="AZ33">
            <v>1.4604937797400001E-5</v>
          </cell>
          <cell r="BA33">
            <v>1.27230265509E-5</v>
          </cell>
        </row>
        <row r="34">
          <cell r="B34">
            <v>-9.5586162595299996E-6</v>
          </cell>
          <cell r="C34">
            <v>9.2420508971500003E-6</v>
          </cell>
          <cell r="D34">
            <v>4.7565091173200001E-5</v>
          </cell>
          <cell r="E34">
            <v>7.2099720144600001E-5</v>
          </cell>
          <cell r="F34">
            <v>9.9297080151999995E-5</v>
          </cell>
          <cell r="G34">
            <v>1.14178672556E-4</v>
          </cell>
          <cell r="H34">
            <v>1.13258566313E-4</v>
          </cell>
          <cell r="I34">
            <v>1.0613029117500001E-4</v>
          </cell>
          <cell r="J34">
            <v>9.5321840696300001E-5</v>
          </cell>
          <cell r="K34">
            <v>7.3342308893500002E-5</v>
          </cell>
          <cell r="L34">
            <v>5.6427019275900002E-5</v>
          </cell>
          <cell r="M34">
            <v>4.9996203990000002E-5</v>
          </cell>
          <cell r="N34">
            <v>4.9997795784600003E-5</v>
          </cell>
          <cell r="O34">
            <v>6.6527631909199997E-5</v>
          </cell>
          <cell r="P34">
            <v>8.9989842256799998E-5</v>
          </cell>
          <cell r="Q34">
            <v>1.5084950179299999E-4</v>
          </cell>
          <cell r="R34">
            <v>2.0235181743700001E-4</v>
          </cell>
          <cell r="S34">
            <v>2.11667947219E-4</v>
          </cell>
          <cell r="T34">
            <v>1.01609083365E-4</v>
          </cell>
          <cell r="U34">
            <v>8.3111063311399998E-5</v>
          </cell>
          <cell r="V34">
            <v>7.5983287474799995E-5</v>
          </cell>
          <cell r="W34">
            <v>6.1471889914300001E-5</v>
          </cell>
          <cell r="X34">
            <v>5.1185770900699998E-5</v>
          </cell>
          <cell r="Y34">
            <v>4.3850779931299999E-5</v>
          </cell>
          <cell r="Z34">
            <v>3.2942058588699997E-5</v>
          </cell>
          <cell r="AA34">
            <v>7.6327546725999999E-6</v>
          </cell>
          <cell r="AB34">
            <v>2.8193733702299998E-5</v>
          </cell>
          <cell r="AC34">
            <v>3.92943397231E-5</v>
          </cell>
          <cell r="AD34">
            <v>4.8698265127400001E-5</v>
          </cell>
          <cell r="AE34">
            <v>4.9967408801400003E-5</v>
          </cell>
          <cell r="AF34">
            <v>5.93036510245E-5</v>
          </cell>
          <cell r="AG34">
            <v>5.86103900196E-5</v>
          </cell>
          <cell r="AH34">
            <v>4.1269791996200001E-5</v>
          </cell>
          <cell r="AI34">
            <v>3.2486574060800002E-5</v>
          </cell>
          <cell r="AJ34">
            <v>2.6615778818599999E-5</v>
          </cell>
          <cell r="AK34">
            <v>2.2163851990499999E-5</v>
          </cell>
          <cell r="AL34">
            <v>1.6346672922800001E-5</v>
          </cell>
          <cell r="AM34">
            <v>1.03693147419E-5</v>
          </cell>
          <cell r="AN34">
            <v>5.1193385830699998E-6</v>
          </cell>
          <cell r="AO34">
            <v>7.2100459053199998E-5</v>
          </cell>
          <cell r="AP34">
            <v>8.5262747908700003E-5</v>
          </cell>
          <cell r="AQ34">
            <v>9.6604537775599997E-5</v>
          </cell>
          <cell r="AR34">
            <v>9.6841855296300001E-5</v>
          </cell>
          <cell r="AS34">
            <v>1.04783677596E-4</v>
          </cell>
          <cell r="AT34">
            <v>1.2662544000000001E-4</v>
          </cell>
          <cell r="AU34">
            <v>9.1446460470100003E-5</v>
          </cell>
          <cell r="AV34">
            <v>7.5192404821500006E-5</v>
          </cell>
          <cell r="AW34">
            <v>6.0295894078200003E-5</v>
          </cell>
          <cell r="AX34">
            <v>4.9899709891100003E-5</v>
          </cell>
          <cell r="AY34">
            <v>3.8567097275300003E-5</v>
          </cell>
          <cell r="AZ34">
            <v>2.9495917497600001E-5</v>
          </cell>
          <cell r="BA34">
            <v>1.9559421942200001E-5</v>
          </cell>
        </row>
        <row r="35">
          <cell r="B35">
            <v>-5.7404234101999999E-6</v>
          </cell>
          <cell r="C35">
            <v>1.3643992263E-5</v>
          </cell>
          <cell r="D35">
            <v>5.5032248534600002E-5</v>
          </cell>
          <cell r="E35">
            <v>8.5153446680299996E-5</v>
          </cell>
          <cell r="F35">
            <v>1.2068921597500001E-4</v>
          </cell>
          <cell r="G35">
            <v>1.41077498526E-4</v>
          </cell>
          <cell r="H35">
            <v>1.4005337111100001E-4</v>
          </cell>
          <cell r="I35">
            <v>1.33148415125E-4</v>
          </cell>
          <cell r="J35">
            <v>1.2126081734800001E-4</v>
          </cell>
          <cell r="K35">
            <v>9.7637103402499996E-5</v>
          </cell>
          <cell r="L35">
            <v>7.8409689592100004E-5</v>
          </cell>
          <cell r="M35">
            <v>7.0921706046300005E-5</v>
          </cell>
          <cell r="N35">
            <v>7.0912572048299993E-5</v>
          </cell>
          <cell r="O35">
            <v>5.0699564617899998E-5</v>
          </cell>
          <cell r="P35">
            <v>8.0165047352800001E-5</v>
          </cell>
          <cell r="Q35">
            <v>1.53169740558E-4</v>
          </cell>
          <cell r="R35">
            <v>2.11667947219E-4</v>
          </cell>
          <cell r="S35">
            <v>2.4240639496800001E-4</v>
          </cell>
          <cell r="T35">
            <v>1.1459484580100001E-4</v>
          </cell>
          <cell r="U35">
            <v>9.9205223197500002E-5</v>
          </cell>
          <cell r="V35">
            <v>9.5612810477299997E-5</v>
          </cell>
          <cell r="W35">
            <v>8.1428063575600005E-5</v>
          </cell>
          <cell r="X35">
            <v>6.9596847828499995E-5</v>
          </cell>
          <cell r="Y35">
            <v>6.0171708901900002E-5</v>
          </cell>
          <cell r="Z35">
            <v>4.6583411368400001E-5</v>
          </cell>
          <cell r="AA35">
            <v>1.3457494226900001E-5</v>
          </cell>
          <cell r="AB35">
            <v>1.7899130863699999E-5</v>
          </cell>
          <cell r="AC35">
            <v>3.3341404286799999E-5</v>
          </cell>
          <cell r="AD35">
            <v>4.6311801293599999E-5</v>
          </cell>
          <cell r="AE35">
            <v>5.2567347272599999E-5</v>
          </cell>
          <cell r="AF35">
            <v>6.9420501091700004E-5</v>
          </cell>
          <cell r="AG35">
            <v>7.2583090190600003E-5</v>
          </cell>
          <cell r="AH35">
            <v>5.3541044388800003E-5</v>
          </cell>
          <cell r="AI35">
            <v>4.2734490070600001E-5</v>
          </cell>
          <cell r="AJ35">
            <v>3.5583242402800003E-5</v>
          </cell>
          <cell r="AK35">
            <v>2.8861840118499999E-5</v>
          </cell>
          <cell r="AL35">
            <v>2.1417961688900001E-5</v>
          </cell>
          <cell r="AM35">
            <v>1.49323221937E-5</v>
          </cell>
          <cell r="AN35">
            <v>8.6372075469599993E-6</v>
          </cell>
          <cell r="AO35">
            <v>7.1317263300199997E-5</v>
          </cell>
          <cell r="AP35">
            <v>9.0602566407999995E-5</v>
          </cell>
          <cell r="AQ35">
            <v>1.11761647943E-4</v>
          </cell>
          <cell r="AR35">
            <v>1.20253106175E-4</v>
          </cell>
          <cell r="AS35">
            <v>1.40235088408E-4</v>
          </cell>
          <cell r="AT35">
            <v>1.60993099186E-4</v>
          </cell>
          <cell r="AU35">
            <v>1.20898253118E-4</v>
          </cell>
          <cell r="AV35">
            <v>1.02834787933E-4</v>
          </cell>
          <cell r="AW35">
            <v>8.6644538737799996E-5</v>
          </cell>
          <cell r="AX35">
            <v>7.4937325676300006E-5</v>
          </cell>
          <cell r="AY35">
            <v>6.13270998013E-5</v>
          </cell>
          <cell r="AZ35">
            <v>4.9180487227100001E-5</v>
          </cell>
          <cell r="BA35">
            <v>3.2730244580100002E-5</v>
          </cell>
        </row>
        <row r="36">
          <cell r="B36">
            <v>-9.8891690136599994E-7</v>
          </cell>
          <cell r="C36">
            <v>1.1290927047499999E-6</v>
          </cell>
          <cell r="D36">
            <v>2.21918203445E-5</v>
          </cell>
          <cell r="E36">
            <v>4.04108889704E-5</v>
          </cell>
          <cell r="F36">
            <v>6.3247192094699996E-5</v>
          </cell>
          <cell r="G36">
            <v>7.4860690601399998E-5</v>
          </cell>
          <cell r="H36">
            <v>7.6894525038899997E-5</v>
          </cell>
          <cell r="I36">
            <v>7.3752461792499999E-5</v>
          </cell>
          <cell r="J36">
            <v>7.1612857339299995E-5</v>
          </cell>
          <cell r="K36">
            <v>6.4286160901300002E-5</v>
          </cell>
          <cell r="L36">
            <v>5.7446593457799997E-5</v>
          </cell>
          <cell r="M36">
            <v>5.5185359716699998E-5</v>
          </cell>
          <cell r="N36">
            <v>5.5140251948999997E-5</v>
          </cell>
          <cell r="O36">
            <v>7.8008646079600002E-6</v>
          </cell>
          <cell r="P36">
            <v>2.1311099375999999E-5</v>
          </cell>
          <cell r="Q36">
            <v>5.89197261815E-5</v>
          </cell>
          <cell r="R36">
            <v>1.01609083365E-4</v>
          </cell>
          <cell r="S36">
            <v>1.1459484580100001E-4</v>
          </cell>
          <cell r="T36">
            <v>3.7790223711600001E-4</v>
          </cell>
          <cell r="U36">
            <v>2.7325939445200001E-4</v>
          </cell>
          <cell r="V36">
            <v>2.0051299704299999E-4</v>
          </cell>
          <cell r="W36">
            <v>1.45258334231E-4</v>
          </cell>
          <cell r="X36">
            <v>1.1656762681599999E-4</v>
          </cell>
          <cell r="Y36">
            <v>7.67447627666E-5</v>
          </cell>
          <cell r="Z36">
            <v>6.01996254572E-5</v>
          </cell>
          <cell r="AA36">
            <v>8.4406982772999995E-6</v>
          </cell>
          <cell r="AB36">
            <v>3.77340555606E-6</v>
          </cell>
          <cell r="AC36">
            <v>1.36452730884E-5</v>
          </cell>
          <cell r="AD36">
            <v>2.7073820682499999E-5</v>
          </cell>
          <cell r="AE36">
            <v>5.1906169041199997E-5</v>
          </cell>
          <cell r="AF36">
            <v>8.39608072119E-5</v>
          </cell>
          <cell r="AG36">
            <v>9.61640385432E-5</v>
          </cell>
          <cell r="AH36">
            <v>8.6166547505599995E-5</v>
          </cell>
          <cell r="AI36">
            <v>7.9767934964700005E-5</v>
          </cell>
          <cell r="AJ36">
            <v>7.5356371454799999E-5</v>
          </cell>
          <cell r="AK36">
            <v>6.1328344745599994E-5</v>
          </cell>
          <cell r="AL36">
            <v>5.1851230730199997E-5</v>
          </cell>
          <cell r="AM36">
            <v>4.3973509385899998E-5</v>
          </cell>
          <cell r="AN36">
            <v>3.4228923149300002E-5</v>
          </cell>
          <cell r="AO36">
            <v>5.4289865795799998E-5</v>
          </cell>
          <cell r="AP36">
            <v>5.4036707477599998E-5</v>
          </cell>
          <cell r="AQ36">
            <v>8.6712880688799996E-5</v>
          </cell>
          <cell r="AR36">
            <v>1.3931045959099999E-4</v>
          </cell>
          <cell r="AS36">
            <v>1.8396575372800001E-4</v>
          </cell>
          <cell r="AT36">
            <v>1.9922372227100001E-4</v>
          </cell>
          <cell r="AU36">
            <v>1.91045819061E-4</v>
          </cell>
          <cell r="AV36">
            <v>1.72102475974E-4</v>
          </cell>
          <cell r="AW36">
            <v>1.6057838399799999E-4</v>
          </cell>
          <cell r="AX36">
            <v>1.4102232684499999E-4</v>
          </cell>
          <cell r="AY36">
            <v>1.12348630606E-4</v>
          </cell>
          <cell r="AZ36">
            <v>8.8688448910699997E-5</v>
          </cell>
          <cell r="BA36">
            <v>1.4351925392899999E-5</v>
          </cell>
        </row>
        <row r="37">
          <cell r="B37">
            <v>1.34707994229E-6</v>
          </cell>
          <cell r="C37">
            <v>2.3918441165099999E-6</v>
          </cell>
          <cell r="D37">
            <v>1.9893342772299999E-5</v>
          </cell>
          <cell r="E37">
            <v>3.63175449882E-5</v>
          </cell>
          <cell r="F37">
            <v>5.7627934672899999E-5</v>
          </cell>
          <cell r="G37">
            <v>6.6543249024300004E-5</v>
          </cell>
          <cell r="H37">
            <v>6.93835311448E-5</v>
          </cell>
          <cell r="I37">
            <v>6.6958310582100001E-5</v>
          </cell>
          <cell r="J37">
            <v>6.5119808406899999E-5</v>
          </cell>
          <cell r="K37">
            <v>5.8187620631900002E-5</v>
          </cell>
          <cell r="L37">
            <v>5.1881111641700001E-5</v>
          </cell>
          <cell r="M37">
            <v>4.9582200583100003E-5</v>
          </cell>
          <cell r="N37">
            <v>4.9553856839499998E-5</v>
          </cell>
          <cell r="O37">
            <v>-1.46133654667E-8</v>
          </cell>
          <cell r="P37">
            <v>1.2157470249100001E-5</v>
          </cell>
          <cell r="Q37">
            <v>4.58339043777E-5</v>
          </cell>
          <cell r="R37">
            <v>8.3111063311399998E-5</v>
          </cell>
          <cell r="S37">
            <v>9.9205223197500002E-5</v>
          </cell>
          <cell r="T37">
            <v>2.7325939445200001E-4</v>
          </cell>
          <cell r="U37">
            <v>2.18744703246E-4</v>
          </cell>
          <cell r="V37">
            <v>1.76632755653E-4</v>
          </cell>
          <cell r="W37">
            <v>1.5318380798299999E-4</v>
          </cell>
          <cell r="X37">
            <v>1.21799898788E-4</v>
          </cell>
          <cell r="Y37">
            <v>8.0295713376599996E-5</v>
          </cell>
          <cell r="Z37">
            <v>6.3595949338399996E-5</v>
          </cell>
          <cell r="AA37">
            <v>1.2169279537400001E-5</v>
          </cell>
          <cell r="AB37">
            <v>-4.7024122804300002E-6</v>
          </cell>
          <cell r="AC37">
            <v>3.1914882702700001E-6</v>
          </cell>
          <cell r="AD37">
            <v>1.6511187473300001E-5</v>
          </cell>
          <cell r="AE37">
            <v>4.4687196865300003E-5</v>
          </cell>
          <cell r="AF37">
            <v>7.9623886038199997E-5</v>
          </cell>
          <cell r="AG37">
            <v>9.1809848522200001E-5</v>
          </cell>
          <cell r="AH37">
            <v>8.3124141961199996E-5</v>
          </cell>
          <cell r="AI37">
            <v>7.6894297860800003E-5</v>
          </cell>
          <cell r="AJ37">
            <v>7.3954669063200002E-5</v>
          </cell>
          <cell r="AK37">
            <v>6.0813118062100002E-5</v>
          </cell>
          <cell r="AL37">
            <v>5.1075718416199998E-5</v>
          </cell>
          <cell r="AM37">
            <v>4.3631776293600002E-5</v>
          </cell>
          <cell r="AN37">
            <v>3.62030772564E-5</v>
          </cell>
          <cell r="AO37">
            <v>3.2510225531899998E-5</v>
          </cell>
          <cell r="AP37">
            <v>3.1576830548899997E-5</v>
          </cell>
          <cell r="AQ37">
            <v>7.0011011821500001E-5</v>
          </cell>
          <cell r="AR37">
            <v>1.24879314329E-4</v>
          </cell>
          <cell r="AS37">
            <v>1.74285240435E-4</v>
          </cell>
          <cell r="AT37">
            <v>1.92160794826E-4</v>
          </cell>
          <cell r="AU37">
            <v>1.7910020475600001E-4</v>
          </cell>
          <cell r="AV37">
            <v>1.6219840876099999E-4</v>
          </cell>
          <cell r="AW37">
            <v>1.5388379704699999E-4</v>
          </cell>
          <cell r="AX37">
            <v>1.3569646776399999E-4</v>
          </cell>
          <cell r="AY37">
            <v>1.10260773898E-4</v>
          </cell>
          <cell r="AZ37">
            <v>9.0277316047899999E-5</v>
          </cell>
          <cell r="BA37">
            <v>2.9119952065999999E-5</v>
          </cell>
        </row>
        <row r="38">
          <cell r="B38">
            <v>-2.12896271908E-6</v>
          </cell>
          <cell r="C38">
            <v>7.8651685803399997E-7</v>
          </cell>
          <cell r="D38">
            <v>1.8274586660399999E-5</v>
          </cell>
          <cell r="E38">
            <v>3.33458910758E-5</v>
          </cell>
          <cell r="F38">
            <v>5.4705396699899999E-5</v>
          </cell>
          <cell r="G38">
            <v>7.4956678773299996E-5</v>
          </cell>
          <cell r="H38">
            <v>7.4997883006200006E-5</v>
          </cell>
          <cell r="I38">
            <v>7.4946064366200003E-5</v>
          </cell>
          <cell r="J38">
            <v>7.3026720721199994E-5</v>
          </cell>
          <cell r="K38">
            <v>7.0628737401600002E-5</v>
          </cell>
          <cell r="L38">
            <v>6.5922391831799994E-5</v>
          </cell>
          <cell r="M38">
            <v>6.1749148862499999E-5</v>
          </cell>
          <cell r="N38">
            <v>6.1699797694800005E-5</v>
          </cell>
          <cell r="O38">
            <v>-5.7506410304300001E-6</v>
          </cell>
          <cell r="P38">
            <v>6.5236517922499996E-6</v>
          </cell>
          <cell r="Q38">
            <v>3.8650996674300001E-5</v>
          </cell>
          <cell r="R38">
            <v>7.5983287474799995E-5</v>
          </cell>
          <cell r="S38">
            <v>9.5612810477299997E-5</v>
          </cell>
          <cell r="T38">
            <v>2.0051299704299999E-4</v>
          </cell>
          <cell r="U38">
            <v>1.76632755653E-4</v>
          </cell>
          <cell r="V38">
            <v>2.3211744710600001E-4</v>
          </cell>
          <cell r="W38">
            <v>1.58903967325E-4</v>
          </cell>
          <cell r="X38">
            <v>1.2292599421999999E-4</v>
          </cell>
          <cell r="Y38">
            <v>8.0262521566299994E-5</v>
          </cell>
          <cell r="Z38">
            <v>6.8935356864500004E-5</v>
          </cell>
          <cell r="AA38">
            <v>2.1196183836399999E-5</v>
          </cell>
          <cell r="AB38">
            <v>7.4749240995899996E-6</v>
          </cell>
          <cell r="AC38">
            <v>4.2999045555600004E-6</v>
          </cell>
          <cell r="AD38">
            <v>1.4231657042300001E-5</v>
          </cell>
          <cell r="AE38">
            <v>4.0982879691999998E-5</v>
          </cell>
          <cell r="AF38">
            <v>7.39832640542E-5</v>
          </cell>
          <cell r="AG38">
            <v>8.7085451555599997E-5</v>
          </cell>
          <cell r="AH38">
            <v>7.9327467015400006E-5</v>
          </cell>
          <cell r="AI38">
            <v>7.3923105473399996E-5</v>
          </cell>
          <cell r="AJ38">
            <v>7.1831284560099995E-5</v>
          </cell>
          <cell r="AK38">
            <v>5.7063059023200002E-5</v>
          </cell>
          <cell r="AL38">
            <v>4.7662807264999997E-5</v>
          </cell>
          <cell r="AM38">
            <v>4.18167589966E-5</v>
          </cell>
          <cell r="AN38">
            <v>3.8452059238299999E-5</v>
          </cell>
          <cell r="AO38">
            <v>1.6213503584800002E-5</v>
          </cell>
          <cell r="AP38">
            <v>1.46738211477E-5</v>
          </cell>
          <cell r="AQ38">
            <v>5.3348419890999999E-5</v>
          </cell>
          <cell r="AR38">
            <v>1.07368874377E-4</v>
          </cell>
          <cell r="AS38">
            <v>1.61107255639E-4</v>
          </cell>
          <cell r="AT38">
            <v>1.8335780328599999E-4</v>
          </cell>
          <cell r="AU38">
            <v>1.6787142358099999E-4</v>
          </cell>
          <cell r="AV38">
            <v>1.5686408318199999E-4</v>
          </cell>
          <cell r="AW38">
            <v>1.5076942240300001E-4</v>
          </cell>
          <cell r="AX38">
            <v>1.3263973314499999E-4</v>
          </cell>
          <cell r="AY38">
            <v>1.0716108709499999E-4</v>
          </cell>
          <cell r="AZ38">
            <v>8.9258309842700005E-5</v>
          </cell>
          <cell r="BA38">
            <v>4.2862105210800003E-5</v>
          </cell>
        </row>
        <row r="39">
          <cell r="B39">
            <v>3.6717809877400001E-6</v>
          </cell>
          <cell r="C39">
            <v>2.2277693307499998E-6</v>
          </cell>
          <cell r="D39">
            <v>1.4763751962200001E-5</v>
          </cell>
          <cell r="E39">
            <v>2.8992999751299998E-5</v>
          </cell>
          <cell r="F39">
            <v>4.9401741196799998E-5</v>
          </cell>
          <cell r="G39">
            <v>5.7252107600699997E-5</v>
          </cell>
          <cell r="H39">
            <v>6.1630749373900001E-5</v>
          </cell>
          <cell r="I39">
            <v>6.04615153612E-5</v>
          </cell>
          <cell r="J39">
            <v>5.9766632606300003E-5</v>
          </cell>
          <cell r="K39">
            <v>5.4368103971299999E-5</v>
          </cell>
          <cell r="L39">
            <v>4.9585607175199998E-5</v>
          </cell>
          <cell r="M39">
            <v>4.6852218864899997E-5</v>
          </cell>
          <cell r="N39">
            <v>4.6852240550500002E-5</v>
          </cell>
          <cell r="O39">
            <v>-8.7365953636000006E-6</v>
          </cell>
          <cell r="P39">
            <v>8.6730543408900004E-7</v>
          </cell>
          <cell r="Q39">
            <v>2.98970377734E-5</v>
          </cell>
          <cell r="R39">
            <v>6.1471889914300001E-5</v>
          </cell>
          <cell r="S39">
            <v>8.1428063575600005E-5</v>
          </cell>
          <cell r="T39">
            <v>1.45258334231E-4</v>
          </cell>
          <cell r="U39">
            <v>1.5318380798299999E-4</v>
          </cell>
          <cell r="V39">
            <v>1.58903967325E-4</v>
          </cell>
          <cell r="W39">
            <v>1.7684564358100001E-4</v>
          </cell>
          <cell r="X39">
            <v>1.3703250309400001E-4</v>
          </cell>
          <cell r="Y39">
            <v>8.9346025125799995E-5</v>
          </cell>
          <cell r="Z39">
            <v>7.3320965309799999E-5</v>
          </cell>
          <cell r="AA39">
            <v>2.1934064451900001E-5</v>
          </cell>
          <cell r="AB39">
            <v>-2.1237211690999999E-5</v>
          </cell>
          <cell r="AC39">
            <v>-1.37565016121E-5</v>
          </cell>
          <cell r="AD39">
            <v>1.9134709179499998E-6</v>
          </cell>
          <cell r="AE39">
            <v>3.5783034576700003E-5</v>
          </cell>
          <cell r="AF39">
            <v>7.5808568612700005E-5</v>
          </cell>
          <cell r="AG39">
            <v>8.8625324863400001E-5</v>
          </cell>
          <cell r="AH39">
            <v>8.2132667422900007E-5</v>
          </cell>
          <cell r="AI39">
            <v>7.60815839341E-5</v>
          </cell>
          <cell r="AJ39">
            <v>7.5143616971100005E-5</v>
          </cell>
          <cell r="AK39">
            <v>6.2956721472999993E-5</v>
          </cell>
          <cell r="AL39">
            <v>5.2773326958799998E-5</v>
          </cell>
          <cell r="AM39">
            <v>4.6428915527599997E-5</v>
          </cell>
          <cell r="AN39">
            <v>4.2701614187800001E-5</v>
          </cell>
          <cell r="AO39">
            <v>5.2185734311899996E-7</v>
          </cell>
          <cell r="AP39">
            <v>9.3236702113600003E-8</v>
          </cell>
          <cell r="AQ39">
            <v>4.5862130373300001E-5</v>
          </cell>
          <cell r="AR39">
            <v>1.07332576711E-4</v>
          </cell>
          <cell r="AS39">
            <v>1.6537301224399999E-4</v>
          </cell>
          <cell r="AT39">
            <v>1.8982036897499999E-4</v>
          </cell>
          <cell r="AU39">
            <v>1.6957938959399999E-4</v>
          </cell>
          <cell r="AV39">
            <v>1.5576566662999999E-4</v>
          </cell>
          <cell r="AW39">
            <v>1.5141715619E-4</v>
          </cell>
          <cell r="AX39">
            <v>1.3473540928600001E-4</v>
          </cell>
          <cell r="AY39">
            <v>1.120193643E-4</v>
          </cell>
          <cell r="AZ39">
            <v>9.5264377914099999E-5</v>
          </cell>
          <cell r="BA39">
            <v>5.4595178009999998E-5</v>
          </cell>
        </row>
        <row r="40">
          <cell r="B40">
            <v>5.56751177922E-6</v>
          </cell>
          <cell r="C40">
            <v>5.1853334657099998E-6</v>
          </cell>
          <cell r="D40">
            <v>1.49969058067E-5</v>
          </cell>
          <cell r="E40">
            <v>2.9110665015599999E-5</v>
          </cell>
          <cell r="F40">
            <v>4.7340394957699999E-5</v>
          </cell>
          <cell r="G40">
            <v>5.6109436928099998E-5</v>
          </cell>
          <cell r="H40">
            <v>5.9560079215999997E-5</v>
          </cell>
          <cell r="I40">
            <v>5.8914959250000001E-5</v>
          </cell>
          <cell r="J40">
            <v>5.7811045276000003E-5</v>
          </cell>
          <cell r="K40">
            <v>5.2869597577299999E-5</v>
          </cell>
          <cell r="L40">
            <v>4.8502386578300002E-5</v>
          </cell>
          <cell r="M40">
            <v>4.59545529704E-5</v>
          </cell>
          <cell r="N40">
            <v>4.5948340094200002E-5</v>
          </cell>
          <cell r="O40">
            <v>-6.5376887994400004E-6</v>
          </cell>
          <cell r="P40">
            <v>4.6653263030699999E-7</v>
          </cell>
          <cell r="Q40">
            <v>2.5314212411599999E-5</v>
          </cell>
          <cell r="R40">
            <v>5.1185770900699998E-5</v>
          </cell>
          <cell r="S40">
            <v>6.9596847828499995E-5</v>
          </cell>
          <cell r="T40">
            <v>1.1656762681599999E-4</v>
          </cell>
          <cell r="U40">
            <v>1.21799898788E-4</v>
          </cell>
          <cell r="V40">
            <v>1.2292599421999999E-4</v>
          </cell>
          <cell r="W40">
            <v>1.3703250309400001E-4</v>
          </cell>
          <cell r="X40">
            <v>1.15631815084E-4</v>
          </cell>
          <cell r="Y40">
            <v>8.7303257016699997E-5</v>
          </cell>
          <cell r="Z40">
            <v>7.0760743329199998E-5</v>
          </cell>
          <cell r="AA40">
            <v>2.52665573195E-5</v>
          </cell>
          <cell r="AB40">
            <v>-1.65714910113E-5</v>
          </cell>
          <cell r="AC40">
            <v>-9.3695192921200008E-6</v>
          </cell>
          <cell r="AD40">
            <v>3.7711431285199998E-6</v>
          </cell>
          <cell r="AE40">
            <v>3.0229676952999998E-5</v>
          </cell>
          <cell r="AF40">
            <v>6.2883359542199996E-5</v>
          </cell>
          <cell r="AG40">
            <v>7.4738000661299996E-5</v>
          </cell>
          <cell r="AH40">
            <v>6.96456328735E-5</v>
          </cell>
          <cell r="AI40">
            <v>6.5050724879400003E-5</v>
          </cell>
          <cell r="AJ40">
            <v>6.3448550867400001E-5</v>
          </cell>
          <cell r="AK40">
            <v>5.3864351045799998E-5</v>
          </cell>
          <cell r="AL40">
            <v>4.60560977815E-5</v>
          </cell>
          <cell r="AM40">
            <v>4.0663300446099999E-5</v>
          </cell>
          <cell r="AN40">
            <v>3.5993490511700003E-5</v>
          </cell>
          <cell r="AO40">
            <v>-1.9571950595400001E-6</v>
          </cell>
          <cell r="AP40">
            <v>-1.4669432601499999E-6</v>
          </cell>
          <cell r="AQ40">
            <v>3.5974603323199998E-5</v>
          </cell>
          <cell r="AR40">
            <v>8.3317341709300004E-5</v>
          </cell>
          <cell r="AS40">
            <v>1.31676669118E-4</v>
          </cell>
          <cell r="AT40">
            <v>1.5438119974900001E-4</v>
          </cell>
          <cell r="AU40">
            <v>1.3987320459700001E-4</v>
          </cell>
          <cell r="AV40">
            <v>1.29710945262E-4</v>
          </cell>
          <cell r="AW40">
            <v>1.2716221853299999E-4</v>
          </cell>
          <cell r="AX40">
            <v>1.16005170648E-4</v>
          </cell>
          <cell r="AY40">
            <v>1.0172127549500001E-4</v>
          </cell>
          <cell r="AZ40">
            <v>8.7660772467499997E-5</v>
          </cell>
          <cell r="BA40">
            <v>5.0793488665400001E-5</v>
          </cell>
        </row>
        <row r="41">
          <cell r="B41">
            <v>9.3371583403999997E-6</v>
          </cell>
          <cell r="C41">
            <v>9.7364665117399994E-6</v>
          </cell>
          <cell r="D41">
            <v>1.6357558016500001E-5</v>
          </cell>
          <cell r="E41">
            <v>3.0076725074599999E-5</v>
          </cell>
          <cell r="F41">
            <v>4.6141183916200002E-5</v>
          </cell>
          <cell r="G41">
            <v>5.7696065022199997E-5</v>
          </cell>
          <cell r="H41">
            <v>5.8833296734900002E-5</v>
          </cell>
          <cell r="I41">
            <v>5.8520368400599999E-5</v>
          </cell>
          <cell r="J41">
            <v>5.6838373570700002E-5</v>
          </cell>
          <cell r="K41">
            <v>5.22441785026E-5</v>
          </cell>
          <cell r="L41">
            <v>4.8602432698500002E-5</v>
          </cell>
          <cell r="M41">
            <v>4.62327852318E-5</v>
          </cell>
          <cell r="N41">
            <v>4.6215091872000002E-5</v>
          </cell>
          <cell r="O41">
            <v>3.92052912515E-7</v>
          </cell>
          <cell r="P41">
            <v>4.5230764085400004E-6</v>
          </cell>
          <cell r="Q41">
            <v>2.4864588623200001E-5</v>
          </cell>
          <cell r="R41">
            <v>4.3850779931299999E-5</v>
          </cell>
          <cell r="S41">
            <v>6.0171708901900002E-5</v>
          </cell>
          <cell r="T41">
            <v>7.67447627666E-5</v>
          </cell>
          <cell r="U41">
            <v>8.0295713376599996E-5</v>
          </cell>
          <cell r="V41">
            <v>8.0262521566299994E-5</v>
          </cell>
          <cell r="W41">
            <v>8.9346025125799995E-5</v>
          </cell>
          <cell r="X41">
            <v>8.7303257016699997E-5</v>
          </cell>
          <cell r="Y41">
            <v>8.8299498873000001E-5</v>
          </cell>
          <cell r="Z41">
            <v>7.0143397741199997E-5</v>
          </cell>
          <cell r="AA41">
            <v>3.1806866054900002E-5</v>
          </cell>
          <cell r="AB41">
            <v>-1.05310749859E-5</v>
          </cell>
          <cell r="AC41">
            <v>-2.5458182216000002E-6</v>
          </cell>
          <cell r="AD41">
            <v>8.0038594627000001E-6</v>
          </cell>
          <cell r="AE41">
            <v>2.57288618162E-5</v>
          </cell>
          <cell r="AF41">
            <v>4.9650637886000003E-5</v>
          </cell>
          <cell r="AG41">
            <v>5.9884574293700002E-5</v>
          </cell>
          <cell r="AH41">
            <v>5.6588805928399999E-5</v>
          </cell>
          <cell r="AI41">
            <v>5.3729789655100003E-5</v>
          </cell>
          <cell r="AJ41">
            <v>5.1595171213499998E-5</v>
          </cell>
          <cell r="AK41">
            <v>4.5199063487900001E-5</v>
          </cell>
          <cell r="AL41">
            <v>4.07158047435E-5</v>
          </cell>
          <cell r="AM41">
            <v>3.68284839139E-5</v>
          </cell>
          <cell r="AN41">
            <v>3.10175508388E-5</v>
          </cell>
          <cell r="AO41">
            <v>5.7507481712400002E-6</v>
          </cell>
          <cell r="AP41">
            <v>4.9584485891800002E-6</v>
          </cell>
          <cell r="AQ41">
            <v>2.69194843086E-5</v>
          </cell>
          <cell r="AR41">
            <v>5.45002073586E-5</v>
          </cell>
          <cell r="AS41">
            <v>9.0577702114000007E-5</v>
          </cell>
          <cell r="AT41">
            <v>1.11829619559E-4</v>
          </cell>
          <cell r="AU41">
            <v>1.03980828738E-4</v>
          </cell>
          <cell r="AV41">
            <v>9.8875793026700004E-5</v>
          </cell>
          <cell r="AW41">
            <v>9.9087918073500003E-5</v>
          </cell>
          <cell r="AX41">
            <v>9.5608089898599995E-5</v>
          </cell>
          <cell r="AY41">
            <v>9.2792090537099995E-5</v>
          </cell>
          <cell r="AZ41">
            <v>8.1945793551799998E-5</v>
          </cell>
          <cell r="BA41">
            <v>5.0975450886499997E-5</v>
          </cell>
        </row>
        <row r="42">
          <cell r="B42">
            <v>7.68645040793E-6</v>
          </cell>
          <cell r="C42">
            <v>6.3348141845899996E-6</v>
          </cell>
          <cell r="D42">
            <v>1.06742168525E-5</v>
          </cell>
          <cell r="E42">
            <v>2.1808293166300001E-5</v>
          </cell>
          <cell r="F42">
            <v>3.6437377067899999E-5</v>
          </cell>
          <cell r="G42">
            <v>4.8573380067799997E-5</v>
          </cell>
          <cell r="H42">
            <v>4.9035873801200003E-5</v>
          </cell>
          <cell r="I42">
            <v>4.95836687981E-5</v>
          </cell>
          <cell r="J42">
            <v>4.8706476178199997E-5</v>
          </cell>
          <cell r="K42">
            <v>4.6425957542200001E-5</v>
          </cell>
          <cell r="L42">
            <v>4.3627369598799998E-5</v>
          </cell>
          <cell r="M42">
            <v>4.1670323993100001E-5</v>
          </cell>
          <cell r="N42">
            <v>4.1650673521500002E-5</v>
          </cell>
          <cell r="O42">
            <v>-2.2198837903800001E-6</v>
          </cell>
          <cell r="P42">
            <v>8.9260677720100002E-7</v>
          </cell>
          <cell r="Q42">
            <v>1.7827974422599999E-5</v>
          </cell>
          <cell r="R42">
            <v>3.2942058588699997E-5</v>
          </cell>
          <cell r="S42">
            <v>4.6583411368400001E-5</v>
          </cell>
          <cell r="T42">
            <v>6.01996254572E-5</v>
          </cell>
          <cell r="U42">
            <v>6.3595949338399996E-5</v>
          </cell>
          <cell r="V42">
            <v>6.8935356864500004E-5</v>
          </cell>
          <cell r="W42">
            <v>7.3320965309799999E-5</v>
          </cell>
          <cell r="X42">
            <v>7.0760743329199998E-5</v>
          </cell>
          <cell r="Y42">
            <v>7.0143397741199997E-5</v>
          </cell>
          <cell r="Z42">
            <v>6.3891485357099999E-5</v>
          </cell>
          <cell r="AA42">
            <v>3.6008369381599999E-5</v>
          </cell>
          <cell r="AB42">
            <v>-8.6899503202799995E-6</v>
          </cell>
          <cell r="AC42">
            <v>-3.3895733398099999E-6</v>
          </cell>
          <cell r="AD42">
            <v>5.8964109255600003E-6</v>
          </cell>
          <cell r="AE42">
            <v>1.9588556369299999E-5</v>
          </cell>
          <cell r="AF42">
            <v>3.8836719769399998E-5</v>
          </cell>
          <cell r="AG42">
            <v>4.8348659024399998E-5</v>
          </cell>
          <cell r="AH42">
            <v>4.6089544436400001E-5</v>
          </cell>
          <cell r="AI42">
            <v>4.4056113894799997E-5</v>
          </cell>
          <cell r="AJ42">
            <v>4.2131459900400003E-5</v>
          </cell>
          <cell r="AK42">
            <v>3.6733940269600003E-5</v>
          </cell>
          <cell r="AL42">
            <v>3.3049675365399999E-5</v>
          </cell>
          <cell r="AM42">
            <v>3.0060516930899999E-5</v>
          </cell>
          <cell r="AN42">
            <v>2.57693204308E-5</v>
          </cell>
          <cell r="AO42">
            <v>2.3458912601599999E-7</v>
          </cell>
          <cell r="AP42">
            <v>-2.35771490964E-6</v>
          </cell>
          <cell r="AQ42">
            <v>1.21551878746E-5</v>
          </cell>
          <cell r="AR42">
            <v>3.3698089907799997E-5</v>
          </cell>
          <cell r="AS42">
            <v>6.34396331153E-5</v>
          </cell>
          <cell r="AT42">
            <v>8.5627478462400002E-5</v>
          </cell>
          <cell r="AU42">
            <v>8.1171323633500003E-5</v>
          </cell>
          <cell r="AV42">
            <v>7.7064168246999997E-5</v>
          </cell>
          <cell r="AW42">
            <v>7.7487519181700004E-5</v>
          </cell>
          <cell r="AX42">
            <v>7.5631284991700007E-5</v>
          </cell>
          <cell r="AY42">
            <v>7.4666584894200001E-5</v>
          </cell>
          <cell r="AZ42">
            <v>6.6958034001700007E-5</v>
          </cell>
          <cell r="BA42">
            <v>4.47609486886E-5</v>
          </cell>
        </row>
        <row r="43">
          <cell r="B43">
            <v>6.4682981934000004E-6</v>
          </cell>
          <cell r="C43">
            <v>2.1565256793300001E-7</v>
          </cell>
          <cell r="D43">
            <v>-4.9067043745499998E-7</v>
          </cell>
          <cell r="E43">
            <v>2.6119234181400001E-6</v>
          </cell>
          <cell r="F43">
            <v>7.5627910254999999E-6</v>
          </cell>
          <cell r="G43">
            <v>1.6796628640299999E-5</v>
          </cell>
          <cell r="H43">
            <v>1.57199894198E-5</v>
          </cell>
          <cell r="I43">
            <v>1.7173880538100001E-5</v>
          </cell>
          <cell r="J43">
            <v>1.81217397404E-5</v>
          </cell>
          <cell r="K43">
            <v>2.3583661153900001E-5</v>
          </cell>
          <cell r="L43">
            <v>2.52358801305E-5</v>
          </cell>
          <cell r="M43">
            <v>2.55352349224E-5</v>
          </cell>
          <cell r="N43">
            <v>2.55215276564E-5</v>
          </cell>
          <cell r="O43">
            <v>-2.6127985833699999E-6</v>
          </cell>
          <cell r="P43">
            <v>-3.7187397818100001E-6</v>
          </cell>
          <cell r="Q43">
            <v>3.7042069766E-6</v>
          </cell>
          <cell r="R43">
            <v>7.6327546725999999E-6</v>
          </cell>
          <cell r="S43">
            <v>1.3457494226900001E-5</v>
          </cell>
          <cell r="T43">
            <v>8.4406982772999995E-6</v>
          </cell>
          <cell r="U43">
            <v>1.2169279537400001E-5</v>
          </cell>
          <cell r="V43">
            <v>2.1196183836399999E-5</v>
          </cell>
          <cell r="W43">
            <v>2.1934064451900001E-5</v>
          </cell>
          <cell r="X43">
            <v>2.52665573195E-5</v>
          </cell>
          <cell r="Y43">
            <v>3.1806866054900002E-5</v>
          </cell>
          <cell r="Z43">
            <v>3.6008369381599999E-5</v>
          </cell>
          <cell r="AA43">
            <v>6.8522762881900005E-5</v>
          </cell>
          <cell r="AB43">
            <v>-1.0257488503200001E-5</v>
          </cell>
          <cell r="AC43">
            <v>-8.0474533731999995E-6</v>
          </cell>
          <cell r="AD43">
            <v>-2.88329606029E-6</v>
          </cell>
          <cell r="AE43">
            <v>7.1738192852200003E-7</v>
          </cell>
          <cell r="AF43">
            <v>6.1060317693700001E-6</v>
          </cell>
          <cell r="AG43">
            <v>1.0970692980900001E-5</v>
          </cell>
          <cell r="AH43">
            <v>1.33528708316E-5</v>
          </cell>
          <cell r="AI43">
            <v>1.35536588033E-5</v>
          </cell>
          <cell r="AJ43">
            <v>1.37363914975E-5</v>
          </cell>
          <cell r="AK43">
            <v>1.27287375103E-5</v>
          </cell>
          <cell r="AL43">
            <v>1.2912227409E-5</v>
          </cell>
          <cell r="AM43">
            <v>1.2703470256300001E-5</v>
          </cell>
          <cell r="AN43">
            <v>1.37387675572E-5</v>
          </cell>
          <cell r="AO43">
            <v>-7.3435207843700002E-6</v>
          </cell>
          <cell r="AP43">
            <v>-1.5785256340600001E-5</v>
          </cell>
          <cell r="AQ43">
            <v>-1.5655310523800001E-5</v>
          </cell>
          <cell r="AR43">
            <v>-1.32074234034E-5</v>
          </cell>
          <cell r="AS43">
            <v>-5.0472470110000001E-6</v>
          </cell>
          <cell r="AT43">
            <v>6.0127946803999999E-6</v>
          </cell>
          <cell r="AU43">
            <v>1.2934060074900001E-5</v>
          </cell>
          <cell r="AV43">
            <v>1.3906610452E-5</v>
          </cell>
          <cell r="AW43">
            <v>1.5897918258899999E-5</v>
          </cell>
          <cell r="AX43">
            <v>2.07576053013E-5</v>
          </cell>
          <cell r="AY43">
            <v>2.8204097507599999E-5</v>
          </cell>
          <cell r="AZ43">
            <v>3.1073079593699997E-5</v>
          </cell>
          <cell r="BA43">
            <v>3.7496182056199998E-5</v>
          </cell>
        </row>
        <row r="44">
          <cell r="B44">
            <v>1.9073856045000001E-5</v>
          </cell>
          <cell r="C44">
            <v>2.18777406222E-5</v>
          </cell>
          <cell r="D44">
            <v>1.34390192802E-5</v>
          </cell>
          <cell r="E44">
            <v>6.03751474658E-6</v>
          </cell>
          <cell r="F44">
            <v>6.8099800135199997E-6</v>
          </cell>
          <cell r="G44">
            <v>-1.5569642970999999E-6</v>
          </cell>
          <cell r="H44">
            <v>-3.00864384744E-6</v>
          </cell>
          <cell r="I44">
            <v>-3.70673374095E-6</v>
          </cell>
          <cell r="J44">
            <v>-5.9649832606900001E-6</v>
          </cell>
          <cell r="K44">
            <v>-8.88068132448E-6</v>
          </cell>
          <cell r="L44">
            <v>-1.03829727238E-5</v>
          </cell>
          <cell r="M44">
            <v>-7.6869607629899994E-6</v>
          </cell>
          <cell r="N44">
            <v>-7.7139868067599994E-6</v>
          </cell>
          <cell r="O44">
            <v>7.5867594258500004E-5</v>
          </cell>
          <cell r="P44">
            <v>5.6225444998399997E-5</v>
          </cell>
          <cell r="Q44">
            <v>3.2470811365400002E-5</v>
          </cell>
          <cell r="R44">
            <v>2.8193733702299998E-5</v>
          </cell>
          <cell r="S44">
            <v>1.7899130863699999E-5</v>
          </cell>
          <cell r="T44">
            <v>3.77340555606E-6</v>
          </cell>
          <cell r="U44">
            <v>-4.7024122804300002E-6</v>
          </cell>
          <cell r="V44">
            <v>7.4749240995899996E-6</v>
          </cell>
          <cell r="W44">
            <v>-2.1237211690999999E-5</v>
          </cell>
          <cell r="X44">
            <v>-1.65714910113E-5</v>
          </cell>
          <cell r="Y44">
            <v>-1.05310749859E-5</v>
          </cell>
          <cell r="Z44">
            <v>-8.6899503202799995E-6</v>
          </cell>
          <cell r="AA44">
            <v>-1.0257488503200001E-5</v>
          </cell>
          <cell r="AB44">
            <v>2.3253331162899999E-4</v>
          </cell>
          <cell r="AC44">
            <v>1.3327421851200001E-4</v>
          </cell>
          <cell r="AD44">
            <v>7.8068977829399996E-5</v>
          </cell>
          <cell r="AE44">
            <v>5.5554143987099998E-5</v>
          </cell>
          <cell r="AF44">
            <v>4.2978965167900003E-5</v>
          </cell>
          <cell r="AG44">
            <v>3.2456989623199999E-5</v>
          </cell>
          <cell r="AH44">
            <v>2.3305763180999999E-5</v>
          </cell>
          <cell r="AI44">
            <v>1.8299914892500001E-5</v>
          </cell>
          <cell r="AJ44">
            <v>1.1572326801E-5</v>
          </cell>
          <cell r="AK44">
            <v>5.9481604228800002E-6</v>
          </cell>
          <cell r="AL44">
            <v>3.3361777604E-6</v>
          </cell>
          <cell r="AM44">
            <v>6.9129015387600001E-7</v>
          </cell>
          <cell r="AN44">
            <v>-4.9914983215700004E-7</v>
          </cell>
          <cell r="AO44">
            <v>1.5502107693899999E-4</v>
          </cell>
          <cell r="AP44">
            <v>9.8285854678100006E-5</v>
          </cell>
          <cell r="AQ44">
            <v>5.3044290857099997E-5</v>
          </cell>
          <cell r="AR44">
            <v>5.1128426250200001E-5</v>
          </cell>
          <cell r="AS44">
            <v>4.9250245516499998E-5</v>
          </cell>
          <cell r="AT44">
            <v>1.20169732914E-5</v>
          </cell>
          <cell r="AU44">
            <v>5.8447299428900001E-6</v>
          </cell>
          <cell r="AV44">
            <v>6.0014766349599998E-6</v>
          </cell>
          <cell r="AW44">
            <v>1.6567919691700001E-6</v>
          </cell>
          <cell r="AX44">
            <v>5.4327104871999999E-7</v>
          </cell>
          <cell r="AY44">
            <v>-2.5589280570000002E-6</v>
          </cell>
          <cell r="AZ44">
            <v>-4.1173086046600003E-6</v>
          </cell>
          <cell r="BA44">
            <v>-1.13315928397E-5</v>
          </cell>
        </row>
        <row r="45">
          <cell r="B45">
            <v>1.47374243473E-5</v>
          </cell>
          <cell r="C45">
            <v>1.6454480998100001E-5</v>
          </cell>
          <cell r="D45">
            <v>1.01013967915E-5</v>
          </cell>
          <cell r="E45">
            <v>9.0708704038299993E-6</v>
          </cell>
          <cell r="F45">
            <v>1.0474607358099999E-5</v>
          </cell>
          <cell r="G45">
            <v>7.41738697796E-6</v>
          </cell>
          <cell r="H45">
            <v>7.1710770896200002E-6</v>
          </cell>
          <cell r="I45">
            <v>6.4469977101600001E-6</v>
          </cell>
          <cell r="J45">
            <v>4.0981293783600003E-6</v>
          </cell>
          <cell r="K45">
            <v>9.0459817778600003E-7</v>
          </cell>
          <cell r="L45">
            <v>-9.8755509244599992E-7</v>
          </cell>
          <cell r="M45">
            <v>3.3061998446200001E-7</v>
          </cell>
          <cell r="N45">
            <v>3.3697520399800001E-7</v>
          </cell>
          <cell r="O45">
            <v>6.2414116074699998E-5</v>
          </cell>
          <cell r="P45">
            <v>5.5679717368300003E-5</v>
          </cell>
          <cell r="Q45">
            <v>4.0654560764099998E-5</v>
          </cell>
          <cell r="R45">
            <v>3.92943397231E-5</v>
          </cell>
          <cell r="S45">
            <v>3.3341404286799999E-5</v>
          </cell>
          <cell r="T45">
            <v>1.36452730884E-5</v>
          </cell>
          <cell r="U45">
            <v>3.1914882702700001E-6</v>
          </cell>
          <cell r="V45">
            <v>4.2999045555600004E-6</v>
          </cell>
          <cell r="W45">
            <v>-1.37565016121E-5</v>
          </cell>
          <cell r="X45">
            <v>-9.3695192921200008E-6</v>
          </cell>
          <cell r="Y45">
            <v>-2.5458182216000002E-6</v>
          </cell>
          <cell r="Z45">
            <v>-3.3895733398099999E-6</v>
          </cell>
          <cell r="AA45">
            <v>-8.0474533731999995E-6</v>
          </cell>
          <cell r="AB45">
            <v>1.3327421851200001E-4</v>
          </cell>
          <cell r="AC45">
            <v>1.0119127970899999E-4</v>
          </cell>
          <cell r="AD45">
            <v>7.0898175168899999E-5</v>
          </cell>
          <cell r="AE45">
            <v>5.23776161592E-5</v>
          </cell>
          <cell r="AF45">
            <v>4.1883873131700003E-5</v>
          </cell>
          <cell r="AG45">
            <v>3.2244471316400003E-5</v>
          </cell>
          <cell r="AH45">
            <v>2.36956159808E-5</v>
          </cell>
          <cell r="AI45">
            <v>1.85108837859E-5</v>
          </cell>
          <cell r="AJ45">
            <v>1.14713501406E-5</v>
          </cell>
          <cell r="AK45">
            <v>6.4929539264600002E-6</v>
          </cell>
          <cell r="AL45">
            <v>3.4693378635200001E-6</v>
          </cell>
          <cell r="AM45">
            <v>8.5701279430899999E-7</v>
          </cell>
          <cell r="AN45">
            <v>-1.10337565208E-6</v>
          </cell>
          <cell r="AO45">
            <v>1.1369867608E-4</v>
          </cell>
          <cell r="AP45">
            <v>8.4937574191699995E-5</v>
          </cell>
          <cell r="AQ45">
            <v>5.36111793826E-5</v>
          </cell>
          <cell r="AR45">
            <v>4.8917477836899998E-5</v>
          </cell>
          <cell r="AS45">
            <v>4.4263197762900002E-5</v>
          </cell>
          <cell r="AT45">
            <v>1.86085957552E-5</v>
          </cell>
          <cell r="AU45">
            <v>1.09873868813E-5</v>
          </cell>
          <cell r="AV45">
            <v>8.5954537093200004E-6</v>
          </cell>
          <cell r="AW45">
            <v>5.6502109281000002E-6</v>
          </cell>
          <cell r="AX45">
            <v>2.6179470152100002E-6</v>
          </cell>
          <cell r="AY45">
            <v>-6.3767105473200003E-7</v>
          </cell>
          <cell r="AZ45">
            <v>-3.2913853484899998E-6</v>
          </cell>
          <cell r="BA45">
            <v>-7.6199617091800002E-6</v>
          </cell>
        </row>
        <row r="46">
          <cell r="B46">
            <v>7.1756234465499998E-6</v>
          </cell>
          <cell r="C46">
            <v>9.30178116956E-6</v>
          </cell>
          <cell r="D46">
            <v>9.66914137438E-6</v>
          </cell>
          <cell r="E46">
            <v>1.34282363438E-5</v>
          </cell>
          <cell r="F46">
            <v>1.7822459113599999E-5</v>
          </cell>
          <cell r="G46">
            <v>1.9692532425299999E-5</v>
          </cell>
          <cell r="H46">
            <v>1.8390148549200002E-5</v>
          </cell>
          <cell r="I46">
            <v>1.6853086983999999E-5</v>
          </cell>
          <cell r="J46">
            <v>1.3985620904499999E-5</v>
          </cell>
          <cell r="K46">
            <v>9.6450982675799998E-6</v>
          </cell>
          <cell r="L46">
            <v>6.3173374640300002E-6</v>
          </cell>
          <cell r="M46">
            <v>6.0550144540199999E-6</v>
          </cell>
          <cell r="N46">
            <v>6.06289842086E-6</v>
          </cell>
          <cell r="O46">
            <v>4.8653586403E-5</v>
          </cell>
          <cell r="P46">
            <v>4.9072014798100002E-5</v>
          </cell>
          <cell r="Q46">
            <v>4.51346828892E-5</v>
          </cell>
          <cell r="R46">
            <v>4.8698265127400001E-5</v>
          </cell>
          <cell r="S46">
            <v>4.6311801293599999E-5</v>
          </cell>
          <cell r="T46">
            <v>2.7073820682499999E-5</v>
          </cell>
          <cell r="U46">
            <v>1.6511187473300001E-5</v>
          </cell>
          <cell r="V46">
            <v>1.4231657042300001E-5</v>
          </cell>
          <cell r="W46">
            <v>1.9134709179499998E-6</v>
          </cell>
          <cell r="X46">
            <v>3.7711431285199998E-6</v>
          </cell>
          <cell r="Y46">
            <v>8.0038594627000001E-6</v>
          </cell>
          <cell r="Z46">
            <v>5.8964109255600003E-6</v>
          </cell>
          <cell r="AA46">
            <v>-2.88329606029E-6</v>
          </cell>
          <cell r="AB46">
            <v>7.8068977829399996E-5</v>
          </cell>
          <cell r="AC46">
            <v>7.0898175168899999E-5</v>
          </cell>
          <cell r="AD46">
            <v>6.5815715725899994E-5</v>
          </cell>
          <cell r="AE46">
            <v>5.8562776772599997E-5</v>
          </cell>
          <cell r="AF46">
            <v>5.5870452614899999E-5</v>
          </cell>
          <cell r="AG46">
            <v>4.5279442303300002E-5</v>
          </cell>
          <cell r="AH46">
            <v>3.5630840181199999E-5</v>
          </cell>
          <cell r="AI46">
            <v>2.9517943392899999E-5</v>
          </cell>
          <cell r="AJ46">
            <v>2.1615592468399999E-5</v>
          </cell>
          <cell r="AK46">
            <v>1.50192314762E-5</v>
          </cell>
          <cell r="AL46">
            <v>1.04912695775E-5</v>
          </cell>
          <cell r="AM46">
            <v>6.6754451984500001E-6</v>
          </cell>
          <cell r="AN46">
            <v>3.42737614271E-6</v>
          </cell>
          <cell r="AO46">
            <v>7.9067254056800005E-5</v>
          </cell>
          <cell r="AP46">
            <v>6.5978765960100004E-5</v>
          </cell>
          <cell r="AQ46">
            <v>5.0265983075E-5</v>
          </cell>
          <cell r="AR46">
            <v>4.7935996262599999E-5</v>
          </cell>
          <cell r="AS46">
            <v>4.6857270703500003E-5</v>
          </cell>
          <cell r="AT46">
            <v>3.6356256475100003E-5</v>
          </cell>
          <cell r="AU46">
            <v>2.5710477333799998E-5</v>
          </cell>
          <cell r="AV46">
            <v>2.0592963079099999E-5</v>
          </cell>
          <cell r="AW46">
            <v>1.7026807388799998E-5</v>
          </cell>
          <cell r="AX46">
            <v>1.2960293942000001E-5</v>
          </cell>
          <cell r="AY46">
            <v>9.9870606223699994E-6</v>
          </cell>
          <cell r="AZ46">
            <v>4.8837857432300001E-6</v>
          </cell>
          <cell r="BA46">
            <v>2.8982921230199999E-6</v>
          </cell>
        </row>
        <row r="47">
          <cell r="B47">
            <v>8.0350892354899996E-6</v>
          </cell>
          <cell r="C47">
            <v>8.2103725084200004E-6</v>
          </cell>
          <cell r="D47">
            <v>1.16039118455E-5</v>
          </cell>
          <cell r="E47">
            <v>1.7586243871199999E-5</v>
          </cell>
          <cell r="F47">
            <v>2.4525254459799999E-5</v>
          </cell>
          <cell r="G47">
            <v>2.52764581151E-5</v>
          </cell>
          <cell r="H47">
            <v>2.47461577218E-5</v>
          </cell>
          <cell r="I47">
            <v>2.3106446105800001E-5</v>
          </cell>
          <cell r="J47">
            <v>2.0100205021999998E-5</v>
          </cell>
          <cell r="K47">
            <v>1.47840252204E-5</v>
          </cell>
          <cell r="L47">
            <v>1.04326209318E-5</v>
          </cell>
          <cell r="M47">
            <v>9.6320234440400005E-6</v>
          </cell>
          <cell r="N47">
            <v>9.6558071863900006E-6</v>
          </cell>
          <cell r="O47">
            <v>4.0247659703500001E-5</v>
          </cell>
          <cell r="P47">
            <v>4.3414715188199998E-5</v>
          </cell>
          <cell r="Q47">
            <v>4.4224422242799999E-5</v>
          </cell>
          <cell r="R47">
            <v>4.9967408801400003E-5</v>
          </cell>
          <cell r="S47">
            <v>5.2567347272599999E-5</v>
          </cell>
          <cell r="T47">
            <v>5.1906169041199997E-5</v>
          </cell>
          <cell r="U47">
            <v>4.4687196865300003E-5</v>
          </cell>
          <cell r="V47">
            <v>4.0982879691999998E-5</v>
          </cell>
          <cell r="W47">
            <v>3.5783034576700003E-5</v>
          </cell>
          <cell r="X47">
            <v>3.0229676952999998E-5</v>
          </cell>
          <cell r="Y47">
            <v>2.57288618162E-5</v>
          </cell>
          <cell r="Z47">
            <v>1.9588556369299999E-5</v>
          </cell>
          <cell r="AA47">
            <v>7.1738192852200003E-7</v>
          </cell>
          <cell r="AB47">
            <v>5.5554143987099998E-5</v>
          </cell>
          <cell r="AC47">
            <v>5.23776161592E-5</v>
          </cell>
          <cell r="AD47">
            <v>5.8562776772599997E-5</v>
          </cell>
          <cell r="AE47">
            <v>7.1489019789399997E-5</v>
          </cell>
          <cell r="AF47">
            <v>8.5136534994900004E-5</v>
          </cell>
          <cell r="AG47">
            <v>7.4246931593799993E-5</v>
          </cell>
          <cell r="AH47">
            <v>6.2919415305900007E-5</v>
          </cell>
          <cell r="AI47">
            <v>5.5035871668400001E-5</v>
          </cell>
          <cell r="AJ47">
            <v>4.6288430220599998E-5</v>
          </cell>
          <cell r="AK47">
            <v>3.4972091290600001E-5</v>
          </cell>
          <cell r="AL47">
            <v>2.6378753569600001E-5</v>
          </cell>
          <cell r="AM47">
            <v>2.01106161956E-5</v>
          </cell>
          <cell r="AN47">
            <v>1.45635172005E-5</v>
          </cell>
          <cell r="AO47">
            <v>6.9522758943000001E-5</v>
          </cell>
          <cell r="AP47">
            <v>5.8055806023499998E-5</v>
          </cell>
          <cell r="AQ47">
            <v>5.6295976281599998E-5</v>
          </cell>
          <cell r="AR47">
            <v>7.3754501612299995E-5</v>
          </cell>
          <cell r="AS47">
            <v>8.8496716380500007E-5</v>
          </cell>
          <cell r="AT47">
            <v>7.8459046258699998E-5</v>
          </cell>
          <cell r="AU47">
            <v>6.2850758778699997E-5</v>
          </cell>
          <cell r="AV47">
            <v>5.4023060233900002E-5</v>
          </cell>
          <cell r="AW47">
            <v>4.9898204907200002E-5</v>
          </cell>
          <cell r="AX47">
            <v>4.2585457513499999E-5</v>
          </cell>
          <cell r="AY47">
            <v>3.5007395741E-5</v>
          </cell>
          <cell r="AZ47">
            <v>2.5964867193E-5</v>
          </cell>
          <cell r="BA47">
            <v>1.26614275333E-5</v>
          </cell>
        </row>
        <row r="48">
          <cell r="B48">
            <v>1.1734407293700001E-5</v>
          </cell>
          <cell r="C48">
            <v>9.0989548214800008E-6</v>
          </cell>
          <cell r="D48">
            <v>1.5687216611000001E-5</v>
          </cell>
          <cell r="E48">
            <v>2.55664999718E-5</v>
          </cell>
          <cell r="F48">
            <v>3.7851542856799999E-5</v>
          </cell>
          <cell r="G48">
            <v>4.0281604076499999E-5</v>
          </cell>
          <cell r="H48">
            <v>4.0632216563199997E-5</v>
          </cell>
          <cell r="I48">
            <v>3.8714037366299998E-5</v>
          </cell>
          <cell r="J48">
            <v>3.5125034934399998E-5</v>
          </cell>
          <cell r="K48">
            <v>2.8234222708400002E-5</v>
          </cell>
          <cell r="L48">
            <v>2.21819520256E-5</v>
          </cell>
          <cell r="M48">
            <v>2.1113348757799999E-5</v>
          </cell>
          <cell r="N48">
            <v>2.1138312041299998E-5</v>
          </cell>
          <cell r="O48">
            <v>3.31484280746E-5</v>
          </cell>
          <cell r="P48">
            <v>3.8316404334099998E-5</v>
          </cell>
          <cell r="Q48">
            <v>4.7278996689200001E-5</v>
          </cell>
          <cell r="R48">
            <v>5.93036510245E-5</v>
          </cell>
          <cell r="S48">
            <v>6.9420501091700004E-5</v>
          </cell>
          <cell r="T48">
            <v>8.39608072119E-5</v>
          </cell>
          <cell r="U48">
            <v>7.9623886038199997E-5</v>
          </cell>
          <cell r="V48">
            <v>7.39832640542E-5</v>
          </cell>
          <cell r="W48">
            <v>7.5808568612700005E-5</v>
          </cell>
          <cell r="X48">
            <v>6.2883359542199996E-5</v>
          </cell>
          <cell r="Y48">
            <v>4.9650637886000003E-5</v>
          </cell>
          <cell r="Z48">
            <v>3.8836719769399998E-5</v>
          </cell>
          <cell r="AA48">
            <v>6.1060317693700001E-6</v>
          </cell>
          <cell r="AB48">
            <v>4.2978965167900003E-5</v>
          </cell>
          <cell r="AC48">
            <v>4.1883873131700003E-5</v>
          </cell>
          <cell r="AD48">
            <v>5.5870452614899999E-5</v>
          </cell>
          <cell r="AE48">
            <v>8.5136534994900004E-5</v>
          </cell>
          <cell r="AF48">
            <v>1.1821857097E-4</v>
          </cell>
          <cell r="AG48">
            <v>1.1223666833E-4</v>
          </cell>
          <cell r="AH48">
            <v>9.8172383415399996E-5</v>
          </cell>
          <cell r="AI48">
            <v>8.7659209237099999E-5</v>
          </cell>
          <cell r="AJ48">
            <v>7.7362156498000007E-5</v>
          </cell>
          <cell r="AK48">
            <v>6.0099479563199998E-5</v>
          </cell>
          <cell r="AL48">
            <v>4.7078987063900002E-5</v>
          </cell>
          <cell r="AM48">
            <v>3.8137006248600003E-5</v>
          </cell>
          <cell r="AN48">
            <v>2.9906438120000001E-5</v>
          </cell>
          <cell r="AO48">
            <v>6.2699206946700001E-5</v>
          </cell>
          <cell r="AP48">
            <v>5.2824536315700002E-5</v>
          </cell>
          <cell r="AQ48">
            <v>6.7313345709500006E-5</v>
          </cell>
          <cell r="AR48">
            <v>1.06965826768E-4</v>
          </cell>
          <cell r="AS48">
            <v>1.4402500728499999E-4</v>
          </cell>
          <cell r="AT48">
            <v>1.3710800807800001E-4</v>
          </cell>
          <cell r="AU48">
            <v>1.1442964583500001E-4</v>
          </cell>
          <cell r="AV48">
            <v>1.00121375477E-4</v>
          </cell>
          <cell r="AW48">
            <v>9.4647865170600001E-5</v>
          </cell>
          <cell r="AX48">
            <v>8.2467198209000003E-5</v>
          </cell>
          <cell r="AY48">
            <v>6.9084665447100002E-5</v>
          </cell>
          <cell r="AZ48">
            <v>5.57905706127E-5</v>
          </cell>
          <cell r="BA48">
            <v>2.68297288433E-5</v>
          </cell>
        </row>
        <row r="49">
          <cell r="B49">
            <v>1.46068465171E-5</v>
          </cell>
          <cell r="C49">
            <v>9.8764298222600001E-6</v>
          </cell>
          <cell r="D49">
            <v>1.6691828475499999E-5</v>
          </cell>
          <cell r="E49">
            <v>2.9165156115399999E-5</v>
          </cell>
          <cell r="F49">
            <v>4.4966131088300001E-5</v>
          </cell>
          <cell r="G49">
            <v>5.1079537787000001E-5</v>
          </cell>
          <cell r="H49">
            <v>5.30740355886E-5</v>
          </cell>
          <cell r="I49">
            <v>5.1219945539399997E-5</v>
          </cell>
          <cell r="J49">
            <v>4.74128649314E-5</v>
          </cell>
          <cell r="K49">
            <v>4.0306906065199997E-5</v>
          </cell>
          <cell r="L49">
            <v>3.3495734676299997E-5</v>
          </cell>
          <cell r="M49">
            <v>3.25183925458E-5</v>
          </cell>
          <cell r="N49">
            <v>3.2528707753399999E-5</v>
          </cell>
          <cell r="O49">
            <v>2.3923455875999999E-5</v>
          </cell>
          <cell r="P49">
            <v>2.8444796750400001E-5</v>
          </cell>
          <cell r="Q49">
            <v>4.2780567287399998E-5</v>
          </cell>
          <cell r="R49">
            <v>5.86103900196E-5</v>
          </cell>
          <cell r="S49">
            <v>7.2583090190600003E-5</v>
          </cell>
          <cell r="T49">
            <v>9.61640385432E-5</v>
          </cell>
          <cell r="U49">
            <v>9.1809848522200001E-5</v>
          </cell>
          <cell r="V49">
            <v>8.7085451555599997E-5</v>
          </cell>
          <cell r="W49">
            <v>8.8625324863400001E-5</v>
          </cell>
          <cell r="X49">
            <v>7.4738000661299996E-5</v>
          </cell>
          <cell r="Y49">
            <v>5.9884574293700002E-5</v>
          </cell>
          <cell r="Z49">
            <v>4.8348659024399998E-5</v>
          </cell>
          <cell r="AA49">
            <v>1.0970692980900001E-5</v>
          </cell>
          <cell r="AB49">
            <v>3.2456989623199999E-5</v>
          </cell>
          <cell r="AC49">
            <v>3.2244471316400003E-5</v>
          </cell>
          <cell r="AD49">
            <v>4.5279442303300002E-5</v>
          </cell>
          <cell r="AE49">
            <v>7.4246931593799993E-5</v>
          </cell>
          <cell r="AF49">
            <v>1.1223666833E-4</v>
          </cell>
          <cell r="AG49">
            <v>1.20028832187E-4</v>
          </cell>
          <cell r="AH49">
            <v>1.06133817438E-4</v>
          </cell>
          <cell r="AI49">
            <v>9.6070879801099995E-5</v>
          </cell>
          <cell r="AJ49">
            <v>8.6176133853900006E-5</v>
          </cell>
          <cell r="AK49">
            <v>6.8166658297400001E-5</v>
          </cell>
          <cell r="AL49">
            <v>5.50334178855E-5</v>
          </cell>
          <cell r="AM49">
            <v>4.5720282564700001E-5</v>
          </cell>
          <cell r="AN49">
            <v>3.7448449888900003E-5</v>
          </cell>
          <cell r="AO49">
            <v>4.7557657696899999E-5</v>
          </cell>
          <cell r="AP49">
            <v>3.95153226691E-5</v>
          </cell>
          <cell r="AQ49">
            <v>5.9813304134400002E-5</v>
          </cell>
          <cell r="AR49">
            <v>1.04667109984E-4</v>
          </cell>
          <cell r="AS49">
            <v>1.51943402926E-4</v>
          </cell>
          <cell r="AT49">
            <v>1.53363289183E-4</v>
          </cell>
          <cell r="AU49">
            <v>1.3138165317399999E-4</v>
          </cell>
          <cell r="AV49">
            <v>1.1656297040000001E-4</v>
          </cell>
          <cell r="AW49">
            <v>1.11037979517E-4</v>
          </cell>
          <cell r="AX49">
            <v>9.8358988679000007E-5</v>
          </cell>
          <cell r="AY49">
            <v>8.3691662744599999E-5</v>
          </cell>
          <cell r="AZ49">
            <v>7.04644276893E-5</v>
          </cell>
          <cell r="BA49">
            <v>3.493600614E-5</v>
          </cell>
        </row>
        <row r="50">
          <cell r="B50">
            <v>1.5588574993400001E-5</v>
          </cell>
          <cell r="C50">
            <v>9.9559917163900003E-6</v>
          </cell>
          <cell r="D50">
            <v>1.3653833770600001E-5</v>
          </cell>
          <cell r="E50">
            <v>2.3806476190699999E-5</v>
          </cell>
          <cell r="F50">
            <v>3.6480274421400002E-5</v>
          </cell>
          <cell r="G50">
            <v>4.1016665384500002E-5</v>
          </cell>
          <cell r="H50">
            <v>4.2836444655800002E-5</v>
          </cell>
          <cell r="I50">
            <v>4.1873828730299998E-5</v>
          </cell>
          <cell r="J50">
            <v>3.9377257854299998E-5</v>
          </cell>
          <cell r="K50">
            <v>3.4530013361700001E-5</v>
          </cell>
          <cell r="L50">
            <v>2.99726329166E-5</v>
          </cell>
          <cell r="M50">
            <v>2.9888505585800001E-5</v>
          </cell>
          <cell r="N50">
            <v>2.98965691862E-5</v>
          </cell>
          <cell r="O50">
            <v>1.88235739375E-5</v>
          </cell>
          <cell r="P50">
            <v>2.09228389138E-5</v>
          </cell>
          <cell r="Q50">
            <v>3.04683562796E-5</v>
          </cell>
          <cell r="R50">
            <v>4.1269791996200001E-5</v>
          </cell>
          <cell r="S50">
            <v>5.3541044388800003E-5</v>
          </cell>
          <cell r="T50">
            <v>8.6166547505599995E-5</v>
          </cell>
          <cell r="U50">
            <v>8.3124141961199996E-5</v>
          </cell>
          <cell r="V50">
            <v>7.9327467015400006E-5</v>
          </cell>
          <cell r="W50">
            <v>8.2132667422900007E-5</v>
          </cell>
          <cell r="X50">
            <v>6.96456328735E-5</v>
          </cell>
          <cell r="Y50">
            <v>5.6588805928399999E-5</v>
          </cell>
          <cell r="Z50">
            <v>4.6089544436400001E-5</v>
          </cell>
          <cell r="AA50">
            <v>1.33528708316E-5</v>
          </cell>
          <cell r="AB50">
            <v>2.3305763180999999E-5</v>
          </cell>
          <cell r="AC50">
            <v>2.36956159808E-5</v>
          </cell>
          <cell r="AD50">
            <v>3.5630840181199999E-5</v>
          </cell>
          <cell r="AE50">
            <v>6.2919415305900007E-5</v>
          </cell>
          <cell r="AF50">
            <v>9.8172383415399996E-5</v>
          </cell>
          <cell r="AG50">
            <v>1.06133817438E-4</v>
          </cell>
          <cell r="AH50">
            <v>9.99080279017E-5</v>
          </cell>
          <cell r="AI50">
            <v>9.1888807383700002E-5</v>
          </cell>
          <cell r="AJ50">
            <v>8.3562168841700004E-5</v>
          </cell>
          <cell r="AK50">
            <v>6.6587066920800002E-5</v>
          </cell>
          <cell r="AL50">
            <v>5.3962584617000002E-5</v>
          </cell>
          <cell r="AM50">
            <v>4.6219978028600001E-5</v>
          </cell>
          <cell r="AN50">
            <v>3.9345793474000003E-5</v>
          </cell>
          <cell r="AO50">
            <v>3.8476356410100003E-5</v>
          </cell>
          <cell r="AP50">
            <v>3.1550437270099999E-5</v>
          </cell>
          <cell r="AQ50">
            <v>4.8483765994300002E-5</v>
          </cell>
          <cell r="AR50">
            <v>8.9468338765200006E-5</v>
          </cell>
          <cell r="AS50">
            <v>1.32799751735E-4</v>
          </cell>
          <cell r="AT50">
            <v>1.3496442451900001E-4</v>
          </cell>
          <cell r="AU50">
            <v>1.19264524693E-4</v>
          </cell>
          <cell r="AV50">
            <v>1.07215686376E-4</v>
          </cell>
          <cell r="AW50">
            <v>1.03115261982E-4</v>
          </cell>
          <cell r="AX50">
            <v>9.2534713129300002E-5</v>
          </cell>
          <cell r="AY50">
            <v>8.0513890080899996E-5</v>
          </cell>
          <cell r="AZ50">
            <v>6.8665921231900003E-5</v>
          </cell>
          <cell r="BA50">
            <v>3.6520948396200003E-5</v>
          </cell>
        </row>
        <row r="51">
          <cell r="B51">
            <v>1.45638661757E-5</v>
          </cell>
          <cell r="C51">
            <v>9.1663562427000002E-6</v>
          </cell>
          <cell r="D51">
            <v>1.15628223949E-5</v>
          </cell>
          <cell r="E51">
            <v>2.0575676981900001E-5</v>
          </cell>
          <cell r="F51">
            <v>3.14034293584E-5</v>
          </cell>
          <cell r="G51">
            <v>3.4020405880300001E-5</v>
          </cell>
          <cell r="H51">
            <v>3.6183225481000003E-5</v>
          </cell>
          <cell r="I51">
            <v>3.5640430680500002E-5</v>
          </cell>
          <cell r="J51">
            <v>3.38096726312E-5</v>
          </cell>
          <cell r="K51">
            <v>2.98370129717E-5</v>
          </cell>
          <cell r="L51">
            <v>2.6286345468600001E-5</v>
          </cell>
          <cell r="M51">
            <v>2.6543229836500001E-5</v>
          </cell>
          <cell r="N51">
            <v>2.65473030987E-5</v>
          </cell>
          <cell r="O51">
            <v>1.5300014525799999E-5</v>
          </cell>
          <cell r="P51">
            <v>1.6826745710600001E-5</v>
          </cell>
          <cell r="Q51">
            <v>2.4011995718E-5</v>
          </cell>
          <cell r="R51">
            <v>3.2486574060800002E-5</v>
          </cell>
          <cell r="S51">
            <v>4.2734490070600001E-5</v>
          </cell>
          <cell r="T51">
            <v>7.9767934964700005E-5</v>
          </cell>
          <cell r="U51">
            <v>7.6894297860800003E-5</v>
          </cell>
          <cell r="V51">
            <v>7.3923105473399996E-5</v>
          </cell>
          <cell r="W51">
            <v>7.60815839341E-5</v>
          </cell>
          <cell r="X51">
            <v>6.5050724879400003E-5</v>
          </cell>
          <cell r="Y51">
            <v>5.3729789655100003E-5</v>
          </cell>
          <cell r="Z51">
            <v>4.4056113894799997E-5</v>
          </cell>
          <cell r="AA51">
            <v>1.35536588033E-5</v>
          </cell>
          <cell r="AB51">
            <v>1.8299914892500001E-5</v>
          </cell>
          <cell r="AC51">
            <v>1.85108837859E-5</v>
          </cell>
          <cell r="AD51">
            <v>2.9517943392899999E-5</v>
          </cell>
          <cell r="AE51">
            <v>5.5035871668400001E-5</v>
          </cell>
          <cell r="AF51">
            <v>8.7659209237099999E-5</v>
          </cell>
          <cell r="AG51">
            <v>9.6070879801099995E-5</v>
          </cell>
          <cell r="AH51">
            <v>9.1888807383700002E-5</v>
          </cell>
          <cell r="AI51">
            <v>8.64400637488E-5</v>
          </cell>
          <cell r="AJ51">
            <v>7.9570406797700003E-5</v>
          </cell>
          <cell r="AK51">
            <v>6.4399415104000006E-5</v>
          </cell>
          <cell r="AL51">
            <v>5.34350266372E-5</v>
          </cell>
          <cell r="AM51">
            <v>4.6748634503099998E-5</v>
          </cell>
          <cell r="AN51">
            <v>4.0492792646699997E-5</v>
          </cell>
          <cell r="AO51">
            <v>3.1629735871199999E-5</v>
          </cell>
          <cell r="AP51">
            <v>2.56035669065E-5</v>
          </cell>
          <cell r="AQ51">
            <v>4.1670746692799997E-5</v>
          </cell>
          <cell r="AR51">
            <v>7.9574688668699995E-5</v>
          </cell>
          <cell r="AS51">
            <v>1.20337151581E-4</v>
          </cell>
          <cell r="AT51">
            <v>1.2282373504900001E-4</v>
          </cell>
          <cell r="AU51">
            <v>1.10511546002E-4</v>
          </cell>
          <cell r="AV51">
            <v>9.9950823331399996E-5</v>
          </cell>
          <cell r="AW51">
            <v>9.6678047556799995E-5</v>
          </cell>
          <cell r="AX51">
            <v>8.7341557113299994E-5</v>
          </cell>
          <cell r="AY51">
            <v>7.6762118407900002E-5</v>
          </cell>
          <cell r="AZ51">
            <v>6.5682367093299998E-5</v>
          </cell>
          <cell r="BA51">
            <v>3.5511146348300001E-5</v>
          </cell>
        </row>
        <row r="52">
          <cell r="B52">
            <v>1.2811028484699999E-5</v>
          </cell>
          <cell r="C52">
            <v>7.9569004178999997E-6</v>
          </cell>
          <cell r="D52">
            <v>1.02185193321E-5</v>
          </cell>
          <cell r="E52">
            <v>1.77445102024E-5</v>
          </cell>
          <cell r="F52">
            <v>2.7210295686300001E-5</v>
          </cell>
          <cell r="G52">
            <v>2.8343012870500001E-5</v>
          </cell>
          <cell r="H52">
            <v>3.0487552665599999E-5</v>
          </cell>
          <cell r="I52">
            <v>2.99694114366E-5</v>
          </cell>
          <cell r="J52">
            <v>2.8810187440100002E-5</v>
          </cell>
          <cell r="K52">
            <v>2.59423923457E-5</v>
          </cell>
          <cell r="L52">
            <v>2.3270069062500001E-5</v>
          </cell>
          <cell r="M52">
            <v>2.3729835859099999E-5</v>
          </cell>
          <cell r="N52">
            <v>2.37334565577E-5</v>
          </cell>
          <cell r="O52">
            <v>9.2797476230999998E-6</v>
          </cell>
          <cell r="P52">
            <v>1.0782898440100001E-5</v>
          </cell>
          <cell r="Q52">
            <v>1.81204910989E-5</v>
          </cell>
          <cell r="R52">
            <v>2.6615778818599999E-5</v>
          </cell>
          <cell r="S52">
            <v>3.5583242402800003E-5</v>
          </cell>
          <cell r="T52">
            <v>7.5356371454799999E-5</v>
          </cell>
          <cell r="U52">
            <v>7.3954669063200002E-5</v>
          </cell>
          <cell r="V52">
            <v>7.1831284560099995E-5</v>
          </cell>
          <cell r="W52">
            <v>7.5143616971100005E-5</v>
          </cell>
          <cell r="X52">
            <v>6.3448550867400001E-5</v>
          </cell>
          <cell r="Y52">
            <v>5.1595171213499998E-5</v>
          </cell>
          <cell r="Z52">
            <v>4.2131459900400003E-5</v>
          </cell>
          <cell r="AA52">
            <v>1.37363914975E-5</v>
          </cell>
          <cell r="AB52">
            <v>1.1572326801E-5</v>
          </cell>
          <cell r="AC52">
            <v>1.14713501406E-5</v>
          </cell>
          <cell r="AD52">
            <v>2.1615592468399999E-5</v>
          </cell>
          <cell r="AE52">
            <v>4.6288430220599998E-5</v>
          </cell>
          <cell r="AF52">
            <v>7.7362156498000007E-5</v>
          </cell>
          <cell r="AG52">
            <v>8.6176133853900006E-5</v>
          </cell>
          <cell r="AH52">
            <v>8.3562168841700004E-5</v>
          </cell>
          <cell r="AI52">
            <v>7.9570406797700003E-5</v>
          </cell>
          <cell r="AJ52">
            <v>7.5068018228900005E-5</v>
          </cell>
          <cell r="AK52">
            <v>6.13782084778E-5</v>
          </cell>
          <cell r="AL52">
            <v>5.1878975965400002E-5</v>
          </cell>
          <cell r="AM52">
            <v>4.6197773674599997E-5</v>
          </cell>
          <cell r="AN52">
            <v>4.0656863973400003E-5</v>
          </cell>
          <cell r="AO52">
            <v>2.6489203767599999E-5</v>
          </cell>
          <cell r="AP52">
            <v>2.10572982424E-5</v>
          </cell>
          <cell r="AQ52">
            <v>3.7354230412200003E-5</v>
          </cell>
          <cell r="AR52">
            <v>7.3408424153099998E-5</v>
          </cell>
          <cell r="AS52">
            <v>1.11798911747E-4</v>
          </cell>
          <cell r="AT52">
            <v>1.14934284203E-4</v>
          </cell>
          <cell r="AU52">
            <v>1.04597078288E-4</v>
          </cell>
          <cell r="AV52">
            <v>9.50719199472E-5</v>
          </cell>
          <cell r="AW52">
            <v>9.2277177746700006E-5</v>
          </cell>
          <cell r="AX52">
            <v>8.4078475400399999E-5</v>
          </cell>
          <cell r="AY52">
            <v>7.4032923516899996E-5</v>
          </cell>
          <cell r="AZ52">
            <v>6.3944294435300004E-5</v>
          </cell>
          <cell r="BA52">
            <v>3.50008838508E-5</v>
          </cell>
        </row>
        <row r="53">
          <cell r="B53">
            <v>8.8289073278999999E-6</v>
          </cell>
          <cell r="C53">
            <v>4.9061473385699997E-6</v>
          </cell>
          <cell r="D53">
            <v>7.1841682503599996E-6</v>
          </cell>
          <cell r="E53">
            <v>1.30492863873E-5</v>
          </cell>
          <cell r="F53">
            <v>2.1293373849700001E-5</v>
          </cell>
          <cell r="G53">
            <v>2.22878382438E-5</v>
          </cell>
          <cell r="H53">
            <v>2.3920752676499999E-5</v>
          </cell>
          <cell r="I53">
            <v>2.39413716758E-5</v>
          </cell>
          <cell r="J53">
            <v>2.3123394928299999E-5</v>
          </cell>
          <cell r="K53">
            <v>2.0393709045899999E-5</v>
          </cell>
          <cell r="L53">
            <v>1.8736534798099998E-5</v>
          </cell>
          <cell r="M53">
            <v>1.9691032975299999E-5</v>
          </cell>
          <cell r="N53">
            <v>1.9695562452500001E-5</v>
          </cell>
          <cell r="O53">
            <v>7.7567481416400001E-6</v>
          </cell>
          <cell r="P53">
            <v>9.7051639922500006E-6</v>
          </cell>
          <cell r="Q53">
            <v>1.52471982234E-5</v>
          </cell>
          <cell r="R53">
            <v>2.2163851990499999E-5</v>
          </cell>
          <cell r="S53">
            <v>2.8861840118499999E-5</v>
          </cell>
          <cell r="T53">
            <v>6.1328344745599994E-5</v>
          </cell>
          <cell r="U53">
            <v>6.0813118062100002E-5</v>
          </cell>
          <cell r="V53">
            <v>5.7063059023200002E-5</v>
          </cell>
          <cell r="W53">
            <v>6.2956721472999993E-5</v>
          </cell>
          <cell r="X53">
            <v>5.3864351045799998E-5</v>
          </cell>
          <cell r="Y53">
            <v>4.5199063487900001E-5</v>
          </cell>
          <cell r="Z53">
            <v>3.6733940269600003E-5</v>
          </cell>
          <cell r="AA53">
            <v>1.27287375103E-5</v>
          </cell>
          <cell r="AB53">
            <v>5.9481604228800002E-6</v>
          </cell>
          <cell r="AC53">
            <v>6.4929539264600002E-6</v>
          </cell>
          <cell r="AD53">
            <v>1.50192314762E-5</v>
          </cell>
          <cell r="AE53">
            <v>3.4972091290600001E-5</v>
          </cell>
          <cell r="AF53">
            <v>6.0099479563199998E-5</v>
          </cell>
          <cell r="AG53">
            <v>6.8166658297400001E-5</v>
          </cell>
          <cell r="AH53">
            <v>6.6587066920800002E-5</v>
          </cell>
          <cell r="AI53">
            <v>6.4399415104000006E-5</v>
          </cell>
          <cell r="AJ53">
            <v>6.13782084778E-5</v>
          </cell>
          <cell r="AK53">
            <v>5.5747845585199998E-5</v>
          </cell>
          <cell r="AL53">
            <v>4.8988656977899999E-5</v>
          </cell>
          <cell r="AM53">
            <v>4.4513985960300002E-5</v>
          </cell>
          <cell r="AN53">
            <v>3.9918051050800001E-5</v>
          </cell>
          <cell r="AO53">
            <v>1.58060497765E-5</v>
          </cell>
          <cell r="AP53">
            <v>1.2355572719600001E-5</v>
          </cell>
          <cell r="AQ53">
            <v>2.4929807207500001E-5</v>
          </cell>
          <cell r="AR53">
            <v>5.3271461191799999E-5</v>
          </cell>
          <cell r="AS53">
            <v>8.4678690206500004E-5</v>
          </cell>
          <cell r="AT53">
            <v>9.2216628101799995E-5</v>
          </cell>
          <cell r="AU53">
            <v>8.50185559195E-5</v>
          </cell>
          <cell r="AV53">
            <v>7.8352276333099996E-5</v>
          </cell>
          <cell r="AW53">
            <v>7.7477248735099998E-5</v>
          </cell>
          <cell r="AX53">
            <v>7.1202298460599998E-5</v>
          </cell>
          <cell r="AY53">
            <v>6.4939428057899994E-5</v>
          </cell>
          <cell r="AZ53">
            <v>5.6301783512100003E-5</v>
          </cell>
          <cell r="BA53">
            <v>3.2742626116500002E-5</v>
          </cell>
        </row>
        <row r="54">
          <cell r="B54">
            <v>7.1159294551900002E-6</v>
          </cell>
          <cell r="C54">
            <v>3.7336420212199999E-6</v>
          </cell>
          <cell r="D54">
            <v>4.7133772597899999E-6</v>
          </cell>
          <cell r="E54">
            <v>9.2605777693700001E-6</v>
          </cell>
          <cell r="F54">
            <v>1.5963073112000001E-5</v>
          </cell>
          <cell r="G54">
            <v>1.4182319503000001E-5</v>
          </cell>
          <cell r="H54">
            <v>1.6100383114999999E-5</v>
          </cell>
          <cell r="I54">
            <v>1.6464843057699999E-5</v>
          </cell>
          <cell r="J54">
            <v>1.64531783289E-5</v>
          </cell>
          <cell r="K54">
            <v>1.4981896902799999E-5</v>
          </cell>
          <cell r="L54">
            <v>1.4541545283500001E-5</v>
          </cell>
          <cell r="M54">
            <v>1.5449104999000001E-5</v>
          </cell>
          <cell r="N54">
            <v>1.54452435585E-5</v>
          </cell>
          <cell r="O54">
            <v>6.3634074883700001E-6</v>
          </cell>
          <cell r="P54">
            <v>7.2523536801700003E-6</v>
          </cell>
          <cell r="Q54">
            <v>1.1330104154399999E-5</v>
          </cell>
          <cell r="R54">
            <v>1.6346672922800001E-5</v>
          </cell>
          <cell r="S54">
            <v>2.1417961688900001E-5</v>
          </cell>
          <cell r="T54">
            <v>5.1851230730199997E-5</v>
          </cell>
          <cell r="U54">
            <v>5.1075718416199998E-5</v>
          </cell>
          <cell r="V54">
            <v>4.7662807264999997E-5</v>
          </cell>
          <cell r="W54">
            <v>5.2773326958799998E-5</v>
          </cell>
          <cell r="X54">
            <v>4.60560977815E-5</v>
          </cell>
          <cell r="Y54">
            <v>4.07158047435E-5</v>
          </cell>
          <cell r="Z54">
            <v>3.3049675365399999E-5</v>
          </cell>
          <cell r="AA54">
            <v>1.2912227409E-5</v>
          </cell>
          <cell r="AB54">
            <v>3.3361777604E-6</v>
          </cell>
          <cell r="AC54">
            <v>3.4693378635200001E-6</v>
          </cell>
          <cell r="AD54">
            <v>1.04912695775E-5</v>
          </cell>
          <cell r="AE54">
            <v>2.6378753569600001E-5</v>
          </cell>
          <cell r="AF54">
            <v>4.7078987063900002E-5</v>
          </cell>
          <cell r="AG54">
            <v>5.50334178855E-5</v>
          </cell>
          <cell r="AH54">
            <v>5.3962584617000002E-5</v>
          </cell>
          <cell r="AI54">
            <v>5.34350266372E-5</v>
          </cell>
          <cell r="AJ54">
            <v>5.1878975965400002E-5</v>
          </cell>
          <cell r="AK54">
            <v>4.8988656977899999E-5</v>
          </cell>
          <cell r="AL54">
            <v>4.7809279162600001E-5</v>
          </cell>
          <cell r="AM54">
            <v>4.4529690121100003E-5</v>
          </cell>
          <cell r="AN54">
            <v>4.0322226738300001E-5</v>
          </cell>
          <cell r="AO54">
            <v>1.2804169444000001E-5</v>
          </cell>
          <cell r="AP54">
            <v>1.1142506714700001E-5</v>
          </cell>
          <cell r="AQ54">
            <v>2.1672358806300001E-5</v>
          </cell>
          <cell r="AR54">
            <v>4.4983724800200001E-5</v>
          </cell>
          <cell r="AS54">
            <v>7.2526459503500005E-5</v>
          </cell>
          <cell r="AT54">
            <v>7.8797155202500006E-5</v>
          </cell>
          <cell r="AU54">
            <v>7.3076715056599994E-5</v>
          </cell>
          <cell r="AV54">
            <v>6.7715274798899996E-5</v>
          </cell>
          <cell r="AW54">
            <v>6.7124701973399998E-5</v>
          </cell>
          <cell r="AX54">
            <v>6.3273168815299998E-5</v>
          </cell>
          <cell r="AY54">
            <v>5.9139431253899999E-5</v>
          </cell>
          <cell r="AZ54">
            <v>5.1856194864800002E-5</v>
          </cell>
          <cell r="BA54">
            <v>3.2400517528699997E-5</v>
          </cell>
        </row>
        <row r="55">
          <cell r="B55">
            <v>7.4668171180899997E-6</v>
          </cell>
          <cell r="C55">
            <v>3.8689219801400002E-6</v>
          </cell>
          <cell r="D55">
            <v>2.75385948066E-6</v>
          </cell>
          <cell r="E55">
            <v>5.9050623224299996E-6</v>
          </cell>
          <cell r="F55">
            <v>1.0806357004999999E-5</v>
          </cell>
          <cell r="G55">
            <v>7.6418768379699995E-6</v>
          </cell>
          <cell r="H55">
            <v>1.03003860756E-5</v>
          </cell>
          <cell r="I55">
            <v>1.11040716046E-5</v>
          </cell>
          <cell r="J55">
            <v>1.17426390434E-5</v>
          </cell>
          <cell r="K55">
            <v>1.16447809871E-5</v>
          </cell>
          <cell r="L55">
            <v>1.24779625904E-5</v>
          </cell>
          <cell r="M55">
            <v>1.34968529103E-5</v>
          </cell>
          <cell r="N55">
            <v>1.3485983476100001E-5</v>
          </cell>
          <cell r="O55">
            <v>5.55522710975E-6</v>
          </cell>
          <cell r="P55">
            <v>5.1931629687899997E-6</v>
          </cell>
          <cell r="Q55">
            <v>7.9417772495500004E-6</v>
          </cell>
          <cell r="R55">
            <v>1.03693147419E-5</v>
          </cell>
          <cell r="S55">
            <v>1.49323221937E-5</v>
          </cell>
          <cell r="T55">
            <v>4.3973509385899998E-5</v>
          </cell>
          <cell r="U55">
            <v>4.3631776293600002E-5</v>
          </cell>
          <cell r="V55">
            <v>4.18167589966E-5</v>
          </cell>
          <cell r="W55">
            <v>4.6428915527599997E-5</v>
          </cell>
          <cell r="X55">
            <v>4.0663300446099999E-5</v>
          </cell>
          <cell r="Y55">
            <v>3.68284839139E-5</v>
          </cell>
          <cell r="Z55">
            <v>3.0060516930899999E-5</v>
          </cell>
          <cell r="AA55">
            <v>1.2703470256300001E-5</v>
          </cell>
          <cell r="AB55">
            <v>6.9129015387600001E-7</v>
          </cell>
          <cell r="AC55">
            <v>8.5701279430899999E-7</v>
          </cell>
          <cell r="AD55">
            <v>6.6754451984500001E-6</v>
          </cell>
          <cell r="AE55">
            <v>2.01106161956E-5</v>
          </cell>
          <cell r="AF55">
            <v>3.8137006248600003E-5</v>
          </cell>
          <cell r="AG55">
            <v>4.5720282564700001E-5</v>
          </cell>
          <cell r="AH55">
            <v>4.6219978028600001E-5</v>
          </cell>
          <cell r="AI55">
            <v>4.6748634503099998E-5</v>
          </cell>
          <cell r="AJ55">
            <v>4.6197773674599997E-5</v>
          </cell>
          <cell r="AK55">
            <v>4.4513985960300002E-5</v>
          </cell>
          <cell r="AL55">
            <v>4.4529690121100003E-5</v>
          </cell>
          <cell r="AM55">
            <v>4.3645466550700003E-5</v>
          </cell>
          <cell r="AN55">
            <v>4.04600421021E-5</v>
          </cell>
          <cell r="AO55">
            <v>1.18011271787E-5</v>
          </cell>
          <cell r="AP55">
            <v>1.00524329626E-5</v>
          </cell>
          <cell r="AQ55">
            <v>1.87714471199E-5</v>
          </cell>
          <cell r="AR55">
            <v>3.90052833693E-5</v>
          </cell>
          <cell r="AS55">
            <v>6.3325103999999999E-5</v>
          </cell>
          <cell r="AT55">
            <v>6.7354653943499997E-5</v>
          </cell>
          <cell r="AU55">
            <v>6.3767576670000002E-5</v>
          </cell>
          <cell r="AV55">
            <v>6.0185956273000002E-5</v>
          </cell>
          <cell r="AW55">
            <v>6.0125750223299999E-5</v>
          </cell>
          <cell r="AX55">
            <v>5.7187157849300003E-5</v>
          </cell>
          <cell r="AY55">
            <v>5.4506058892699998E-5</v>
          </cell>
          <cell r="AZ55">
            <v>4.7598366285400001E-5</v>
          </cell>
          <cell r="BA55">
            <v>3.1150582877099998E-5</v>
          </cell>
        </row>
        <row r="56">
          <cell r="B56">
            <v>5.9255297749099998E-6</v>
          </cell>
          <cell r="C56">
            <v>2.2476156447500001E-6</v>
          </cell>
          <cell r="D56">
            <v>9.0221427466400003E-8</v>
          </cell>
          <cell r="E56">
            <v>1.9288671473099999E-6</v>
          </cell>
          <cell r="F56">
            <v>5.9473981882099996E-6</v>
          </cell>
          <cell r="G56">
            <v>4.4514734447000002E-6</v>
          </cell>
          <cell r="H56">
            <v>6.11426826314E-6</v>
          </cell>
          <cell r="I56">
            <v>7.1874005901099997E-6</v>
          </cell>
          <cell r="J56">
            <v>8.2309177979599995E-6</v>
          </cell>
          <cell r="K56">
            <v>9.3661547205699992E-6</v>
          </cell>
          <cell r="L56">
            <v>1.10734897042E-5</v>
          </cell>
          <cell r="M56">
            <v>1.2132168641000001E-5</v>
          </cell>
          <cell r="N56">
            <v>1.2126623772799999E-5</v>
          </cell>
          <cell r="O56">
            <v>3.24092558373E-6</v>
          </cell>
          <cell r="P56">
            <v>2.6326160301799999E-6</v>
          </cell>
          <cell r="Q56">
            <v>4.3784195146999996E-6</v>
          </cell>
          <cell r="R56">
            <v>5.1193385830699998E-6</v>
          </cell>
          <cell r="S56">
            <v>8.6372075469599993E-6</v>
          </cell>
          <cell r="T56">
            <v>3.4228923149300002E-5</v>
          </cell>
          <cell r="U56">
            <v>3.62030772564E-5</v>
          </cell>
          <cell r="V56">
            <v>3.8452059238299999E-5</v>
          </cell>
          <cell r="W56">
            <v>4.2701614187800001E-5</v>
          </cell>
          <cell r="X56">
            <v>3.5993490511700003E-5</v>
          </cell>
          <cell r="Y56">
            <v>3.10175508388E-5</v>
          </cell>
          <cell r="Z56">
            <v>2.57693204308E-5</v>
          </cell>
          <cell r="AA56">
            <v>1.37387675572E-5</v>
          </cell>
          <cell r="AB56">
            <v>-4.9914983215700004E-7</v>
          </cell>
          <cell r="AC56">
            <v>-1.10337565208E-6</v>
          </cell>
          <cell r="AD56">
            <v>3.42737614271E-6</v>
          </cell>
          <cell r="AE56">
            <v>1.45635172005E-5</v>
          </cell>
          <cell r="AF56">
            <v>2.9906438120000001E-5</v>
          </cell>
          <cell r="AG56">
            <v>3.7448449888900003E-5</v>
          </cell>
          <cell r="AH56">
            <v>3.9345793474000003E-5</v>
          </cell>
          <cell r="AI56">
            <v>4.0492792646699997E-5</v>
          </cell>
          <cell r="AJ56">
            <v>4.0656863973400003E-5</v>
          </cell>
          <cell r="AK56">
            <v>3.9918051050800001E-5</v>
          </cell>
          <cell r="AL56">
            <v>4.0322226738300001E-5</v>
          </cell>
          <cell r="AM56">
            <v>4.04600421021E-5</v>
          </cell>
          <cell r="AN56">
            <v>4.2569959593800002E-5</v>
          </cell>
          <cell r="AO56">
            <v>3.9650447458400002E-6</v>
          </cell>
          <cell r="AP56">
            <v>4.7968781323499996E-7</v>
          </cell>
          <cell r="AQ56">
            <v>9.9384691363300003E-6</v>
          </cell>
          <cell r="AR56">
            <v>2.72599825837E-5</v>
          </cell>
          <cell r="AS56">
            <v>4.7974000924999997E-5</v>
          </cell>
          <cell r="AT56">
            <v>5.3756993561999999E-5</v>
          </cell>
          <cell r="AU56">
            <v>5.2355484980300002E-5</v>
          </cell>
          <cell r="AV56">
            <v>5.0949074329199997E-5</v>
          </cell>
          <cell r="AW56">
            <v>5.1208577755100003E-5</v>
          </cell>
          <cell r="AX56">
            <v>4.9516323956300003E-5</v>
          </cell>
          <cell r="AY56">
            <v>4.7719805229399999E-5</v>
          </cell>
          <cell r="AZ56">
            <v>4.2145251236499999E-5</v>
          </cell>
          <cell r="BA56">
            <v>2.94685999115E-5</v>
          </cell>
        </row>
        <row r="57">
          <cell r="B57">
            <v>5.8343404447099997E-5</v>
          </cell>
          <cell r="C57">
            <v>6.0903637462600002E-5</v>
          </cell>
          <cell r="D57">
            <v>6.3026673123500003E-5</v>
          </cell>
          <cell r="E57">
            <v>5.5243748279700002E-5</v>
          </cell>
          <cell r="F57">
            <v>5.10433635649E-5</v>
          </cell>
          <cell r="G57">
            <v>1.3581197546299999E-5</v>
          </cell>
          <cell r="H57">
            <v>1.3708734432499999E-5</v>
          </cell>
          <cell r="I57">
            <v>1.4833569580600001E-5</v>
          </cell>
          <cell r="J57">
            <v>9.2664216140500001E-6</v>
          </cell>
          <cell r="K57">
            <v>2.92274847235E-6</v>
          </cell>
          <cell r="L57">
            <v>-8.0231669131999996E-7</v>
          </cell>
          <cell r="M57">
            <v>-6.4646853649499999E-6</v>
          </cell>
          <cell r="N57">
            <v>-6.4891739133999996E-6</v>
          </cell>
          <cell r="O57">
            <v>1.3393810424799999E-4</v>
          </cell>
          <cell r="P57">
            <v>1.09639936847E-4</v>
          </cell>
          <cell r="Q57">
            <v>8.2696267420100003E-5</v>
          </cell>
          <cell r="R57">
            <v>7.2100459053199998E-5</v>
          </cell>
          <cell r="S57">
            <v>7.1317263300199997E-5</v>
          </cell>
          <cell r="T57">
            <v>5.4289865795799998E-5</v>
          </cell>
          <cell r="U57">
            <v>3.2510225531899998E-5</v>
          </cell>
          <cell r="V57">
            <v>1.6213503584800002E-5</v>
          </cell>
          <cell r="W57">
            <v>5.2185734311899996E-7</v>
          </cell>
          <cell r="X57">
            <v>-1.9571950595400001E-6</v>
          </cell>
          <cell r="Y57">
            <v>5.7507481712400002E-6</v>
          </cell>
          <cell r="Z57">
            <v>2.3458912601599999E-7</v>
          </cell>
          <cell r="AA57">
            <v>-7.3435207843700002E-6</v>
          </cell>
          <cell r="AB57">
            <v>1.5502107693899999E-4</v>
          </cell>
          <cell r="AC57">
            <v>1.1369867608E-4</v>
          </cell>
          <cell r="AD57">
            <v>7.9067254056800005E-5</v>
          </cell>
          <cell r="AE57">
            <v>6.9522758943000001E-5</v>
          </cell>
          <cell r="AF57">
            <v>6.2699206946700001E-5</v>
          </cell>
          <cell r="AG57">
            <v>4.7557657696899999E-5</v>
          </cell>
          <cell r="AH57">
            <v>3.8476356410100003E-5</v>
          </cell>
          <cell r="AI57">
            <v>3.1629735871199999E-5</v>
          </cell>
          <cell r="AJ57">
            <v>2.6489203767599999E-5</v>
          </cell>
          <cell r="AK57">
            <v>1.58060497765E-5</v>
          </cell>
          <cell r="AL57">
            <v>1.2804169444000001E-5</v>
          </cell>
          <cell r="AM57">
            <v>1.18011271787E-5</v>
          </cell>
          <cell r="AN57">
            <v>3.9650447458400002E-6</v>
          </cell>
          <cell r="AO57">
            <v>5.7868539229499999E-4</v>
          </cell>
          <cell r="AP57">
            <v>3.6032119238399999E-4</v>
          </cell>
          <cell r="AQ57">
            <v>1.96190449799E-4</v>
          </cell>
          <cell r="AR57">
            <v>1.6755050808400001E-4</v>
          </cell>
          <cell r="AS57">
            <v>1.4384245149300001E-4</v>
          </cell>
          <cell r="AT57">
            <v>7.8967346107999999E-5</v>
          </cell>
          <cell r="AU57">
            <v>6.1037960534199995E-5</v>
          </cell>
          <cell r="AV57">
            <v>4.6381017395799999E-5</v>
          </cell>
          <cell r="AW57">
            <v>4.0229897511499999E-5</v>
          </cell>
          <cell r="AX57">
            <v>3.3790571787300003E-5</v>
          </cell>
          <cell r="AY57">
            <v>2.93514800458E-5</v>
          </cell>
          <cell r="AZ57">
            <v>2.2934523204200001E-5</v>
          </cell>
          <cell r="BA57">
            <v>1.07919004426E-5</v>
          </cell>
        </row>
        <row r="58">
          <cell r="B58">
            <v>4.03263048657E-5</v>
          </cell>
          <cell r="C58">
            <v>5.21191303348E-5</v>
          </cell>
          <cell r="D58">
            <v>5.9282169262900001E-5</v>
          </cell>
          <cell r="E58">
            <v>6.3660772613399999E-5</v>
          </cell>
          <cell r="F58">
            <v>6.2881458726800005E-5</v>
          </cell>
          <cell r="G58">
            <v>3.2251533674600002E-5</v>
          </cell>
          <cell r="H58">
            <v>3.0788258704999999E-5</v>
          </cell>
          <cell r="I58">
            <v>2.8994212775899998E-5</v>
          </cell>
          <cell r="J58">
            <v>2.26477386295E-5</v>
          </cell>
          <cell r="K58">
            <v>1.2593863824299999E-5</v>
          </cell>
          <cell r="L58">
            <v>3.3993666591199999E-6</v>
          </cell>
          <cell r="M58">
            <v>4.8580215009300002E-7</v>
          </cell>
          <cell r="N58">
            <v>4.89851396328E-7</v>
          </cell>
          <cell r="O58">
            <v>9.2109266182300006E-5</v>
          </cell>
          <cell r="P58">
            <v>9.0830873565599994E-5</v>
          </cell>
          <cell r="Q58">
            <v>8.8061078133800004E-5</v>
          </cell>
          <cell r="R58">
            <v>8.5262747908700003E-5</v>
          </cell>
          <cell r="S58">
            <v>9.0602566407999995E-5</v>
          </cell>
          <cell r="T58">
            <v>5.4036707477599998E-5</v>
          </cell>
          <cell r="U58">
            <v>3.1576830548899997E-5</v>
          </cell>
          <cell r="V58">
            <v>1.46738211477E-5</v>
          </cell>
          <cell r="W58">
            <v>9.3236702113600003E-8</v>
          </cell>
          <cell r="X58">
            <v>-1.4669432601499999E-6</v>
          </cell>
          <cell r="Y58">
            <v>4.9584485891800002E-6</v>
          </cell>
          <cell r="Z58">
            <v>-2.35771490964E-6</v>
          </cell>
          <cell r="AA58">
            <v>-1.5785256340600001E-5</v>
          </cell>
          <cell r="AB58">
            <v>9.8285854678100006E-5</v>
          </cell>
          <cell r="AC58">
            <v>8.4937574191699995E-5</v>
          </cell>
          <cell r="AD58">
            <v>6.5978765960100004E-5</v>
          </cell>
          <cell r="AE58">
            <v>5.8055806023499998E-5</v>
          </cell>
          <cell r="AF58">
            <v>5.2824536315700002E-5</v>
          </cell>
          <cell r="AG58">
            <v>3.95153226691E-5</v>
          </cell>
          <cell r="AH58">
            <v>3.1550437270099999E-5</v>
          </cell>
          <cell r="AI58">
            <v>2.56035669065E-5</v>
          </cell>
          <cell r="AJ58">
            <v>2.10572982424E-5</v>
          </cell>
          <cell r="AK58">
            <v>1.2355572719600001E-5</v>
          </cell>
          <cell r="AL58">
            <v>1.1142506714700001E-5</v>
          </cell>
          <cell r="AM58">
            <v>1.00524329626E-5</v>
          </cell>
          <cell r="AN58">
            <v>4.7968781323499996E-7</v>
          </cell>
          <cell r="AO58">
            <v>3.6032119238399999E-4</v>
          </cell>
          <cell r="AP58">
            <v>3.0343577799800002E-4</v>
          </cell>
          <cell r="AQ58">
            <v>2.0083806470899999E-4</v>
          </cell>
          <cell r="AR58">
            <v>1.7422497606499999E-4</v>
          </cell>
          <cell r="AS58">
            <v>1.51852964832E-4</v>
          </cell>
          <cell r="AT58">
            <v>8.0019653810400006E-5</v>
          </cell>
          <cell r="AU58">
            <v>6.1520737084899999E-5</v>
          </cell>
          <cell r="AV58">
            <v>4.8768265231300001E-5</v>
          </cell>
          <cell r="AW58">
            <v>3.94804442311E-5</v>
          </cell>
          <cell r="AX58">
            <v>3.1850396457000003E-5</v>
          </cell>
          <cell r="AY58">
            <v>2.42132503513E-5</v>
          </cell>
          <cell r="AZ58">
            <v>1.60408163622E-5</v>
          </cell>
          <cell r="BA58">
            <v>9.2563493850100006E-6</v>
          </cell>
        </row>
        <row r="59">
          <cell r="B59">
            <v>2.4713158530900001E-5</v>
          </cell>
          <cell r="C59">
            <v>3.7515080441599998E-5</v>
          </cell>
          <cell r="D59">
            <v>5.22382056281E-5</v>
          </cell>
          <cell r="E59">
            <v>6.2479430419899994E-5</v>
          </cell>
          <cell r="F59">
            <v>6.8878818073600005E-5</v>
          </cell>
          <cell r="G59">
            <v>4.8602925398000003E-5</v>
          </cell>
          <cell r="H59">
            <v>4.6959324816599997E-5</v>
          </cell>
          <cell r="I59">
            <v>4.47383435271E-5</v>
          </cell>
          <cell r="J59">
            <v>3.88103453648E-5</v>
          </cell>
          <cell r="K59">
            <v>2.70831114027E-5</v>
          </cell>
          <cell r="L59">
            <v>1.60413780375E-5</v>
          </cell>
          <cell r="M59">
            <v>1.36969440846E-5</v>
          </cell>
          <cell r="N59">
            <v>1.36796773567E-5</v>
          </cell>
          <cell r="O59">
            <v>5.7104190601300003E-5</v>
          </cell>
          <cell r="P59">
            <v>6.5573982176800005E-5</v>
          </cell>
          <cell r="Q59">
            <v>8.3051862594199995E-5</v>
          </cell>
          <cell r="R59">
            <v>9.6604537775599997E-5</v>
          </cell>
          <cell r="S59">
            <v>1.11761647943E-4</v>
          </cell>
          <cell r="T59">
            <v>8.6712880688799996E-5</v>
          </cell>
          <cell r="U59">
            <v>7.0011011821500001E-5</v>
          </cell>
          <cell r="V59">
            <v>5.3348419890999999E-5</v>
          </cell>
          <cell r="W59">
            <v>4.5862130373300001E-5</v>
          </cell>
          <cell r="X59">
            <v>3.5974603323199998E-5</v>
          </cell>
          <cell r="Y59">
            <v>2.69194843086E-5</v>
          </cell>
          <cell r="Z59">
            <v>1.21551878746E-5</v>
          </cell>
          <cell r="AA59">
            <v>-1.5655310523800001E-5</v>
          </cell>
          <cell r="AB59">
            <v>5.3044290857099997E-5</v>
          </cell>
          <cell r="AC59">
            <v>5.36111793826E-5</v>
          </cell>
          <cell r="AD59">
            <v>5.0265983075E-5</v>
          </cell>
          <cell r="AE59">
            <v>5.6295976281599998E-5</v>
          </cell>
          <cell r="AF59">
            <v>6.7313345709500006E-5</v>
          </cell>
          <cell r="AG59">
            <v>5.9813304134400002E-5</v>
          </cell>
          <cell r="AH59">
            <v>4.8483765994300002E-5</v>
          </cell>
          <cell r="AI59">
            <v>4.1670746692799997E-5</v>
          </cell>
          <cell r="AJ59">
            <v>3.7354230412200003E-5</v>
          </cell>
          <cell r="AK59">
            <v>2.4929807207500001E-5</v>
          </cell>
          <cell r="AL59">
            <v>2.1672358806300001E-5</v>
          </cell>
          <cell r="AM59">
            <v>1.87714471199E-5</v>
          </cell>
          <cell r="AN59">
            <v>9.9384691363300003E-6</v>
          </cell>
          <cell r="AO59">
            <v>1.96190449799E-4</v>
          </cell>
          <cell r="AP59">
            <v>2.0083806470899999E-4</v>
          </cell>
          <cell r="AQ59">
            <v>2.13970170687E-4</v>
          </cell>
          <cell r="AR59">
            <v>2.2605984487900001E-4</v>
          </cell>
          <cell r="AS59">
            <v>2.3000126857499999E-4</v>
          </cell>
          <cell r="AT59">
            <v>1.44503611443E-4</v>
          </cell>
          <cell r="AU59">
            <v>1.15024843358E-4</v>
          </cell>
          <cell r="AV59">
            <v>1.0024891942399999E-4</v>
          </cell>
          <cell r="AW59">
            <v>8.7152081919500001E-5</v>
          </cell>
          <cell r="AX59">
            <v>6.9970570330000006E-5</v>
          </cell>
          <cell r="AY59">
            <v>5.1573880018199997E-5</v>
          </cell>
          <cell r="AZ59">
            <v>4.1663482828900001E-5</v>
          </cell>
          <cell r="BA59">
            <v>9.8340652024999995E-6</v>
          </cell>
        </row>
        <row r="60">
          <cell r="B60">
            <v>3.2173440180700001E-5</v>
          </cell>
          <cell r="C60">
            <v>3.9579492040299999E-5</v>
          </cell>
          <cell r="D60">
            <v>4.8391127447200001E-5</v>
          </cell>
          <cell r="E60">
            <v>5.9150809186700001E-5</v>
          </cell>
          <cell r="F60">
            <v>7.2433324580300004E-5</v>
          </cell>
          <cell r="G60">
            <v>5.4263666103099997E-5</v>
          </cell>
          <cell r="H60">
            <v>5.6506282795099997E-5</v>
          </cell>
          <cell r="I60">
            <v>5.4710271404799998E-5</v>
          </cell>
          <cell r="J60">
            <v>4.8978478822400001E-5</v>
          </cell>
          <cell r="K60">
            <v>3.54671073776E-5</v>
          </cell>
          <cell r="L60">
            <v>2.39425185266E-5</v>
          </cell>
          <cell r="M60">
            <v>2.1368757651700001E-5</v>
          </cell>
          <cell r="N60">
            <v>2.13622935564E-5</v>
          </cell>
          <cell r="O60">
            <v>5.3031452236999999E-5</v>
          </cell>
          <cell r="P60">
            <v>6.0965196504499999E-5</v>
          </cell>
          <cell r="Q60">
            <v>7.81713891224E-5</v>
          </cell>
          <cell r="R60">
            <v>9.6841855296300001E-5</v>
          </cell>
          <cell r="S60">
            <v>1.20253106175E-4</v>
          </cell>
          <cell r="T60">
            <v>1.3931045959099999E-4</v>
          </cell>
          <cell r="U60">
            <v>1.24879314329E-4</v>
          </cell>
          <cell r="V60">
            <v>1.07368874377E-4</v>
          </cell>
          <cell r="W60">
            <v>1.07332576711E-4</v>
          </cell>
          <cell r="X60">
            <v>8.3317341709300004E-5</v>
          </cell>
          <cell r="Y60">
            <v>5.45002073586E-5</v>
          </cell>
          <cell r="Z60">
            <v>3.3698089907799997E-5</v>
          </cell>
          <cell r="AA60">
            <v>-1.32074234034E-5</v>
          </cell>
          <cell r="AB60">
            <v>5.1128426250200001E-5</v>
          </cell>
          <cell r="AC60">
            <v>4.8917477836899998E-5</v>
          </cell>
          <cell r="AD60">
            <v>4.7935996262599999E-5</v>
          </cell>
          <cell r="AE60">
            <v>7.3754501612299995E-5</v>
          </cell>
          <cell r="AF60">
            <v>1.06965826768E-4</v>
          </cell>
          <cell r="AG60">
            <v>1.04667109984E-4</v>
          </cell>
          <cell r="AH60">
            <v>8.9468338765200006E-5</v>
          </cell>
          <cell r="AI60">
            <v>7.9574688668699995E-5</v>
          </cell>
          <cell r="AJ60">
            <v>7.3408424153099998E-5</v>
          </cell>
          <cell r="AK60">
            <v>5.3271461191799999E-5</v>
          </cell>
          <cell r="AL60">
            <v>4.4983724800200001E-5</v>
          </cell>
          <cell r="AM60">
            <v>3.90052833693E-5</v>
          </cell>
          <cell r="AN60">
            <v>2.72599825837E-5</v>
          </cell>
          <cell r="AO60">
            <v>1.6755050808400001E-4</v>
          </cell>
          <cell r="AP60">
            <v>1.7422497606499999E-4</v>
          </cell>
          <cell r="AQ60">
            <v>2.2605984487900001E-4</v>
          </cell>
          <cell r="AR60">
            <v>2.92744705031E-4</v>
          </cell>
          <cell r="AS60">
            <v>3.37262971369E-4</v>
          </cell>
          <cell r="AT60">
            <v>2.36657263222E-4</v>
          </cell>
          <cell r="AU60">
            <v>1.9333771169600001E-4</v>
          </cell>
          <cell r="AV60">
            <v>1.7032737902700001E-4</v>
          </cell>
          <cell r="AW60">
            <v>1.5468696166199999E-4</v>
          </cell>
          <cell r="AX60">
            <v>1.27456097638E-4</v>
          </cell>
          <cell r="AY60">
            <v>9.4482039702699998E-5</v>
          </cell>
          <cell r="AZ60">
            <v>7.7884824065299995E-5</v>
          </cell>
          <cell r="BA60">
            <v>1.6072044805300002E-5</v>
          </cell>
        </row>
        <row r="61">
          <cell r="B61">
            <v>3.6333339825899997E-5</v>
          </cell>
          <cell r="C61">
            <v>4.0807448507000003E-5</v>
          </cell>
          <cell r="D61">
            <v>4.7986888047099999E-5</v>
          </cell>
          <cell r="E61">
            <v>6.3384355685599993E-5</v>
          </cell>
          <cell r="F61">
            <v>8.6274561805400006E-5</v>
          </cell>
          <cell r="G61">
            <v>7.4723229746500005E-5</v>
          </cell>
          <cell r="H61">
            <v>7.9974644917199997E-5</v>
          </cell>
          <cell r="I61">
            <v>7.8892030510799998E-5</v>
          </cell>
          <cell r="J61">
            <v>7.2839735353300006E-5</v>
          </cell>
          <cell r="K61">
            <v>5.8107312391099999E-5</v>
          </cell>
          <cell r="L61">
            <v>4.5372854443899998E-5</v>
          </cell>
          <cell r="M61">
            <v>4.2132919934999999E-5</v>
          </cell>
          <cell r="N61">
            <v>4.2124896924899998E-5</v>
          </cell>
          <cell r="O61">
            <v>4.3161640899800003E-5</v>
          </cell>
          <cell r="P61">
            <v>5.1944149860399998E-5</v>
          </cell>
          <cell r="Q61">
            <v>7.7147084777099998E-5</v>
          </cell>
          <cell r="R61">
            <v>1.04783677596E-4</v>
          </cell>
          <cell r="S61">
            <v>1.40235088408E-4</v>
          </cell>
          <cell r="T61">
            <v>1.8396575372800001E-4</v>
          </cell>
          <cell r="U61">
            <v>1.74285240435E-4</v>
          </cell>
          <cell r="V61">
            <v>1.61107255639E-4</v>
          </cell>
          <cell r="W61">
            <v>1.6537301224399999E-4</v>
          </cell>
          <cell r="X61">
            <v>1.31676669118E-4</v>
          </cell>
          <cell r="Y61">
            <v>9.0577702114000007E-5</v>
          </cell>
          <cell r="Z61">
            <v>6.34396331153E-5</v>
          </cell>
          <cell r="AA61">
            <v>-5.0472470110000001E-6</v>
          </cell>
          <cell r="AB61">
            <v>4.9250245516499998E-5</v>
          </cell>
          <cell r="AC61">
            <v>4.4263197762900002E-5</v>
          </cell>
          <cell r="AD61">
            <v>4.6857270703500003E-5</v>
          </cell>
          <cell r="AE61">
            <v>8.8496716380500007E-5</v>
          </cell>
          <cell r="AF61">
            <v>1.4402500728499999E-4</v>
          </cell>
          <cell r="AG61">
            <v>1.51943402926E-4</v>
          </cell>
          <cell r="AH61">
            <v>1.32799751735E-4</v>
          </cell>
          <cell r="AI61">
            <v>1.20337151581E-4</v>
          </cell>
          <cell r="AJ61">
            <v>1.11798911747E-4</v>
          </cell>
          <cell r="AK61">
            <v>8.4678690206500004E-5</v>
          </cell>
          <cell r="AL61">
            <v>7.2526459503500005E-5</v>
          </cell>
          <cell r="AM61">
            <v>6.3325103999999999E-5</v>
          </cell>
          <cell r="AN61">
            <v>4.7974000924999997E-5</v>
          </cell>
          <cell r="AO61">
            <v>1.4384245149300001E-4</v>
          </cell>
          <cell r="AP61">
            <v>1.51852964832E-4</v>
          </cell>
          <cell r="AQ61">
            <v>2.3000126857499999E-4</v>
          </cell>
          <cell r="AR61">
            <v>3.37262971369E-4</v>
          </cell>
          <cell r="AS61">
            <v>4.2789572883400001E-4</v>
          </cell>
          <cell r="AT61">
            <v>3.32904515397E-4</v>
          </cell>
          <cell r="AU61">
            <v>2.7724125832400001E-4</v>
          </cell>
          <cell r="AV61">
            <v>2.4559109145299999E-4</v>
          </cell>
          <cell r="AW61">
            <v>2.27847266699E-4</v>
          </cell>
          <cell r="AX61">
            <v>1.9249272851100001E-4</v>
          </cell>
          <cell r="AY61">
            <v>1.4871035917600001E-4</v>
          </cell>
          <cell r="AZ61">
            <v>1.24734015398E-4</v>
          </cell>
          <cell r="BA61">
            <v>3.24272789705E-5</v>
          </cell>
        </row>
        <row r="62">
          <cell r="B62">
            <v>1.36643823532E-5</v>
          </cell>
          <cell r="C62">
            <v>2.04291777178E-5</v>
          </cell>
          <cell r="D62">
            <v>4.1391087252500002E-5</v>
          </cell>
          <cell r="E62">
            <v>6.5787037677400004E-5</v>
          </cell>
          <cell r="F62">
            <v>9.7569082622900004E-5</v>
          </cell>
          <cell r="G62">
            <v>1.0697647598E-4</v>
          </cell>
          <cell r="H62">
            <v>1.1204436426E-4</v>
          </cell>
          <cell r="I62">
            <v>1.08616623363E-4</v>
          </cell>
          <cell r="J62">
            <v>1.0163824049700001E-4</v>
          </cell>
          <cell r="K62">
            <v>8.4671851569699999E-5</v>
          </cell>
          <cell r="L62">
            <v>7.0646810469600002E-5</v>
          </cell>
          <cell r="M62">
            <v>6.49122310105E-5</v>
          </cell>
          <cell r="N62">
            <v>6.4893453190400006E-5</v>
          </cell>
          <cell r="O62">
            <v>1.51022093618E-5</v>
          </cell>
          <cell r="P62">
            <v>3.1942912397500001E-5</v>
          </cell>
          <cell r="Q62">
            <v>7.83910805746E-5</v>
          </cell>
          <cell r="R62">
            <v>1.2662544000000001E-4</v>
          </cell>
          <cell r="S62">
            <v>1.60993099186E-4</v>
          </cell>
          <cell r="T62">
            <v>1.9922372227100001E-4</v>
          </cell>
          <cell r="U62">
            <v>1.92160794826E-4</v>
          </cell>
          <cell r="V62">
            <v>1.8335780328599999E-4</v>
          </cell>
          <cell r="W62">
            <v>1.8982036897499999E-4</v>
          </cell>
          <cell r="X62">
            <v>1.5438119974900001E-4</v>
          </cell>
          <cell r="Y62">
            <v>1.11829619559E-4</v>
          </cell>
          <cell r="Z62">
            <v>8.5627478462400002E-5</v>
          </cell>
          <cell r="AA62">
            <v>6.0127946803999999E-6</v>
          </cell>
          <cell r="AB62">
            <v>1.20169732914E-5</v>
          </cell>
          <cell r="AC62">
            <v>1.86085957552E-5</v>
          </cell>
          <cell r="AD62">
            <v>3.6356256475100003E-5</v>
          </cell>
          <cell r="AE62">
            <v>7.8459046258699998E-5</v>
          </cell>
          <cell r="AF62">
            <v>1.3710800807800001E-4</v>
          </cell>
          <cell r="AG62">
            <v>1.53363289183E-4</v>
          </cell>
          <cell r="AH62">
            <v>1.3496442451900001E-4</v>
          </cell>
          <cell r="AI62">
            <v>1.2282373504900001E-4</v>
          </cell>
          <cell r="AJ62">
            <v>1.14934284203E-4</v>
          </cell>
          <cell r="AK62">
            <v>9.2216628101799995E-5</v>
          </cell>
          <cell r="AL62">
            <v>7.8797155202500006E-5</v>
          </cell>
          <cell r="AM62">
            <v>6.7354653943499997E-5</v>
          </cell>
          <cell r="AN62">
            <v>5.3756993561999999E-5</v>
          </cell>
          <cell r="AO62">
            <v>7.8967346107999999E-5</v>
          </cell>
          <cell r="AP62">
            <v>8.0019653810400006E-5</v>
          </cell>
          <cell r="AQ62">
            <v>1.44503611443E-4</v>
          </cell>
          <cell r="AR62">
            <v>2.36657263222E-4</v>
          </cell>
          <cell r="AS62">
            <v>3.32904515397E-4</v>
          </cell>
          <cell r="AT62">
            <v>3.4847719221999999E-4</v>
          </cell>
          <cell r="AU62">
            <v>2.9369507521899999E-4</v>
          </cell>
          <cell r="AV62">
            <v>2.5891861991600001E-4</v>
          </cell>
          <cell r="AW62">
            <v>2.4279367543400001E-4</v>
          </cell>
          <cell r="AX62">
            <v>2.1208329267400001E-4</v>
          </cell>
          <cell r="AY62">
            <v>1.7055650607799999E-4</v>
          </cell>
          <cell r="AZ62">
            <v>1.4273725140899999E-4</v>
          </cell>
          <cell r="BA62">
            <v>5.4917789122599997E-5</v>
          </cell>
        </row>
        <row r="63">
          <cell r="B63">
            <v>1.6184226693699998E-5</v>
          </cell>
          <cell r="C63">
            <v>1.8435375632000001E-5</v>
          </cell>
          <cell r="D63">
            <v>3.1955264863000003E-5</v>
          </cell>
          <cell r="E63">
            <v>5.2903745690200002E-5</v>
          </cell>
          <cell r="F63">
            <v>7.9298394798399998E-5</v>
          </cell>
          <cell r="G63">
            <v>8.7654970457999996E-5</v>
          </cell>
          <cell r="H63">
            <v>9.1412827330299997E-5</v>
          </cell>
          <cell r="I63">
            <v>9.0000643779099995E-5</v>
          </cell>
          <cell r="J63">
            <v>8.5798813361000006E-5</v>
          </cell>
          <cell r="K63">
            <v>7.5514226399699995E-5</v>
          </cell>
          <cell r="L63">
            <v>6.6200504696699997E-5</v>
          </cell>
          <cell r="M63">
            <v>6.2691998684E-5</v>
          </cell>
          <cell r="N63">
            <v>6.2657650391899998E-5</v>
          </cell>
          <cell r="O63">
            <v>5.7016066402600003E-6</v>
          </cell>
          <cell r="P63">
            <v>1.7480902868699999E-5</v>
          </cell>
          <cell r="Q63">
            <v>5.3922794127800001E-5</v>
          </cell>
          <cell r="R63">
            <v>9.1446460470100003E-5</v>
          </cell>
          <cell r="S63">
            <v>1.20898253118E-4</v>
          </cell>
          <cell r="T63">
            <v>1.91045819061E-4</v>
          </cell>
          <cell r="U63">
            <v>1.7910020475600001E-4</v>
          </cell>
          <cell r="V63">
            <v>1.6787142358099999E-4</v>
          </cell>
          <cell r="W63">
            <v>1.6957938959399999E-4</v>
          </cell>
          <cell r="X63">
            <v>1.3987320459700001E-4</v>
          </cell>
          <cell r="Y63">
            <v>1.03980828738E-4</v>
          </cell>
          <cell r="Z63">
            <v>8.1171323633500003E-5</v>
          </cell>
          <cell r="AA63">
            <v>1.2934060074900001E-5</v>
          </cell>
          <cell r="AB63">
            <v>5.8447299428900001E-6</v>
          </cell>
          <cell r="AC63">
            <v>1.09873868813E-5</v>
          </cell>
          <cell r="AD63">
            <v>2.5710477333799998E-5</v>
          </cell>
          <cell r="AE63">
            <v>6.2850758778699997E-5</v>
          </cell>
          <cell r="AF63">
            <v>1.1442964583500001E-4</v>
          </cell>
          <cell r="AG63">
            <v>1.3138165317399999E-4</v>
          </cell>
          <cell r="AH63">
            <v>1.19264524693E-4</v>
          </cell>
          <cell r="AI63">
            <v>1.10511546002E-4</v>
          </cell>
          <cell r="AJ63">
            <v>1.04597078288E-4</v>
          </cell>
          <cell r="AK63">
            <v>8.50185559195E-5</v>
          </cell>
          <cell r="AL63">
            <v>7.3076715056599994E-5</v>
          </cell>
          <cell r="AM63">
            <v>6.3767576670000002E-5</v>
          </cell>
          <cell r="AN63">
            <v>5.2355484980300002E-5</v>
          </cell>
          <cell r="AO63">
            <v>6.1037960534199995E-5</v>
          </cell>
          <cell r="AP63">
            <v>6.1520737084899999E-5</v>
          </cell>
          <cell r="AQ63">
            <v>1.15024843358E-4</v>
          </cell>
          <cell r="AR63">
            <v>1.9333771169600001E-4</v>
          </cell>
          <cell r="AS63">
            <v>2.7724125832400001E-4</v>
          </cell>
          <cell r="AT63">
            <v>2.9369507521899999E-4</v>
          </cell>
          <cell r="AU63">
            <v>2.6342145168299999E-4</v>
          </cell>
          <cell r="AV63">
            <v>2.3758306924E-4</v>
          </cell>
          <cell r="AW63">
            <v>2.27265414839E-4</v>
          </cell>
          <cell r="AX63">
            <v>2.02077706438E-4</v>
          </cell>
          <cell r="AY63">
            <v>1.6912129220299999E-4</v>
          </cell>
          <cell r="AZ63">
            <v>1.4349969272199999E-4</v>
          </cell>
          <cell r="BA63">
            <v>6.0005835297699998E-5</v>
          </cell>
        </row>
        <row r="64">
          <cell r="B64">
            <v>1.7649943321100002E-5</v>
          </cell>
          <cell r="C64">
            <v>1.8080234083899999E-5</v>
          </cell>
          <cell r="D64">
            <v>2.7275533373500002E-5</v>
          </cell>
          <cell r="E64">
            <v>4.68146883936E-5</v>
          </cell>
          <cell r="F64">
            <v>7.0764613693599995E-5</v>
          </cell>
          <cell r="G64">
            <v>8.0158827993800002E-5</v>
          </cell>
          <cell r="H64">
            <v>8.30783550639E-5</v>
          </cell>
          <cell r="I64">
            <v>8.3010914455599995E-5</v>
          </cell>
          <cell r="J64">
            <v>8.0166201208400003E-5</v>
          </cell>
          <cell r="K64">
            <v>7.2597126246000006E-5</v>
          </cell>
          <cell r="L64">
            <v>6.58874287693E-5</v>
          </cell>
          <cell r="M64">
            <v>6.3534594151800003E-5</v>
          </cell>
          <cell r="N64">
            <v>6.3491041441599995E-5</v>
          </cell>
          <cell r="O64">
            <v>3.9030429067100001E-6</v>
          </cell>
          <cell r="P64">
            <v>1.1492766309499999E-5</v>
          </cell>
          <cell r="Q64">
            <v>4.2911661347599998E-5</v>
          </cell>
          <cell r="R64">
            <v>7.5192404821500006E-5</v>
          </cell>
          <cell r="S64">
            <v>1.02834787933E-4</v>
          </cell>
          <cell r="T64">
            <v>1.72102475974E-4</v>
          </cell>
          <cell r="U64">
            <v>1.6219840876099999E-4</v>
          </cell>
          <cell r="V64">
            <v>1.5686408318199999E-4</v>
          </cell>
          <cell r="W64">
            <v>1.5576566662999999E-4</v>
          </cell>
          <cell r="X64">
            <v>1.29710945262E-4</v>
          </cell>
          <cell r="Y64">
            <v>9.8875793026700004E-5</v>
          </cell>
          <cell r="Z64">
            <v>7.7064168246999997E-5</v>
          </cell>
          <cell r="AA64">
            <v>1.3906610452E-5</v>
          </cell>
          <cell r="AB64">
            <v>6.0014766349599998E-6</v>
          </cell>
          <cell r="AC64">
            <v>8.5954537093200004E-6</v>
          </cell>
          <cell r="AD64">
            <v>2.0592963079099999E-5</v>
          </cell>
          <cell r="AE64">
            <v>5.4023060233900002E-5</v>
          </cell>
          <cell r="AF64">
            <v>1.00121375477E-4</v>
          </cell>
          <cell r="AG64">
            <v>1.1656297040000001E-4</v>
          </cell>
          <cell r="AH64">
            <v>1.07215686376E-4</v>
          </cell>
          <cell r="AI64">
            <v>9.9950823331399996E-5</v>
          </cell>
          <cell r="AJ64">
            <v>9.50719199472E-5</v>
          </cell>
          <cell r="AK64">
            <v>7.8352276333099996E-5</v>
          </cell>
          <cell r="AL64">
            <v>6.7715274798899996E-5</v>
          </cell>
          <cell r="AM64">
            <v>6.0185956273000002E-5</v>
          </cell>
          <cell r="AN64">
            <v>5.0949074329199997E-5</v>
          </cell>
          <cell r="AO64">
            <v>4.6381017395799999E-5</v>
          </cell>
          <cell r="AP64">
            <v>4.8768265231300001E-5</v>
          </cell>
          <cell r="AQ64">
            <v>1.0024891942399999E-4</v>
          </cell>
          <cell r="AR64">
            <v>1.7032737902700001E-4</v>
          </cell>
          <cell r="AS64">
            <v>2.4559109145299999E-4</v>
          </cell>
          <cell r="AT64">
            <v>2.5891861991600001E-4</v>
          </cell>
          <cell r="AU64">
            <v>2.3758306924E-4</v>
          </cell>
          <cell r="AV64">
            <v>2.21901731022E-4</v>
          </cell>
          <cell r="AW64">
            <v>2.1426608586899999E-4</v>
          </cell>
          <cell r="AX64">
            <v>1.9277476754899999E-4</v>
          </cell>
          <cell r="AY64">
            <v>1.6476854519800001E-4</v>
          </cell>
          <cell r="AZ64">
            <v>1.41152436583E-4</v>
          </cell>
          <cell r="BA64">
            <v>6.44359858153E-5</v>
          </cell>
        </row>
        <row r="65">
          <cell r="B65">
            <v>1.9050776869899999E-5</v>
          </cell>
          <cell r="C65">
            <v>1.7324106908999999E-5</v>
          </cell>
          <cell r="D65">
            <v>2.3334025888399999E-5</v>
          </cell>
          <cell r="E65">
            <v>4.0840078927700003E-5</v>
          </cell>
          <cell r="F65">
            <v>6.2698552063899995E-5</v>
          </cell>
          <cell r="G65">
            <v>7.2101896194400001E-5</v>
          </cell>
          <cell r="H65">
            <v>7.4989095830099996E-5</v>
          </cell>
          <cell r="I65">
            <v>7.5917825672200002E-5</v>
          </cell>
          <cell r="J65">
            <v>7.41962243511E-5</v>
          </cell>
          <cell r="K65">
            <v>6.8582005799099999E-5</v>
          </cell>
          <cell r="L65">
            <v>6.3837511377500003E-5</v>
          </cell>
          <cell r="M65">
            <v>6.2592517864800006E-5</v>
          </cell>
          <cell r="N65">
            <v>6.25511989935E-5</v>
          </cell>
          <cell r="O65">
            <v>8.7683370541099996E-8</v>
          </cell>
          <cell r="P65">
            <v>7.1476887191199996E-6</v>
          </cell>
          <cell r="Q65">
            <v>3.32375796686E-5</v>
          </cell>
          <cell r="R65">
            <v>6.0295894078200003E-5</v>
          </cell>
          <cell r="S65">
            <v>8.6644538737799996E-5</v>
          </cell>
          <cell r="T65">
            <v>1.6057838399799999E-4</v>
          </cell>
          <cell r="U65">
            <v>1.5388379704699999E-4</v>
          </cell>
          <cell r="V65">
            <v>1.5076942240300001E-4</v>
          </cell>
          <cell r="W65">
            <v>1.5141715619E-4</v>
          </cell>
          <cell r="X65">
            <v>1.2716221853299999E-4</v>
          </cell>
          <cell r="Y65">
            <v>9.9087918073500003E-5</v>
          </cell>
          <cell r="Z65">
            <v>7.7487519181700004E-5</v>
          </cell>
          <cell r="AA65">
            <v>1.5897918258899999E-5</v>
          </cell>
          <cell r="AB65">
            <v>1.6567919691700001E-6</v>
          </cell>
          <cell r="AC65">
            <v>5.6502109281000002E-6</v>
          </cell>
          <cell r="AD65">
            <v>1.7026807388799998E-5</v>
          </cell>
          <cell r="AE65">
            <v>4.9898204907200002E-5</v>
          </cell>
          <cell r="AF65">
            <v>9.4647865170600001E-5</v>
          </cell>
          <cell r="AG65">
            <v>1.11037979517E-4</v>
          </cell>
          <cell r="AH65">
            <v>1.03115261982E-4</v>
          </cell>
          <cell r="AI65">
            <v>9.6678047556799995E-5</v>
          </cell>
          <cell r="AJ65">
            <v>9.2277177746700006E-5</v>
          </cell>
          <cell r="AK65">
            <v>7.7477248735099998E-5</v>
          </cell>
          <cell r="AL65">
            <v>6.7124701973399998E-5</v>
          </cell>
          <cell r="AM65">
            <v>6.0125750223299999E-5</v>
          </cell>
          <cell r="AN65">
            <v>5.1208577755100003E-5</v>
          </cell>
          <cell r="AO65">
            <v>4.0229897511499999E-5</v>
          </cell>
          <cell r="AP65">
            <v>3.94804442311E-5</v>
          </cell>
          <cell r="AQ65">
            <v>8.7152081919500001E-5</v>
          </cell>
          <cell r="AR65">
            <v>1.5468696166199999E-4</v>
          </cell>
          <cell r="AS65">
            <v>2.27847266699E-4</v>
          </cell>
          <cell r="AT65">
            <v>2.4279367543400001E-4</v>
          </cell>
          <cell r="AU65">
            <v>2.27265414839E-4</v>
          </cell>
          <cell r="AV65">
            <v>2.1426608586899999E-4</v>
          </cell>
          <cell r="AW65">
            <v>2.1407649237899999E-4</v>
          </cell>
          <cell r="AX65">
            <v>1.9397005668400001E-4</v>
          </cell>
          <cell r="AY65">
            <v>1.6881132160599999E-4</v>
          </cell>
          <cell r="AZ65">
            <v>1.4484486196300001E-4</v>
          </cell>
          <cell r="BA65">
            <v>6.8359466079399996E-5</v>
          </cell>
        </row>
        <row r="66">
          <cell r="B66">
            <v>2.0208561362700001E-5</v>
          </cell>
          <cell r="C66">
            <v>1.6870310438800001E-5</v>
          </cell>
          <cell r="D66">
            <v>2.0475475830099999E-5</v>
          </cell>
          <cell r="E66">
            <v>3.6246949510099999E-5</v>
          </cell>
          <cell r="F66">
            <v>5.7114370942400002E-5</v>
          </cell>
          <cell r="G66">
            <v>6.7138259801899998E-5</v>
          </cell>
          <cell r="H66">
            <v>6.8034576910300002E-5</v>
          </cell>
          <cell r="I66">
            <v>6.9622239754699999E-5</v>
          </cell>
          <cell r="J66">
            <v>6.8931443679100005E-5</v>
          </cell>
          <cell r="K66">
            <v>6.5881719165199995E-5</v>
          </cell>
          <cell r="L66">
            <v>6.2548162759499995E-5</v>
          </cell>
          <cell r="M66">
            <v>6.1649190365899997E-5</v>
          </cell>
          <cell r="N66">
            <v>6.1609096967600005E-5</v>
          </cell>
          <cell r="O66">
            <v>-1.7623798492699999E-6</v>
          </cell>
          <cell r="P66">
            <v>2.5701125153900002E-6</v>
          </cell>
          <cell r="Q66">
            <v>2.6737582432100001E-5</v>
          </cell>
          <cell r="R66">
            <v>4.9899709891100003E-5</v>
          </cell>
          <cell r="S66">
            <v>7.4937325676300006E-5</v>
          </cell>
          <cell r="T66">
            <v>1.4102232684499999E-4</v>
          </cell>
          <cell r="U66">
            <v>1.3569646776399999E-4</v>
          </cell>
          <cell r="V66">
            <v>1.3263973314499999E-4</v>
          </cell>
          <cell r="W66">
            <v>1.3473540928600001E-4</v>
          </cell>
          <cell r="X66">
            <v>1.16005170648E-4</v>
          </cell>
          <cell r="Y66">
            <v>9.5608089898599995E-5</v>
          </cell>
          <cell r="Z66">
            <v>7.5631284991700007E-5</v>
          </cell>
          <cell r="AA66">
            <v>2.07576053013E-5</v>
          </cell>
          <cell r="AB66">
            <v>5.4327104871999999E-7</v>
          </cell>
          <cell r="AC66">
            <v>2.6179470152100002E-6</v>
          </cell>
          <cell r="AD66">
            <v>1.2960293942000001E-5</v>
          </cell>
          <cell r="AE66">
            <v>4.2585457513499999E-5</v>
          </cell>
          <cell r="AF66">
            <v>8.2467198209000003E-5</v>
          </cell>
          <cell r="AG66">
            <v>9.8358988679000007E-5</v>
          </cell>
          <cell r="AH66">
            <v>9.2534713129300002E-5</v>
          </cell>
          <cell r="AI66">
            <v>8.7341557113299994E-5</v>
          </cell>
          <cell r="AJ66">
            <v>8.4078475400399999E-5</v>
          </cell>
          <cell r="AK66">
            <v>7.1202298460599998E-5</v>
          </cell>
          <cell r="AL66">
            <v>6.3273168815299998E-5</v>
          </cell>
          <cell r="AM66">
            <v>5.7187157849300003E-5</v>
          </cell>
          <cell r="AN66">
            <v>4.9516323956300003E-5</v>
          </cell>
          <cell r="AO66">
            <v>3.3790571787300003E-5</v>
          </cell>
          <cell r="AP66">
            <v>3.1850396457000003E-5</v>
          </cell>
          <cell r="AQ66">
            <v>6.9970570330000006E-5</v>
          </cell>
          <cell r="AR66">
            <v>1.27456097638E-4</v>
          </cell>
          <cell r="AS66">
            <v>1.9249272851100001E-4</v>
          </cell>
          <cell r="AT66">
            <v>2.1208329267400001E-4</v>
          </cell>
          <cell r="AU66">
            <v>2.02077706438E-4</v>
          </cell>
          <cell r="AV66">
            <v>1.9277476754899999E-4</v>
          </cell>
          <cell r="AW66">
            <v>1.9397005668400001E-4</v>
          </cell>
          <cell r="AX66">
            <v>1.84297963378E-4</v>
          </cell>
          <cell r="AY66">
            <v>1.6343605641E-4</v>
          </cell>
          <cell r="AZ66">
            <v>1.41171898296E-4</v>
          </cell>
          <cell r="BA66">
            <v>7.3316401142300001E-5</v>
          </cell>
        </row>
        <row r="67">
          <cell r="B67">
            <v>2.0261175537399999E-5</v>
          </cell>
          <cell r="C67">
            <v>1.61474070807E-5</v>
          </cell>
          <cell r="D67">
            <v>1.7576701541099998E-5</v>
          </cell>
          <cell r="E67">
            <v>3.1280513507399998E-5</v>
          </cell>
          <cell r="F67">
            <v>4.8635284224799998E-5</v>
          </cell>
          <cell r="G67">
            <v>5.98159207382E-5</v>
          </cell>
          <cell r="H67">
            <v>5.83290318825E-5</v>
          </cell>
          <cell r="I67">
            <v>6.0078371765599997E-5</v>
          </cell>
          <cell r="J67">
            <v>6.0026001515500003E-5</v>
          </cell>
          <cell r="K67">
            <v>5.8902500151500002E-5</v>
          </cell>
          <cell r="L67">
            <v>5.7780423739999997E-5</v>
          </cell>
          <cell r="M67">
            <v>5.7741742773699997E-5</v>
          </cell>
          <cell r="N67">
            <v>5.7699782497700002E-5</v>
          </cell>
          <cell r="O67">
            <v>-5.4645838345899997E-6</v>
          </cell>
          <cell r="P67">
            <v>-9.4862073583100004E-7</v>
          </cell>
          <cell r="Q67">
            <v>2.10558419789E-5</v>
          </cell>
          <cell r="R67">
            <v>3.8567097275300003E-5</v>
          </cell>
          <cell r="S67">
            <v>6.13270998013E-5</v>
          </cell>
          <cell r="T67">
            <v>1.12348630606E-4</v>
          </cell>
          <cell r="U67">
            <v>1.10260773898E-4</v>
          </cell>
          <cell r="V67">
            <v>1.0716108709499999E-4</v>
          </cell>
          <cell r="W67">
            <v>1.120193643E-4</v>
          </cell>
          <cell r="X67">
            <v>1.0172127549500001E-4</v>
          </cell>
          <cell r="Y67">
            <v>9.2792090537099995E-5</v>
          </cell>
          <cell r="Z67">
            <v>7.4666584894200001E-5</v>
          </cell>
          <cell r="AA67">
            <v>2.8204097507599999E-5</v>
          </cell>
          <cell r="AB67">
            <v>-2.5589280570000002E-6</v>
          </cell>
          <cell r="AC67">
            <v>-6.3767105473200003E-7</v>
          </cell>
          <cell r="AD67">
            <v>9.9870606223699994E-6</v>
          </cell>
          <cell r="AE67">
            <v>3.5007395741E-5</v>
          </cell>
          <cell r="AF67">
            <v>6.9084665447100002E-5</v>
          </cell>
          <cell r="AG67">
            <v>8.3691662744599999E-5</v>
          </cell>
          <cell r="AH67">
            <v>8.0513890080899996E-5</v>
          </cell>
          <cell r="AI67">
            <v>7.6762118407900002E-5</v>
          </cell>
          <cell r="AJ67">
            <v>7.4032923516899996E-5</v>
          </cell>
          <cell r="AK67">
            <v>6.4939428057899994E-5</v>
          </cell>
          <cell r="AL67">
            <v>5.9139431253899999E-5</v>
          </cell>
          <cell r="AM67">
            <v>5.4506058892699998E-5</v>
          </cell>
          <cell r="AN67">
            <v>4.7719805229399999E-5</v>
          </cell>
          <cell r="AO67">
            <v>2.93514800458E-5</v>
          </cell>
          <cell r="AP67">
            <v>2.42132503513E-5</v>
          </cell>
          <cell r="AQ67">
            <v>5.1573880018199997E-5</v>
          </cell>
          <cell r="AR67">
            <v>9.4482039702699998E-5</v>
          </cell>
          <cell r="AS67">
            <v>1.4871035917600001E-4</v>
          </cell>
          <cell r="AT67">
            <v>1.7055650607799999E-4</v>
          </cell>
          <cell r="AU67">
            <v>1.6912129220299999E-4</v>
          </cell>
          <cell r="AV67">
            <v>1.6476854519800001E-4</v>
          </cell>
          <cell r="AW67">
            <v>1.6881132160599999E-4</v>
          </cell>
          <cell r="AX67">
            <v>1.6343605641E-4</v>
          </cell>
          <cell r="AY67">
            <v>1.57945527969E-4</v>
          </cell>
          <cell r="AZ67">
            <v>1.38455045632E-4</v>
          </cell>
          <cell r="BA67">
            <v>8.1576412699500001E-5</v>
          </cell>
        </row>
        <row r="68">
          <cell r="B68">
            <v>1.7167105670200001E-5</v>
          </cell>
          <cell r="C68">
            <v>1.32833174101E-5</v>
          </cell>
          <cell r="D68">
            <v>1.45243523733E-5</v>
          </cell>
          <cell r="E68">
            <v>2.5492415100200001E-5</v>
          </cell>
          <cell r="F68">
            <v>4.09472459137E-5</v>
          </cell>
          <cell r="G68">
            <v>5.1960810047099999E-5</v>
          </cell>
          <cell r="H68">
            <v>4.9817947673100002E-5</v>
          </cell>
          <cell r="I68">
            <v>5.1550799827900003E-5</v>
          </cell>
          <cell r="J68">
            <v>5.1781854996000002E-5</v>
          </cell>
          <cell r="K68">
            <v>5.17397370568E-5</v>
          </cell>
          <cell r="L68">
            <v>5.1275070044999999E-5</v>
          </cell>
          <cell r="M68">
            <v>5.1771569075300002E-5</v>
          </cell>
          <cell r="N68">
            <v>5.1737749499500003E-5</v>
          </cell>
          <cell r="O68">
            <v>-7.1724909557500001E-6</v>
          </cell>
          <cell r="P68">
            <v>-4.53690416758E-6</v>
          </cell>
          <cell r="Q68">
            <v>1.4604937797400001E-5</v>
          </cell>
          <cell r="R68">
            <v>2.9495917497600001E-5</v>
          </cell>
          <cell r="S68">
            <v>4.9180487227100001E-5</v>
          </cell>
          <cell r="T68">
            <v>8.8688448910699997E-5</v>
          </cell>
          <cell r="U68">
            <v>9.0277316047899999E-5</v>
          </cell>
          <cell r="V68">
            <v>8.9258309842700005E-5</v>
          </cell>
          <cell r="W68">
            <v>9.5264377914099999E-5</v>
          </cell>
          <cell r="X68">
            <v>8.7660772467499997E-5</v>
          </cell>
          <cell r="Y68">
            <v>8.1945793551799998E-5</v>
          </cell>
          <cell r="Z68">
            <v>6.6958034001700007E-5</v>
          </cell>
          <cell r="AA68">
            <v>3.1073079593699997E-5</v>
          </cell>
          <cell r="AB68">
            <v>-4.1173086046600003E-6</v>
          </cell>
          <cell r="AC68">
            <v>-3.2913853484899998E-6</v>
          </cell>
          <cell r="AD68">
            <v>4.8837857432300001E-6</v>
          </cell>
          <cell r="AE68">
            <v>2.5964867193E-5</v>
          </cell>
          <cell r="AF68">
            <v>5.57905706127E-5</v>
          </cell>
          <cell r="AG68">
            <v>7.04644276893E-5</v>
          </cell>
          <cell r="AH68">
            <v>6.8665921231900003E-5</v>
          </cell>
          <cell r="AI68">
            <v>6.5682367093299998E-5</v>
          </cell>
          <cell r="AJ68">
            <v>6.3944294435300004E-5</v>
          </cell>
          <cell r="AK68">
            <v>5.6301783512100003E-5</v>
          </cell>
          <cell r="AL68">
            <v>5.1856194864800002E-5</v>
          </cell>
          <cell r="AM68">
            <v>4.7598366285400001E-5</v>
          </cell>
          <cell r="AN68">
            <v>4.2145251236499999E-5</v>
          </cell>
          <cell r="AO68">
            <v>2.2934523204200001E-5</v>
          </cell>
          <cell r="AP68">
            <v>1.60408163622E-5</v>
          </cell>
          <cell r="AQ68">
            <v>4.1663482828900001E-5</v>
          </cell>
          <cell r="AR68">
            <v>7.7884824065299995E-5</v>
          </cell>
          <cell r="AS68">
            <v>1.24734015398E-4</v>
          </cell>
          <cell r="AT68">
            <v>1.4273725140899999E-4</v>
          </cell>
          <cell r="AU68">
            <v>1.4349969272199999E-4</v>
          </cell>
          <cell r="AV68">
            <v>1.41152436583E-4</v>
          </cell>
          <cell r="AW68">
            <v>1.4484486196300001E-4</v>
          </cell>
          <cell r="AX68">
            <v>1.41171898296E-4</v>
          </cell>
          <cell r="AY68">
            <v>1.38455045632E-4</v>
          </cell>
          <cell r="AZ68">
            <v>1.29321694051E-4</v>
          </cell>
          <cell r="BA68">
            <v>7.7335326035199995E-5</v>
          </cell>
        </row>
        <row r="69">
          <cell r="B69">
            <v>1.50722495766E-5</v>
          </cell>
          <cell r="C69">
            <v>8.5978083715600006E-6</v>
          </cell>
          <cell r="D69">
            <v>9.2533451285300006E-6</v>
          </cell>
          <cell r="E69">
            <v>1.6624827344700001E-5</v>
          </cell>
          <cell r="F69">
            <v>2.2435708825900002E-5</v>
          </cell>
          <cell r="G69">
            <v>2.9327169626800001E-5</v>
          </cell>
          <cell r="H69">
            <v>3.0746919409999997E-5</v>
          </cell>
          <cell r="I69">
            <v>3.1052751281699998E-5</v>
          </cell>
          <cell r="J69">
            <v>3.2350819998399999E-5</v>
          </cell>
          <cell r="K69">
            <v>3.4214734923099998E-5</v>
          </cell>
          <cell r="L69">
            <v>3.6027231326899997E-5</v>
          </cell>
          <cell r="M69">
            <v>3.7410235416999997E-5</v>
          </cell>
          <cell r="N69">
            <v>3.7390687210900001E-5</v>
          </cell>
          <cell r="O69">
            <v>-5.0761558130899995E-7</v>
          </cell>
          <cell r="P69">
            <v>1.75861568381E-6</v>
          </cell>
          <cell r="Q69">
            <v>1.27230265509E-5</v>
          </cell>
          <cell r="R69">
            <v>1.9559421942200001E-5</v>
          </cell>
          <cell r="S69">
            <v>3.2730244580100002E-5</v>
          </cell>
          <cell r="T69">
            <v>1.4351925392899999E-5</v>
          </cell>
          <cell r="U69">
            <v>2.9119952065999999E-5</v>
          </cell>
          <cell r="V69">
            <v>4.2862105210800003E-5</v>
          </cell>
          <cell r="W69">
            <v>5.4595178009999998E-5</v>
          </cell>
          <cell r="X69">
            <v>5.0793488665400001E-5</v>
          </cell>
          <cell r="Y69">
            <v>5.0975450886499997E-5</v>
          </cell>
          <cell r="Z69">
            <v>4.47609486886E-5</v>
          </cell>
          <cell r="AA69">
            <v>3.7496182056199998E-5</v>
          </cell>
          <cell r="AB69">
            <v>-1.13315928397E-5</v>
          </cell>
          <cell r="AC69">
            <v>-7.6199617091800002E-6</v>
          </cell>
          <cell r="AD69">
            <v>2.8982921230199999E-6</v>
          </cell>
          <cell r="AE69">
            <v>1.26614275333E-5</v>
          </cell>
          <cell r="AF69">
            <v>2.68297288433E-5</v>
          </cell>
          <cell r="AG69">
            <v>3.493600614E-5</v>
          </cell>
          <cell r="AH69">
            <v>3.6520948396200003E-5</v>
          </cell>
          <cell r="AI69">
            <v>3.5511146348300001E-5</v>
          </cell>
          <cell r="AJ69">
            <v>3.50008838508E-5</v>
          </cell>
          <cell r="AK69">
            <v>3.2742626116500002E-5</v>
          </cell>
          <cell r="AL69">
            <v>3.2400517528699997E-5</v>
          </cell>
          <cell r="AM69">
            <v>3.1150582877099998E-5</v>
          </cell>
          <cell r="AN69">
            <v>2.94685999115E-5</v>
          </cell>
          <cell r="AO69">
            <v>1.07919004426E-5</v>
          </cell>
          <cell r="AP69">
            <v>9.2563493850100006E-6</v>
          </cell>
          <cell r="AQ69">
            <v>9.8340652024999995E-6</v>
          </cell>
          <cell r="AR69">
            <v>1.6072044805300002E-5</v>
          </cell>
          <cell r="AS69">
            <v>3.24272789705E-5</v>
          </cell>
          <cell r="AT69">
            <v>5.4917789122599997E-5</v>
          </cell>
          <cell r="AU69">
            <v>6.0005835297699998E-5</v>
          </cell>
          <cell r="AV69">
            <v>6.44359858153E-5</v>
          </cell>
          <cell r="AW69">
            <v>6.8359466079399996E-5</v>
          </cell>
          <cell r="AX69">
            <v>7.3316401142300001E-5</v>
          </cell>
          <cell r="AY69">
            <v>8.1576412699500001E-5</v>
          </cell>
          <cell r="AZ69">
            <v>7.7335326035199995E-5</v>
          </cell>
          <cell r="BA69">
            <v>1.1460199817000001E-4</v>
          </cell>
        </row>
      </sheetData>
      <sheetData sheetId="15" refreshError="1">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row>
      </sheetData>
      <sheetData sheetId="16" refreshError="1">
        <row r="12">
          <cell r="C12">
            <v>37225</v>
          </cell>
        </row>
      </sheetData>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 06 2003"/>
      <sheetName val="Grid"/>
      <sheetName val="Sheet3"/>
      <sheetName val="03_06_2003"/>
      <sheetName val="03_06_20031"/>
    </sheetNames>
    <sheetDataSet>
      <sheetData sheetId="0" refreshError="1"/>
      <sheetData sheetId="1" refreshError="1">
        <row r="1">
          <cell r="B1" t="str">
            <v>Union Carbide Corp</v>
          </cell>
          <cell r="C1" t="str">
            <v>UK US EQUITY</v>
          </cell>
          <cell r="D1">
            <v>905581</v>
          </cell>
          <cell r="E1">
            <v>8</v>
          </cell>
          <cell r="F1">
            <v>28</v>
          </cell>
          <cell r="G1" t="str">
            <v>USD</v>
          </cell>
          <cell r="H1" t="str">
            <v>Acquired by Dow Chemicals</v>
          </cell>
          <cell r="I1">
            <v>36033925</v>
          </cell>
        </row>
        <row r="2">
          <cell r="B2" t="str">
            <v>Hertz</v>
          </cell>
          <cell r="C2" t="str">
            <v>HRZ US EQUITY</v>
          </cell>
          <cell r="D2">
            <v>428040</v>
          </cell>
          <cell r="E2">
            <v>2</v>
          </cell>
          <cell r="F2">
            <v>28</v>
          </cell>
          <cell r="G2" t="str">
            <v>USD</v>
          </cell>
          <cell r="H2" t="str">
            <v>Acquired by Ford Motor</v>
          </cell>
          <cell r="I2">
            <v>36019731</v>
          </cell>
        </row>
        <row r="3">
          <cell r="B3" t="str">
            <v>Credit Commercial de France</v>
          </cell>
          <cell r="C3" t="str">
            <v>CCF FP EQUITY</v>
          </cell>
          <cell r="D3" t="str">
            <v>G13419</v>
          </cell>
          <cell r="E3">
            <v>3</v>
          </cell>
          <cell r="F3">
            <v>10</v>
          </cell>
          <cell r="G3" t="str">
            <v>EUR</v>
          </cell>
          <cell r="H3" t="str">
            <v>Acquired by HSBC</v>
          </cell>
        </row>
        <row r="4">
          <cell r="B4" t="str">
            <v>Banca Commerciale Italiana</v>
          </cell>
          <cell r="C4" t="str">
            <v>COMR IM EQUITY</v>
          </cell>
          <cell r="D4" t="str">
            <v>G12851</v>
          </cell>
          <cell r="E4">
            <v>3</v>
          </cell>
          <cell r="F4">
            <v>14</v>
          </cell>
          <cell r="G4" t="str">
            <v>EUR</v>
          </cell>
          <cell r="H4" t="str">
            <v>Acquired by IntesaBci</v>
          </cell>
          <cell r="I4">
            <v>36000660</v>
          </cell>
        </row>
        <row r="5">
          <cell r="B5" t="str">
            <v>Infinity Broadcasting</v>
          </cell>
          <cell r="C5" t="str">
            <v>INF US EQUITY</v>
          </cell>
          <cell r="D5" t="str">
            <v>N05190</v>
          </cell>
          <cell r="E5">
            <v>5</v>
          </cell>
          <cell r="F5">
            <v>28</v>
          </cell>
          <cell r="G5" t="str">
            <v>USD</v>
          </cell>
          <cell r="H5" t="str">
            <v>Acquired by Viacom</v>
          </cell>
        </row>
        <row r="6">
          <cell r="B6" t="str">
            <v>AMP Bank</v>
          </cell>
          <cell r="C6" t="str">
            <v>1295Z AU Equity</v>
          </cell>
          <cell r="D6" t="str">
            <v>W00147</v>
          </cell>
          <cell r="E6">
            <v>3</v>
          </cell>
          <cell r="F6">
            <v>3</v>
          </cell>
          <cell r="G6" t="str">
            <v>AUD</v>
          </cell>
          <cell r="H6" t="str">
            <v>Amp limited for KMV and Amp bank for Bloomberg</v>
          </cell>
          <cell r="I6">
            <v>36104920</v>
          </cell>
        </row>
        <row r="7">
          <cell r="B7" t="str">
            <v>Countrywide Financial Corp</v>
          </cell>
          <cell r="C7" t="str">
            <v>CCR US Equity</v>
          </cell>
          <cell r="D7">
            <v>222372</v>
          </cell>
          <cell r="E7">
            <v>16</v>
          </cell>
          <cell r="F7">
            <v>28</v>
          </cell>
          <cell r="G7" t="str">
            <v>USD</v>
          </cell>
          <cell r="H7" t="str">
            <v>Bonds are issued by Countrywide Home Loans</v>
          </cell>
          <cell r="I7" t="str">
            <v xml:space="preserve"> a subsidiary of Countrywide Credit Ind</v>
          </cell>
        </row>
        <row r="8">
          <cell r="B8" t="str">
            <v>General Motors</v>
          </cell>
          <cell r="C8" t="str">
            <v>GM US Equity</v>
          </cell>
          <cell r="D8" t="str">
            <v>37044A</v>
          </cell>
          <cell r="E8">
            <v>2</v>
          </cell>
          <cell r="F8">
            <v>28</v>
          </cell>
          <cell r="G8" t="str">
            <v>USD</v>
          </cell>
          <cell r="H8" t="str">
            <v>CDS Spreads on GMAC</v>
          </cell>
          <cell r="I8">
            <v>24009334</v>
          </cell>
        </row>
        <row r="9">
          <cell r="B9" t="str">
            <v>Devel.  Bank  Singapore</v>
          </cell>
          <cell r="C9" t="str">
            <v>DBS SP EQUITY</v>
          </cell>
          <cell r="D9" t="str">
            <v>G12984</v>
          </cell>
          <cell r="E9">
            <v>3</v>
          </cell>
          <cell r="F9">
            <v>23</v>
          </cell>
          <cell r="G9" t="str">
            <v>SGD</v>
          </cell>
          <cell r="H9" t="str">
            <v>DBS Group Holdings</v>
          </cell>
          <cell r="I9">
            <v>36133256</v>
          </cell>
        </row>
        <row r="10">
          <cell r="B10" t="str">
            <v>UFJ Bank</v>
          </cell>
          <cell r="C10" t="str">
            <v>8320 JP EQUITY</v>
          </cell>
          <cell r="D10" t="str">
            <v>G13496</v>
          </cell>
          <cell r="E10">
            <v>3</v>
          </cell>
          <cell r="F10">
            <v>15</v>
          </cell>
          <cell r="G10" t="str">
            <v>JPY</v>
          </cell>
          <cell r="H10" t="str">
            <v>EDF from Sanwa Bank!</v>
          </cell>
          <cell r="I10">
            <v>36006347</v>
          </cell>
        </row>
        <row r="11">
          <cell r="B11" t="str">
            <v>Freddie Mac</v>
          </cell>
          <cell r="C11" t="str">
            <v>FRE US EQUITY</v>
          </cell>
          <cell r="D11">
            <v>313400</v>
          </cell>
          <cell r="E11">
            <v>16</v>
          </cell>
          <cell r="F11">
            <v>28</v>
          </cell>
          <cell r="G11" t="str">
            <v>USD</v>
          </cell>
          <cell r="H11" t="str">
            <v>Federal Home Loan Mortgage Corp</v>
          </cell>
          <cell r="I11">
            <v>36077052</v>
          </cell>
        </row>
        <row r="12">
          <cell r="B12" t="str">
            <v>Six Continents Plc</v>
          </cell>
          <cell r="C12" t="str">
            <v>SXC LN EQUITY</v>
          </cell>
          <cell r="D12" t="str">
            <v>G13629</v>
          </cell>
          <cell r="E12">
            <v>20</v>
          </cell>
          <cell r="F12">
            <v>27</v>
          </cell>
          <cell r="G12" t="str">
            <v>GBP</v>
          </cell>
          <cell r="H12" t="str">
            <v>From Bass Plc</v>
          </cell>
          <cell r="I12">
            <v>36011063</v>
          </cell>
        </row>
        <row r="13">
          <cell r="B13" t="str">
            <v>Altria Group</v>
          </cell>
          <cell r="D13" t="str">
            <v>71815A</v>
          </cell>
          <cell r="E13">
            <v>7</v>
          </cell>
          <cell r="F13">
            <v>28</v>
          </cell>
          <cell r="G13" t="str">
            <v>USD</v>
          </cell>
          <cell r="H13" t="str">
            <v>Mother Company of Philip Morris and Kraft</v>
          </cell>
        </row>
        <row r="14">
          <cell r="B14" t="str">
            <v>MunichRe</v>
          </cell>
          <cell r="C14" t="str">
            <v>MUV2 GR EQUITY</v>
          </cell>
          <cell r="D14" t="str">
            <v>G12947</v>
          </cell>
          <cell r="E14">
            <v>21</v>
          </cell>
          <cell r="F14">
            <v>11</v>
          </cell>
          <cell r="G14" t="str">
            <v>EUR</v>
          </cell>
          <cell r="H14" t="str">
            <v>Muenchener_Rueckversicherung</v>
          </cell>
          <cell r="I14">
            <v>36052427</v>
          </cell>
        </row>
        <row r="15">
          <cell r="B15" t="str">
            <v>Veolia_Environnement</v>
          </cell>
          <cell r="C15" t="str">
            <v>VIE FP EQUITY_</v>
          </cell>
          <cell r="D15" t="str">
            <v>W25480_</v>
          </cell>
          <cell r="E15">
            <v>33</v>
          </cell>
          <cell r="F15">
            <v>10</v>
          </cell>
          <cell r="G15" t="str">
            <v>EUR</v>
          </cell>
          <cell r="H15" t="str">
            <v>New Name of Vivendi Environnement</v>
          </cell>
          <cell r="I15">
            <v>1</v>
          </cell>
        </row>
        <row r="16">
          <cell r="B16" t="str">
            <v>Ansell Ltd</v>
          </cell>
          <cell r="C16" t="str">
            <v>ANN AU EQUITY</v>
          </cell>
          <cell r="D16" t="str">
            <v>G12819</v>
          </cell>
          <cell r="E16">
            <v>8</v>
          </cell>
          <cell r="F16">
            <v>3</v>
          </cell>
          <cell r="G16" t="str">
            <v>AUD</v>
          </cell>
          <cell r="H16" t="str">
            <v>Old Pacific Dunlop Ltd</v>
          </cell>
          <cell r="I16">
            <v>36017342</v>
          </cell>
        </row>
        <row r="17">
          <cell r="B17" t="str">
            <v>Allstate Corp</v>
          </cell>
          <cell r="C17" t="str">
            <v>ALL US EQUITY</v>
          </cell>
          <cell r="D17">
            <v>20002</v>
          </cell>
          <cell r="E17">
            <v>21</v>
          </cell>
          <cell r="F17">
            <v>28</v>
          </cell>
          <cell r="G17" t="str">
            <v>USD</v>
          </cell>
          <cell r="H17" t="str">
            <v>PID and Ticker from Allstate Corp</v>
          </cell>
          <cell r="I17">
            <v>36008870</v>
          </cell>
        </row>
        <row r="18">
          <cell r="B18" t="str">
            <v>Heller Financial</v>
          </cell>
          <cell r="C18" t="str">
            <v>HF US EQUITY</v>
          </cell>
          <cell r="E18">
            <v>16</v>
          </cell>
          <cell r="F18">
            <v>28</v>
          </cell>
          <cell r="G18" t="str">
            <v>USD</v>
          </cell>
          <cell r="H18" t="str">
            <v>Purchased by General Electric</v>
          </cell>
          <cell r="I18">
            <v>36063152</v>
          </cell>
        </row>
        <row r="19">
          <cell r="B19" t="str">
            <v>Shell</v>
          </cell>
          <cell r="C19" t="str">
            <v>RDA NA EQUITY</v>
          </cell>
          <cell r="D19" t="str">
            <v>G13511</v>
          </cell>
          <cell r="E19">
            <v>25</v>
          </cell>
          <cell r="F19">
            <v>19</v>
          </cell>
          <cell r="G19" t="str">
            <v>EUR</v>
          </cell>
          <cell r="H19" t="str">
            <v>Royal Dutch Petroleum</v>
          </cell>
          <cell r="I19">
            <v>24008587</v>
          </cell>
        </row>
        <row r="20">
          <cell r="B20" t="str">
            <v>International Lease Fin Corp</v>
          </cell>
          <cell r="C20" t="str">
            <v>ILFC US EQUITY</v>
          </cell>
          <cell r="E20">
            <v>16</v>
          </cell>
          <cell r="F20">
            <v>28</v>
          </cell>
          <cell r="G20" t="str">
            <v>USD</v>
          </cell>
          <cell r="H20" t="str">
            <v>Subsidiary of AIG</v>
          </cell>
          <cell r="I20">
            <v>36055220</v>
          </cell>
        </row>
        <row r="21">
          <cell r="B21" t="str">
            <v>BellSouth Capital Funding</v>
          </cell>
          <cell r="C21" t="str">
            <v>3073Z US EQUITY</v>
          </cell>
          <cell r="E21">
            <v>16</v>
          </cell>
          <cell r="F21">
            <v>28</v>
          </cell>
          <cell r="G21" t="str">
            <v>USD</v>
          </cell>
          <cell r="H21" t="str">
            <v>Subsidiary of BellSouth</v>
          </cell>
          <cell r="I21">
            <v>36375417</v>
          </cell>
        </row>
        <row r="22">
          <cell r="B22" t="str">
            <v>Caterpillar Fin Serv Corp</v>
          </cell>
          <cell r="C22" t="str">
            <v>CAT1 US EQUITY</v>
          </cell>
          <cell r="E22">
            <v>16</v>
          </cell>
          <cell r="F22">
            <v>28</v>
          </cell>
          <cell r="G22" t="str">
            <v>USD</v>
          </cell>
          <cell r="H22" t="str">
            <v>Subsidiary of Caterpillar</v>
          </cell>
          <cell r="I22">
            <v>36066177</v>
          </cell>
        </row>
        <row r="23">
          <cell r="B23" t="str">
            <v>Consolidated Edison Co NY</v>
          </cell>
          <cell r="C23" t="str">
            <v>14111Z US EQUITY</v>
          </cell>
          <cell r="E23">
            <v>33</v>
          </cell>
          <cell r="F23">
            <v>28</v>
          </cell>
          <cell r="G23" t="str">
            <v>USD</v>
          </cell>
          <cell r="H23" t="str">
            <v>Subsidiary of Consolidate Edison Inc</v>
          </cell>
          <cell r="I23">
            <v>36009110</v>
          </cell>
        </row>
        <row r="24">
          <cell r="B24" t="str">
            <v>Countrywide Home Loans Inc</v>
          </cell>
          <cell r="C24" t="str">
            <v>8191Z US EQUITY</v>
          </cell>
          <cell r="E24">
            <v>16</v>
          </cell>
          <cell r="F24">
            <v>28</v>
          </cell>
          <cell r="G24" t="str">
            <v>USD</v>
          </cell>
          <cell r="H24" t="str">
            <v>Subsidiary of Countrywide Financial Corp</v>
          </cell>
          <cell r="I24">
            <v>36077073</v>
          </cell>
        </row>
        <row r="25">
          <cell r="B25" t="str">
            <v>Dao Heng Bank Group Ltd</v>
          </cell>
          <cell r="C25" t="str">
            <v>82769Q HK EQUITY</v>
          </cell>
          <cell r="D25" t="str">
            <v>W03193</v>
          </cell>
          <cell r="E25">
            <v>3</v>
          </cell>
          <cell r="F25">
            <v>12</v>
          </cell>
          <cell r="G25" t="str">
            <v>HKD</v>
          </cell>
          <cell r="H25" t="str">
            <v>Subsidiary of Development Bank of Singapore</v>
          </cell>
        </row>
        <row r="26">
          <cell r="B26" t="str">
            <v>Financial Sec Assurance Inc</v>
          </cell>
          <cell r="C26" t="str">
            <v>16994Z US EQUITY</v>
          </cell>
          <cell r="E26">
            <v>16</v>
          </cell>
          <cell r="F26">
            <v>28</v>
          </cell>
          <cell r="G26" t="str">
            <v>USD</v>
          </cell>
          <cell r="H26" t="str">
            <v>Subsidiary of Dexia</v>
          </cell>
        </row>
        <row r="27">
          <cell r="B27" t="str">
            <v>Echostar DBS Corp</v>
          </cell>
          <cell r="C27" t="str">
            <v>56938Z US EQUITY</v>
          </cell>
          <cell r="E27">
            <v>5</v>
          </cell>
          <cell r="F27">
            <v>28</v>
          </cell>
          <cell r="G27" t="str">
            <v>USD</v>
          </cell>
          <cell r="H27" t="str">
            <v>Subsidiary of Echostar Communication</v>
          </cell>
        </row>
        <row r="28">
          <cell r="B28" t="str">
            <v>Florida Power and Light Co</v>
          </cell>
          <cell r="C28" t="str">
            <v>FPL1 US EQUITY</v>
          </cell>
          <cell r="E28">
            <v>33</v>
          </cell>
          <cell r="F28">
            <v>28</v>
          </cell>
          <cell r="G28" t="str">
            <v>USD</v>
          </cell>
          <cell r="H28" t="str">
            <v>Subsidiary of FPL</v>
          </cell>
          <cell r="I28">
            <v>36364781</v>
          </cell>
        </row>
        <row r="29">
          <cell r="B29" t="str">
            <v>Loblaw Companies Ltd</v>
          </cell>
          <cell r="C29" t="str">
            <v>L CN EQUITY</v>
          </cell>
          <cell r="D29" t="str">
            <v>C10212</v>
          </cell>
          <cell r="E29">
            <v>17</v>
          </cell>
          <cell r="F29">
            <v>6</v>
          </cell>
          <cell r="G29" t="str">
            <v>CAD</v>
          </cell>
          <cell r="H29" t="str">
            <v>Subsidiary of George Weston Ltd</v>
          </cell>
          <cell r="I29">
            <v>36073681</v>
          </cell>
        </row>
        <row r="30">
          <cell r="B30" t="str">
            <v>News America Inc</v>
          </cell>
          <cell r="C30" t="str">
            <v>14408Z US EQUITY</v>
          </cell>
          <cell r="E30">
            <v>5</v>
          </cell>
          <cell r="F30">
            <v>28</v>
          </cell>
          <cell r="G30" t="str">
            <v>USD</v>
          </cell>
          <cell r="H30" t="str">
            <v>Subsidiary of News America Holdings</v>
          </cell>
          <cell r="I30" t="str">
            <v xml:space="preserve"> a subsidiary of News Corp Ltd</v>
          </cell>
        </row>
        <row r="31">
          <cell r="B31" t="str">
            <v>Niagara Mohawk Power Corp</v>
          </cell>
          <cell r="C31" t="str">
            <v>15137Z US EQUITY</v>
          </cell>
          <cell r="E31">
            <v>33</v>
          </cell>
          <cell r="F31">
            <v>28</v>
          </cell>
          <cell r="G31" t="str">
            <v>USD</v>
          </cell>
          <cell r="H31" t="str">
            <v>Subsidiary of Niagara Mohawk Holding which is a subsidiary of National Grid Transco</v>
          </cell>
          <cell r="I31">
            <v>36134701</v>
          </cell>
        </row>
        <row r="32">
          <cell r="B32" t="str">
            <v>Portugal Telecom Int. Fin.</v>
          </cell>
          <cell r="C32" t="str">
            <v>1332Z NA EQUITY</v>
          </cell>
          <cell r="E32">
            <v>16</v>
          </cell>
          <cell r="F32">
            <v>19</v>
          </cell>
          <cell r="G32" t="str">
            <v>EUR</v>
          </cell>
          <cell r="H32" t="str">
            <v>Subsidiary of Portugal Telecom</v>
          </cell>
          <cell r="I32">
            <v>36061522</v>
          </cell>
        </row>
        <row r="33">
          <cell r="B33" t="str">
            <v>Sears_Roebuck_Acceptance_Corp</v>
          </cell>
          <cell r="C33" t="str">
            <v>S1 US EQUITY</v>
          </cell>
          <cell r="E33">
            <v>16</v>
          </cell>
          <cell r="F33">
            <v>28</v>
          </cell>
          <cell r="G33" t="str">
            <v>USD</v>
          </cell>
          <cell r="H33" t="str">
            <v>Subsidiary of Sears Roebuck</v>
          </cell>
        </row>
        <row r="34">
          <cell r="B34" t="str">
            <v>Vodafone AG</v>
          </cell>
          <cell r="C34" t="str">
            <v>CDF GR EQUITY</v>
          </cell>
          <cell r="D34" t="str">
            <v>G10074</v>
          </cell>
          <cell r="E34">
            <v>31</v>
          </cell>
          <cell r="F34">
            <v>11</v>
          </cell>
          <cell r="G34" t="str">
            <v>EUR</v>
          </cell>
          <cell r="H34" t="str">
            <v>Subsidiary of Vodafone Group Plc</v>
          </cell>
          <cell r="I34">
            <v>36274158</v>
          </cell>
        </row>
        <row r="35">
          <cell r="B35" t="str">
            <v>Royal Bank of Scotland</v>
          </cell>
          <cell r="C35" t="str">
            <v>RBS LN EQUITY</v>
          </cell>
          <cell r="D35" t="str">
            <v>G14629</v>
          </cell>
          <cell r="E35">
            <v>3</v>
          </cell>
          <cell r="F35">
            <v>27</v>
          </cell>
          <cell r="G35" t="str">
            <v>GBP</v>
          </cell>
          <cell r="H35" t="str">
            <v xml:space="preserve">changed ticker on 28/04 from RBOS LN Equity </v>
          </cell>
          <cell r="I35">
            <v>36009826</v>
          </cell>
        </row>
        <row r="36">
          <cell r="B36" t="str">
            <v>Erste Bank</v>
          </cell>
          <cell r="C36" t="str">
            <v>DESC AV EQUITY</v>
          </cell>
          <cell r="D36" t="str">
            <v>W00375</v>
          </cell>
          <cell r="E36">
            <v>3</v>
          </cell>
          <cell r="F36">
            <v>4</v>
          </cell>
          <cell r="G36" t="str">
            <v>EUR</v>
          </cell>
          <cell r="I36">
            <v>36003000</v>
          </cell>
        </row>
        <row r="37">
          <cell r="B37" t="str">
            <v>Distrigaz</v>
          </cell>
          <cell r="C37" t="str">
            <v>DIST BB EQUITY</v>
          </cell>
          <cell r="D37" t="str">
            <v>W00588</v>
          </cell>
          <cell r="E37">
            <v>33</v>
          </cell>
          <cell r="F37">
            <v>5</v>
          </cell>
          <cell r="G37" t="str">
            <v>EUR</v>
          </cell>
          <cell r="I37">
            <v>36021448</v>
          </cell>
        </row>
        <row r="38">
          <cell r="B38" t="str">
            <v>Solvay</v>
          </cell>
          <cell r="C38" t="str">
            <v>SOLB BB EQUITY</v>
          </cell>
          <cell r="D38" t="str">
            <v>G10705</v>
          </cell>
          <cell r="E38">
            <v>8</v>
          </cell>
          <cell r="F38">
            <v>5</v>
          </cell>
          <cell r="G38" t="str">
            <v>EUR</v>
          </cell>
          <cell r="I38">
            <v>24008932</v>
          </cell>
        </row>
        <row r="39">
          <cell r="B39" t="str">
            <v>Bekaert</v>
          </cell>
          <cell r="C39" t="str">
            <v>BEKB BB EQUITY</v>
          </cell>
          <cell r="D39" t="str">
            <v>G10332</v>
          </cell>
          <cell r="E39">
            <v>24</v>
          </cell>
          <cell r="F39">
            <v>5</v>
          </cell>
          <cell r="G39" t="str">
            <v>EUR</v>
          </cell>
          <cell r="I39">
            <v>36017281</v>
          </cell>
        </row>
        <row r="40">
          <cell r="B40" t="str">
            <v>GBL</v>
          </cell>
          <cell r="C40" t="str">
            <v>GBL BB EQUITY</v>
          </cell>
          <cell r="D40" t="str">
            <v>G13347</v>
          </cell>
          <cell r="E40">
            <v>16</v>
          </cell>
          <cell r="F40">
            <v>5</v>
          </cell>
          <cell r="G40" t="str">
            <v>EUR</v>
          </cell>
          <cell r="I40">
            <v>36009259</v>
          </cell>
        </row>
        <row r="41">
          <cell r="B41" t="str">
            <v>Glaverbel</v>
          </cell>
          <cell r="C41" t="str">
            <v>GLAB BB EQUITY</v>
          </cell>
          <cell r="D41" t="str">
            <v>G18672</v>
          </cell>
          <cell r="E41">
            <v>9</v>
          </cell>
          <cell r="F41">
            <v>5</v>
          </cell>
          <cell r="G41" t="str">
            <v>EUR</v>
          </cell>
          <cell r="I41">
            <v>36015156</v>
          </cell>
        </row>
        <row r="42">
          <cell r="B42" t="str">
            <v>Australia - New Zealand BKG</v>
          </cell>
          <cell r="C42" t="str">
            <v>ANZ AU EQUITY</v>
          </cell>
          <cell r="D42" t="str">
            <v>G13054</v>
          </cell>
          <cell r="E42">
            <v>3</v>
          </cell>
          <cell r="F42">
            <v>3</v>
          </cell>
          <cell r="G42" t="str">
            <v>AUD</v>
          </cell>
          <cell r="I42">
            <v>36000262</v>
          </cell>
        </row>
        <row r="43">
          <cell r="B43" t="str">
            <v>BHP Billiton</v>
          </cell>
          <cell r="C43" t="str">
            <v>BHP AU EQUITY</v>
          </cell>
          <cell r="D43" t="str">
            <v>W12439</v>
          </cell>
          <cell r="E43">
            <v>24</v>
          </cell>
          <cell r="F43">
            <v>3</v>
          </cell>
          <cell r="G43" t="str">
            <v>AUD</v>
          </cell>
          <cell r="I43">
            <v>36014920</v>
          </cell>
        </row>
        <row r="44">
          <cell r="B44" t="str">
            <v>Lend Lease Corp</v>
          </cell>
          <cell r="C44" t="str">
            <v>LLC AU EQUITY</v>
          </cell>
          <cell r="D44" t="str">
            <v>A01625</v>
          </cell>
          <cell r="E44">
            <v>6</v>
          </cell>
          <cell r="F44">
            <v>3</v>
          </cell>
          <cell r="G44" t="str">
            <v>AUD</v>
          </cell>
          <cell r="I44">
            <v>36012094</v>
          </cell>
        </row>
        <row r="45">
          <cell r="B45" t="str">
            <v>Qantas Airways</v>
          </cell>
          <cell r="C45" t="str">
            <v>QAN AU EQUITY</v>
          </cell>
          <cell r="D45" t="str">
            <v>G16804</v>
          </cell>
          <cell r="E45">
            <v>27</v>
          </cell>
          <cell r="F45">
            <v>3</v>
          </cell>
          <cell r="G45" t="str">
            <v>AUD</v>
          </cell>
          <cell r="I45">
            <v>36027789</v>
          </cell>
        </row>
        <row r="46">
          <cell r="B46" t="str">
            <v>Suncorp Metway</v>
          </cell>
          <cell r="C46" t="str">
            <v>SUN AU EQUITY</v>
          </cell>
          <cell r="D46" t="str">
            <v>W00095</v>
          </cell>
          <cell r="E46">
            <v>3</v>
          </cell>
          <cell r="F46">
            <v>3</v>
          </cell>
          <cell r="G46" t="str">
            <v>AUD</v>
          </cell>
          <cell r="I46">
            <v>36062018</v>
          </cell>
        </row>
        <row r="47">
          <cell r="B47" t="str">
            <v>Publishing &amp; Broadcasting</v>
          </cell>
          <cell r="C47" t="str">
            <v>PBL AU EQUITY</v>
          </cell>
          <cell r="D47" t="str">
            <v>G18167</v>
          </cell>
          <cell r="E47">
            <v>22</v>
          </cell>
          <cell r="F47">
            <v>3</v>
          </cell>
          <cell r="G47" t="str">
            <v>AUD</v>
          </cell>
          <cell r="I47">
            <v>36265924</v>
          </cell>
        </row>
        <row r="48">
          <cell r="B48" t="str">
            <v>CSR</v>
          </cell>
          <cell r="C48" t="str">
            <v>CSR AU EQUITY</v>
          </cell>
          <cell r="D48" t="str">
            <v>G13243</v>
          </cell>
          <cell r="E48">
            <v>6</v>
          </cell>
          <cell r="F48">
            <v>3</v>
          </cell>
          <cell r="G48" t="str">
            <v>AUD</v>
          </cell>
          <cell r="I48">
            <v>36076760</v>
          </cell>
        </row>
        <row r="49">
          <cell r="B49" t="str">
            <v>Telstra</v>
          </cell>
          <cell r="C49" t="str">
            <v>TLS AU EQUITY</v>
          </cell>
          <cell r="D49" t="str">
            <v>W12442</v>
          </cell>
          <cell r="E49">
            <v>31</v>
          </cell>
          <cell r="F49">
            <v>3</v>
          </cell>
          <cell r="G49" t="str">
            <v>AUD</v>
          </cell>
          <cell r="I49">
            <v>36059944</v>
          </cell>
        </row>
        <row r="50">
          <cell r="B50" t="str">
            <v>Coca Cola Amatil</v>
          </cell>
          <cell r="C50" t="str">
            <v>CCL AU EQUITY</v>
          </cell>
          <cell r="D50" t="str">
            <v>G10076</v>
          </cell>
          <cell r="E50">
            <v>4</v>
          </cell>
          <cell r="F50">
            <v>3</v>
          </cell>
          <cell r="G50" t="str">
            <v>AUD</v>
          </cell>
          <cell r="I50">
            <v>36008569</v>
          </cell>
        </row>
        <row r="51">
          <cell r="B51" t="str">
            <v>Amcor</v>
          </cell>
          <cell r="C51" t="str">
            <v>AMC AU EQUITY</v>
          </cell>
          <cell r="D51" t="str">
            <v>G10097</v>
          </cell>
          <cell r="E51">
            <v>9</v>
          </cell>
          <cell r="F51">
            <v>3</v>
          </cell>
          <cell r="G51" t="str">
            <v>AUD</v>
          </cell>
          <cell r="I51">
            <v>36133032</v>
          </cell>
        </row>
        <row r="52">
          <cell r="B52" t="str">
            <v>Macquarie Bank</v>
          </cell>
          <cell r="C52" t="str">
            <v>MBL AU EQUITY</v>
          </cell>
          <cell r="D52" t="str">
            <v>A00647</v>
          </cell>
          <cell r="E52">
            <v>3</v>
          </cell>
          <cell r="F52">
            <v>3</v>
          </cell>
          <cell r="G52" t="str">
            <v>AUD</v>
          </cell>
          <cell r="I52">
            <v>36004948</v>
          </cell>
        </row>
        <row r="53">
          <cell r="B53" t="str">
            <v>TDC</v>
          </cell>
          <cell r="C53" t="str">
            <v>TDC DC EQUITY</v>
          </cell>
          <cell r="D53" t="str">
            <v>G18064</v>
          </cell>
          <cell r="E53">
            <v>31</v>
          </cell>
          <cell r="F53">
            <v>8</v>
          </cell>
          <cell r="G53" t="str">
            <v>DKK</v>
          </cell>
          <cell r="I53">
            <v>36014137</v>
          </cell>
        </row>
        <row r="54">
          <cell r="B54" t="str">
            <v>Ingersoll Rand</v>
          </cell>
          <cell r="C54" t="str">
            <v>IR US Equity</v>
          </cell>
          <cell r="D54">
            <v>456866</v>
          </cell>
          <cell r="E54">
            <v>11</v>
          </cell>
          <cell r="F54">
            <v>7</v>
          </cell>
          <cell r="G54" t="str">
            <v>USD</v>
          </cell>
          <cell r="I54">
            <v>36008744</v>
          </cell>
        </row>
        <row r="55">
          <cell r="B55" t="str">
            <v>Tyco International</v>
          </cell>
          <cell r="C55" t="str">
            <v>TYC US EQUITY</v>
          </cell>
          <cell r="D55">
            <v>902120</v>
          </cell>
          <cell r="E55">
            <v>11</v>
          </cell>
          <cell r="F55">
            <v>7</v>
          </cell>
          <cell r="G55" t="str">
            <v>USD</v>
          </cell>
          <cell r="I55">
            <v>36054636</v>
          </cell>
        </row>
        <row r="56">
          <cell r="B56" t="str">
            <v>XL Capital</v>
          </cell>
          <cell r="C56" t="str">
            <v>XL US EQUITY</v>
          </cell>
          <cell r="D56">
            <v>301616</v>
          </cell>
          <cell r="E56">
            <v>21</v>
          </cell>
          <cell r="F56">
            <v>7</v>
          </cell>
          <cell r="G56" t="str">
            <v>USD</v>
          </cell>
          <cell r="I56">
            <v>36031824</v>
          </cell>
        </row>
        <row r="57">
          <cell r="B57" t="str">
            <v>Ace</v>
          </cell>
          <cell r="C57" t="str">
            <v>ACE US EQUITY</v>
          </cell>
          <cell r="D57" t="str">
            <v>G0070K</v>
          </cell>
          <cell r="E57">
            <v>21</v>
          </cell>
          <cell r="F57">
            <v>7</v>
          </cell>
          <cell r="G57" t="str">
            <v>USD</v>
          </cell>
          <cell r="I57">
            <v>36024437</v>
          </cell>
        </row>
        <row r="58">
          <cell r="B58" t="str">
            <v>Abitibi</v>
          </cell>
          <cell r="C58" t="str">
            <v>A CN EQUITY</v>
          </cell>
          <cell r="D58" t="str">
            <v>C10372</v>
          </cell>
          <cell r="E58">
            <v>29</v>
          </cell>
          <cell r="F58">
            <v>6</v>
          </cell>
          <cell r="G58" t="str">
            <v>CAD</v>
          </cell>
          <cell r="I58">
            <v>36055381</v>
          </cell>
        </row>
        <row r="59">
          <cell r="B59" t="str">
            <v>Nova Chemical</v>
          </cell>
          <cell r="C59" t="str">
            <v>NCX CN EQUITY</v>
          </cell>
          <cell r="D59" t="str">
            <v>C10602</v>
          </cell>
          <cell r="E59">
            <v>8</v>
          </cell>
          <cell r="F59">
            <v>6</v>
          </cell>
          <cell r="G59" t="str">
            <v>CAD</v>
          </cell>
          <cell r="I59">
            <v>36134715</v>
          </cell>
        </row>
        <row r="60">
          <cell r="B60" t="str">
            <v>Agrium</v>
          </cell>
          <cell r="C60" t="str">
            <v>AGU CN EQUITY</v>
          </cell>
          <cell r="D60" t="str">
            <v>C10956</v>
          </cell>
          <cell r="E60">
            <v>15</v>
          </cell>
          <cell r="F60">
            <v>6</v>
          </cell>
          <cell r="G60" t="str">
            <v>CAD</v>
          </cell>
          <cell r="I60">
            <v>36266488</v>
          </cell>
        </row>
        <row r="61">
          <cell r="B61" t="str">
            <v>Canadian Utilities</v>
          </cell>
          <cell r="C61" t="str">
            <v>CU CN EQUITY</v>
          </cell>
          <cell r="D61" t="str">
            <v>C10062</v>
          </cell>
          <cell r="E61">
            <v>33</v>
          </cell>
          <cell r="F61">
            <v>6</v>
          </cell>
          <cell r="G61" t="str">
            <v>CAD</v>
          </cell>
          <cell r="I61">
            <v>36073665</v>
          </cell>
        </row>
        <row r="62">
          <cell r="B62" t="str">
            <v>Suez Lyonnaise des Eaux</v>
          </cell>
          <cell r="C62" t="str">
            <v>LY FP EQUITY</v>
          </cell>
          <cell r="D62" t="str">
            <v>G10241</v>
          </cell>
          <cell r="E62">
            <v>33</v>
          </cell>
          <cell r="F62">
            <v>10</v>
          </cell>
          <cell r="G62" t="str">
            <v>EUR</v>
          </cell>
          <cell r="I62">
            <v>36011916</v>
          </cell>
        </row>
        <row r="63">
          <cell r="B63" t="str">
            <v>Accor</v>
          </cell>
          <cell r="C63" t="str">
            <v>AC FP EQUITY</v>
          </cell>
          <cell r="D63" t="str">
            <v>G10000</v>
          </cell>
          <cell r="E63">
            <v>20</v>
          </cell>
          <cell r="F63">
            <v>10</v>
          </cell>
          <cell r="G63" t="str">
            <v>EUR</v>
          </cell>
          <cell r="I63">
            <v>36019028</v>
          </cell>
        </row>
        <row r="64">
          <cell r="B64" t="str">
            <v>France Telecom</v>
          </cell>
          <cell r="C64" t="str">
            <v>FTE fp equity</v>
          </cell>
          <cell r="D64" t="str">
            <v>G15852</v>
          </cell>
          <cell r="E64">
            <v>31</v>
          </cell>
          <cell r="F64">
            <v>10</v>
          </cell>
          <cell r="G64" t="str">
            <v>EUR</v>
          </cell>
          <cell r="I64">
            <v>36003266</v>
          </cell>
        </row>
        <row r="65">
          <cell r="B65" t="str">
            <v>Aventis</v>
          </cell>
          <cell r="C65" t="str">
            <v>AVE FP EQUITY</v>
          </cell>
          <cell r="D65" t="str">
            <v>G12813</v>
          </cell>
          <cell r="E65">
            <v>18</v>
          </cell>
          <cell r="F65">
            <v>10</v>
          </cell>
          <cell r="G65" t="str">
            <v>EUR</v>
          </cell>
          <cell r="I65">
            <v>36043115</v>
          </cell>
        </row>
        <row r="66">
          <cell r="B66" t="str">
            <v>Vivendi Environment</v>
          </cell>
          <cell r="C66" t="str">
            <v>VIE FP EQUITY</v>
          </cell>
          <cell r="D66" t="str">
            <v>W25480</v>
          </cell>
          <cell r="E66">
            <v>33</v>
          </cell>
          <cell r="F66">
            <v>10</v>
          </cell>
          <cell r="G66" t="str">
            <v>EUR</v>
          </cell>
          <cell r="I66">
            <v>36076375</v>
          </cell>
        </row>
        <row r="67">
          <cell r="B67" t="str">
            <v>Remy Cointreau</v>
          </cell>
          <cell r="C67" t="str">
            <v>RCO FP EQUITY</v>
          </cell>
          <cell r="D67" t="str">
            <v>G12589</v>
          </cell>
          <cell r="E67">
            <v>4</v>
          </cell>
          <cell r="F67">
            <v>10</v>
          </cell>
          <cell r="G67" t="str">
            <v>EUR</v>
          </cell>
          <cell r="I67">
            <v>36075608</v>
          </cell>
        </row>
        <row r="68">
          <cell r="B68" t="str">
            <v>Air Liquide</v>
          </cell>
          <cell r="C68" t="str">
            <v>AI FP EQUITY</v>
          </cell>
          <cell r="D68" t="str">
            <v>G10580</v>
          </cell>
          <cell r="E68">
            <v>8</v>
          </cell>
          <cell r="F68">
            <v>10</v>
          </cell>
          <cell r="G68" t="str">
            <v>EUR</v>
          </cell>
          <cell r="I68">
            <v>36008539</v>
          </cell>
        </row>
        <row r="69">
          <cell r="B69" t="str">
            <v>Air France</v>
          </cell>
          <cell r="C69" t="str">
            <v>AF FP equity</v>
          </cell>
          <cell r="D69" t="str">
            <v>G10777</v>
          </cell>
          <cell r="E69">
            <v>27</v>
          </cell>
          <cell r="F69">
            <v>10</v>
          </cell>
          <cell r="G69" t="str">
            <v>EUR</v>
          </cell>
          <cell r="I69">
            <v>36049294</v>
          </cell>
        </row>
        <row r="70">
          <cell r="B70" t="str">
            <v>Renault</v>
          </cell>
          <cell r="C70" t="str">
            <v>RNO FP EQUITY</v>
          </cell>
          <cell r="D70" t="str">
            <v>G16834</v>
          </cell>
          <cell r="E70">
            <v>2</v>
          </cell>
          <cell r="F70">
            <v>10</v>
          </cell>
          <cell r="G70" t="str">
            <v>EUR</v>
          </cell>
          <cell r="I70">
            <v>36008123</v>
          </cell>
        </row>
        <row r="71">
          <cell r="B71" t="str">
            <v>Aero Matra</v>
          </cell>
          <cell r="C71" t="str">
            <v>2061Q FP EQUITY</v>
          </cell>
          <cell r="D71" t="str">
            <v>G14983</v>
          </cell>
          <cell r="E71">
            <v>1</v>
          </cell>
          <cell r="F71">
            <v>10</v>
          </cell>
          <cell r="G71" t="str">
            <v>EUR</v>
          </cell>
          <cell r="I71">
            <v>36072990</v>
          </cell>
        </row>
        <row r="72">
          <cell r="B72" t="str">
            <v>BNP Paribas</v>
          </cell>
          <cell r="C72" t="str">
            <v>BNP FP EQUITY</v>
          </cell>
          <cell r="D72" t="str">
            <v>G12861</v>
          </cell>
          <cell r="E72">
            <v>3</v>
          </cell>
          <cell r="F72">
            <v>10</v>
          </cell>
          <cell r="G72" t="str">
            <v>EUR</v>
          </cell>
          <cell r="I72">
            <v>36001326</v>
          </cell>
        </row>
        <row r="73">
          <cell r="B73" t="str">
            <v>Usinor</v>
          </cell>
          <cell r="C73" t="str">
            <v>USIS FP equity</v>
          </cell>
          <cell r="D73" t="str">
            <v>G18845</v>
          </cell>
          <cell r="E73">
            <v>24</v>
          </cell>
          <cell r="F73">
            <v>10</v>
          </cell>
          <cell r="G73" t="str">
            <v>EUR</v>
          </cell>
          <cell r="I73">
            <v>36016062</v>
          </cell>
        </row>
        <row r="74">
          <cell r="B74" t="str">
            <v>Alcatel</v>
          </cell>
          <cell r="C74" t="str">
            <v>CGE fp equity</v>
          </cell>
          <cell r="D74" t="str">
            <v>G10663</v>
          </cell>
          <cell r="E74">
            <v>31</v>
          </cell>
          <cell r="F74">
            <v>10</v>
          </cell>
          <cell r="G74" t="str">
            <v>EUR</v>
          </cell>
          <cell r="I74">
            <v>24009019</v>
          </cell>
        </row>
        <row r="75">
          <cell r="B75" t="str">
            <v>Rhodia</v>
          </cell>
          <cell r="C75" t="str">
            <v>RHA FP EQUITY</v>
          </cell>
          <cell r="D75" t="str">
            <v>W12980</v>
          </cell>
          <cell r="E75">
            <v>8</v>
          </cell>
          <cell r="F75">
            <v>10</v>
          </cell>
          <cell r="G75" t="str">
            <v>EUR</v>
          </cell>
          <cell r="I75">
            <v>36033515</v>
          </cell>
        </row>
        <row r="76">
          <cell r="B76" t="str">
            <v>Sanofi-Synthelabo</v>
          </cell>
          <cell r="C76" t="str">
            <v>SAN FP EQUITY</v>
          </cell>
          <cell r="D76" t="str">
            <v>W21709</v>
          </cell>
          <cell r="E76">
            <v>18</v>
          </cell>
          <cell r="F76">
            <v>10</v>
          </cell>
          <cell r="G76" t="str">
            <v>EUR</v>
          </cell>
          <cell r="I76">
            <v>36013982</v>
          </cell>
        </row>
        <row r="77">
          <cell r="B77" t="str">
            <v>Pinault Printemps La Redoute</v>
          </cell>
          <cell r="C77" t="str">
            <v>PP FP EQUITY</v>
          </cell>
          <cell r="D77" t="str">
            <v>G18033</v>
          </cell>
          <cell r="E77">
            <v>30</v>
          </cell>
          <cell r="F77">
            <v>10</v>
          </cell>
          <cell r="G77" t="str">
            <v>EUR</v>
          </cell>
          <cell r="I77">
            <v>36021868</v>
          </cell>
        </row>
        <row r="78">
          <cell r="B78" t="str">
            <v>AXA</v>
          </cell>
          <cell r="C78" t="str">
            <v>CS FP EQUITY</v>
          </cell>
          <cell r="D78" t="str">
            <v>G13220</v>
          </cell>
          <cell r="E78">
            <v>21</v>
          </cell>
          <cell r="F78">
            <v>10</v>
          </cell>
          <cell r="G78" t="str">
            <v>EUR</v>
          </cell>
          <cell r="I78">
            <v>36007955</v>
          </cell>
        </row>
        <row r="79">
          <cell r="B79" t="str">
            <v>Bouygues</v>
          </cell>
          <cell r="C79" t="str">
            <v>EN FP EQUITY</v>
          </cell>
          <cell r="D79" t="str">
            <v>G10521</v>
          </cell>
          <cell r="E79">
            <v>11</v>
          </cell>
          <cell r="F79">
            <v>10</v>
          </cell>
          <cell r="G79" t="str">
            <v>EUR</v>
          </cell>
          <cell r="I79">
            <v>36017287</v>
          </cell>
        </row>
        <row r="80">
          <cell r="B80" t="str">
            <v>HannoverRe</v>
          </cell>
          <cell r="C80" t="str">
            <v>HNR1 GR equity</v>
          </cell>
          <cell r="D80" t="str">
            <v>W12253</v>
          </cell>
          <cell r="E80">
            <v>21</v>
          </cell>
          <cell r="F80">
            <v>11</v>
          </cell>
          <cell r="G80" t="str">
            <v>EUR</v>
          </cell>
          <cell r="I80">
            <v>36046205</v>
          </cell>
        </row>
        <row r="81">
          <cell r="B81" t="str">
            <v>Heidelberger Zement</v>
          </cell>
          <cell r="C81" t="str">
            <v>HEI GR EQUITY</v>
          </cell>
          <cell r="D81" t="str">
            <v>G10162</v>
          </cell>
          <cell r="E81">
            <v>6</v>
          </cell>
          <cell r="F81">
            <v>11</v>
          </cell>
          <cell r="G81" t="str">
            <v>EUR</v>
          </cell>
          <cell r="I81">
            <v>36017610</v>
          </cell>
        </row>
        <row r="82">
          <cell r="B82" t="str">
            <v>Siemens AG</v>
          </cell>
          <cell r="C82" t="str">
            <v>SIE gr equity</v>
          </cell>
          <cell r="D82" t="str">
            <v>G13299</v>
          </cell>
          <cell r="E82">
            <v>11</v>
          </cell>
          <cell r="F82">
            <v>11</v>
          </cell>
          <cell r="G82" t="str">
            <v>EUR</v>
          </cell>
          <cell r="I82">
            <v>24008505</v>
          </cell>
        </row>
        <row r="83">
          <cell r="B83" t="str">
            <v>Volkswagen</v>
          </cell>
          <cell r="C83" t="str">
            <v>VOW GR EQUITY</v>
          </cell>
          <cell r="D83" t="str">
            <v>G10327</v>
          </cell>
          <cell r="E83">
            <v>2</v>
          </cell>
          <cell r="F83">
            <v>11</v>
          </cell>
          <cell r="G83" t="str">
            <v>EUR</v>
          </cell>
          <cell r="I83">
            <v>24008507</v>
          </cell>
        </row>
        <row r="84">
          <cell r="B84" t="str">
            <v>Hypovereinsbank</v>
          </cell>
          <cell r="C84" t="str">
            <v>HVM GR EQUITY</v>
          </cell>
          <cell r="D84" t="str">
            <v>G12862</v>
          </cell>
          <cell r="E84">
            <v>3</v>
          </cell>
          <cell r="F84">
            <v>11</v>
          </cell>
          <cell r="G84" t="str">
            <v>EUR</v>
          </cell>
          <cell r="I84">
            <v>36004191</v>
          </cell>
        </row>
        <row r="85">
          <cell r="B85" t="str">
            <v>RWE AG</v>
          </cell>
          <cell r="C85" t="str">
            <v>RWE GR EQUITY</v>
          </cell>
          <cell r="D85" t="str">
            <v>G10466</v>
          </cell>
          <cell r="E85">
            <v>33</v>
          </cell>
          <cell r="F85">
            <v>11</v>
          </cell>
          <cell r="G85" t="str">
            <v>EUR</v>
          </cell>
          <cell r="I85">
            <v>36008551</v>
          </cell>
        </row>
        <row r="86">
          <cell r="B86" t="str">
            <v>Allianz AG</v>
          </cell>
          <cell r="C86" t="str">
            <v>ALV GR EQUITY</v>
          </cell>
          <cell r="D86" t="str">
            <v>G12972</v>
          </cell>
          <cell r="E86">
            <v>21</v>
          </cell>
          <cell r="F86">
            <v>11</v>
          </cell>
          <cell r="G86" t="str">
            <v>EUR</v>
          </cell>
          <cell r="I86">
            <v>36008108</v>
          </cell>
        </row>
        <row r="87">
          <cell r="B87" t="str">
            <v>Total Fina Elf</v>
          </cell>
          <cell r="C87" t="str">
            <v>FP FP EQUITY</v>
          </cell>
          <cell r="D87" t="str">
            <v>G10656</v>
          </cell>
          <cell r="E87">
            <v>25</v>
          </cell>
          <cell r="F87">
            <v>10</v>
          </cell>
          <cell r="G87" t="str">
            <v>EUR</v>
          </cell>
          <cell r="I87">
            <v>36047388</v>
          </cell>
        </row>
        <row r="88">
          <cell r="B88" t="str">
            <v>Publicis</v>
          </cell>
          <cell r="C88" t="str">
            <v>PUB FP EQUITY</v>
          </cell>
          <cell r="D88" t="str">
            <v>G10621</v>
          </cell>
          <cell r="E88">
            <v>5</v>
          </cell>
          <cell r="F88">
            <v>10</v>
          </cell>
          <cell r="G88" t="str">
            <v>EUR</v>
          </cell>
          <cell r="I88">
            <v>36050053</v>
          </cell>
        </row>
        <row r="89">
          <cell r="B89" t="str">
            <v>EON AG</v>
          </cell>
          <cell r="C89" t="str">
            <v>EOA GR EQUITY</v>
          </cell>
          <cell r="D89" t="str">
            <v>G10255</v>
          </cell>
          <cell r="E89">
            <v>33</v>
          </cell>
          <cell r="F89">
            <v>11</v>
          </cell>
          <cell r="G89" t="str">
            <v>EUR</v>
          </cell>
          <cell r="I89">
            <v>36054551</v>
          </cell>
        </row>
        <row r="90">
          <cell r="B90" t="str">
            <v>Linde</v>
          </cell>
          <cell r="C90" t="str">
            <v>LIN GR EQUITY</v>
          </cell>
          <cell r="D90" t="str">
            <v>G10016</v>
          </cell>
          <cell r="E90">
            <v>8</v>
          </cell>
          <cell r="F90">
            <v>11</v>
          </cell>
          <cell r="G90" t="str">
            <v>EUR</v>
          </cell>
          <cell r="I90">
            <v>36015163</v>
          </cell>
        </row>
        <row r="91">
          <cell r="B91" t="str">
            <v>Ekabel Hessen Gmhb</v>
          </cell>
          <cell r="C91" t="str">
            <v>3065Z GR EQUITY</v>
          </cell>
          <cell r="E91">
            <v>5</v>
          </cell>
          <cell r="F91">
            <v>11</v>
          </cell>
          <cell r="G91" t="str">
            <v>EUR</v>
          </cell>
        </row>
        <row r="92">
          <cell r="B92" t="str">
            <v>Lufthansa</v>
          </cell>
          <cell r="C92" t="str">
            <v>LHA gr equity</v>
          </cell>
          <cell r="D92" t="str">
            <v>G10045</v>
          </cell>
          <cell r="E92">
            <v>27</v>
          </cell>
          <cell r="F92">
            <v>11</v>
          </cell>
          <cell r="G92" t="str">
            <v>EUR</v>
          </cell>
          <cell r="I92">
            <v>36013196</v>
          </cell>
        </row>
        <row r="93">
          <cell r="B93" t="str">
            <v>Daimler Chrysler</v>
          </cell>
          <cell r="C93" t="str">
            <v>DCX GR EQUITY</v>
          </cell>
          <cell r="D93" t="str">
            <v>W12982</v>
          </cell>
          <cell r="E93">
            <v>2</v>
          </cell>
          <cell r="F93">
            <v>11</v>
          </cell>
          <cell r="G93" t="str">
            <v>EUR</v>
          </cell>
          <cell r="I93">
            <v>36009175</v>
          </cell>
        </row>
        <row r="94">
          <cell r="B94" t="str">
            <v>Dresdner Bank</v>
          </cell>
          <cell r="C94" t="str">
            <v>DRB GR EQUITY</v>
          </cell>
          <cell r="D94" t="str">
            <v>G12885</v>
          </cell>
          <cell r="E94">
            <v>3</v>
          </cell>
          <cell r="F94">
            <v>11</v>
          </cell>
          <cell r="G94" t="str">
            <v>EUR</v>
          </cell>
          <cell r="I94">
            <v>36002855</v>
          </cell>
        </row>
        <row r="95">
          <cell r="B95" t="str">
            <v>Metro AG</v>
          </cell>
          <cell r="C95" t="str">
            <v>MEO gr equity</v>
          </cell>
          <cell r="D95" t="str">
            <v>W11212</v>
          </cell>
          <cell r="E95">
            <v>30</v>
          </cell>
          <cell r="F95">
            <v>11</v>
          </cell>
          <cell r="G95" t="str">
            <v>EUR</v>
          </cell>
          <cell r="I95">
            <v>36013397</v>
          </cell>
        </row>
        <row r="96">
          <cell r="B96" t="str">
            <v>Deutsche Telekom</v>
          </cell>
          <cell r="C96" t="str">
            <v>DTE gr equity</v>
          </cell>
          <cell r="D96" t="str">
            <v>G19150</v>
          </cell>
          <cell r="E96">
            <v>31</v>
          </cell>
          <cell r="F96">
            <v>11</v>
          </cell>
          <cell r="G96" t="str">
            <v>EUR</v>
          </cell>
          <cell r="I96">
            <v>36009142</v>
          </cell>
        </row>
        <row r="97">
          <cell r="B97" t="str">
            <v>Commerzbank</v>
          </cell>
          <cell r="C97" t="str">
            <v>CBK GR EQUITY</v>
          </cell>
          <cell r="D97" t="str">
            <v>G12883</v>
          </cell>
          <cell r="E97">
            <v>3</v>
          </cell>
          <cell r="F97">
            <v>11</v>
          </cell>
          <cell r="G97" t="str">
            <v>EUR</v>
          </cell>
          <cell r="I97">
            <v>36002294</v>
          </cell>
        </row>
        <row r="98">
          <cell r="B98" t="str">
            <v>Pirelli</v>
          </cell>
          <cell r="C98" t="str">
            <v>P IM EQUITY</v>
          </cell>
          <cell r="D98" t="str">
            <v>G11553</v>
          </cell>
          <cell r="E98">
            <v>11</v>
          </cell>
          <cell r="F98">
            <v>14</v>
          </cell>
          <cell r="G98" t="str">
            <v>EUR</v>
          </cell>
          <cell r="I98">
            <v>36013830</v>
          </cell>
        </row>
        <row r="99">
          <cell r="B99" t="str">
            <v>Enel Spa</v>
          </cell>
          <cell r="C99" t="str">
            <v>ENEL IM EQUITY</v>
          </cell>
          <cell r="D99" t="str">
            <v>G19205</v>
          </cell>
          <cell r="E99">
            <v>33</v>
          </cell>
          <cell r="F99">
            <v>14</v>
          </cell>
          <cell r="G99" t="str">
            <v>EUR</v>
          </cell>
          <cell r="I99">
            <v>36053678</v>
          </cell>
        </row>
        <row r="100">
          <cell r="B100" t="str">
            <v>Unicredito Italiano</v>
          </cell>
          <cell r="C100" t="str">
            <v>UC IM EQUITY</v>
          </cell>
          <cell r="D100" t="str">
            <v>G12868</v>
          </cell>
          <cell r="E100">
            <v>3</v>
          </cell>
          <cell r="F100">
            <v>14</v>
          </cell>
          <cell r="G100" t="str">
            <v>EUR</v>
          </cell>
          <cell r="I100">
            <v>36002472</v>
          </cell>
        </row>
        <row r="101">
          <cell r="B101" t="str">
            <v>Mediobanca</v>
          </cell>
          <cell r="C101" t="str">
            <v>MB IM EQUITY</v>
          </cell>
          <cell r="D101" t="str">
            <v>G12893</v>
          </cell>
          <cell r="E101">
            <v>3</v>
          </cell>
          <cell r="F101">
            <v>14</v>
          </cell>
          <cell r="G101" t="str">
            <v>EUR</v>
          </cell>
          <cell r="I101">
            <v>36008501</v>
          </cell>
        </row>
        <row r="102">
          <cell r="B102" t="str">
            <v>Banca Di Roma</v>
          </cell>
          <cell r="C102" t="str">
            <v>BRM IM EQUITY</v>
          </cell>
          <cell r="D102" t="str">
            <v>G15154</v>
          </cell>
          <cell r="E102">
            <v>3</v>
          </cell>
          <cell r="F102">
            <v>14</v>
          </cell>
          <cell r="G102" t="str">
            <v>EUR</v>
          </cell>
          <cell r="I102">
            <v>36001626</v>
          </cell>
        </row>
        <row r="103">
          <cell r="B103" t="str">
            <v>Parmalat Finanziara</v>
          </cell>
          <cell r="C103" t="str">
            <v>PRF IM EQUITY</v>
          </cell>
          <cell r="D103" t="str">
            <v>G13205</v>
          </cell>
          <cell r="E103">
            <v>4</v>
          </cell>
          <cell r="F103">
            <v>14</v>
          </cell>
          <cell r="G103" t="str">
            <v>EUR</v>
          </cell>
          <cell r="I103">
            <v>36008554</v>
          </cell>
        </row>
        <row r="104">
          <cell r="B104" t="str">
            <v>Olivetti</v>
          </cell>
          <cell r="C104" t="str">
            <v>OL im equity</v>
          </cell>
          <cell r="D104" t="str">
            <v>G13289</v>
          </cell>
          <cell r="E104">
            <v>31</v>
          </cell>
          <cell r="F104">
            <v>14</v>
          </cell>
          <cell r="G104" t="str">
            <v>EUR</v>
          </cell>
          <cell r="I104">
            <v>36029113</v>
          </cell>
        </row>
        <row r="105">
          <cell r="B105" t="str">
            <v>Monte Del Paschi</v>
          </cell>
          <cell r="C105" t="str">
            <v>BMPS IM EQUITY</v>
          </cell>
          <cell r="D105" t="str">
            <v>W04158</v>
          </cell>
          <cell r="E105">
            <v>3</v>
          </cell>
          <cell r="F105">
            <v>14</v>
          </cell>
          <cell r="G105" t="str">
            <v>EUR</v>
          </cell>
          <cell r="I105">
            <v>36005908</v>
          </cell>
        </row>
        <row r="106">
          <cell r="B106" t="str">
            <v>Bayerische Vita</v>
          </cell>
          <cell r="C106" t="str">
            <v>BV IM EQUITY</v>
          </cell>
          <cell r="D106" t="str">
            <v>W21944</v>
          </cell>
          <cell r="E106">
            <v>21</v>
          </cell>
          <cell r="F106">
            <v>14</v>
          </cell>
          <cell r="G106" t="str">
            <v>EUR</v>
          </cell>
          <cell r="I106">
            <v>36268572</v>
          </cell>
        </row>
        <row r="107">
          <cell r="B107" t="str">
            <v>ABN Amro</v>
          </cell>
          <cell r="C107" t="str">
            <v>1054Z NA EQUITY</v>
          </cell>
          <cell r="D107" t="str">
            <v>G12840</v>
          </cell>
          <cell r="E107">
            <v>3</v>
          </cell>
          <cell r="F107">
            <v>19</v>
          </cell>
          <cell r="G107" t="str">
            <v>EUR</v>
          </cell>
          <cell r="I107">
            <v>36000080</v>
          </cell>
        </row>
        <row r="108">
          <cell r="B108" t="str">
            <v>DSM</v>
          </cell>
          <cell r="C108" t="str">
            <v>DSMA NA EQUITY</v>
          </cell>
          <cell r="D108" t="str">
            <v>G11657</v>
          </cell>
          <cell r="E108">
            <v>8</v>
          </cell>
          <cell r="F108">
            <v>19</v>
          </cell>
          <cell r="G108" t="str">
            <v>EUR</v>
          </cell>
          <cell r="I108">
            <v>24008394</v>
          </cell>
        </row>
        <row r="109">
          <cell r="B109" t="str">
            <v>Wolters Kluwer</v>
          </cell>
          <cell r="C109" t="str">
            <v>WLSNC NA EQUITY</v>
          </cell>
          <cell r="D109" t="str">
            <v>G10672</v>
          </cell>
          <cell r="E109">
            <v>29</v>
          </cell>
          <cell r="F109">
            <v>19</v>
          </cell>
          <cell r="G109" t="str">
            <v>EUR</v>
          </cell>
          <cell r="I109">
            <v>24008589</v>
          </cell>
        </row>
        <row r="110">
          <cell r="B110" t="str">
            <v>Getronics</v>
          </cell>
          <cell r="C110" t="str">
            <v>GTN NA EQUITY</v>
          </cell>
          <cell r="D110" t="str">
            <v>G11837</v>
          </cell>
          <cell r="E110">
            <v>14</v>
          </cell>
          <cell r="F110">
            <v>19</v>
          </cell>
          <cell r="G110" t="str">
            <v>EUR</v>
          </cell>
          <cell r="I110">
            <v>24009447</v>
          </cell>
        </row>
        <row r="111">
          <cell r="B111" t="str">
            <v>Heineken</v>
          </cell>
          <cell r="C111" t="str">
            <v>HEIA na EQUITY</v>
          </cell>
          <cell r="D111" t="str">
            <v>G17710</v>
          </cell>
          <cell r="E111">
            <v>4</v>
          </cell>
          <cell r="F111">
            <v>19</v>
          </cell>
          <cell r="G111" t="str">
            <v>EUR</v>
          </cell>
          <cell r="I111">
            <v>24009250</v>
          </cell>
        </row>
        <row r="112">
          <cell r="B112" t="str">
            <v>KPN</v>
          </cell>
          <cell r="C112" t="str">
            <v>KPN na equity</v>
          </cell>
          <cell r="D112" t="str">
            <v>G17759</v>
          </cell>
          <cell r="E112">
            <v>31</v>
          </cell>
          <cell r="F112">
            <v>19</v>
          </cell>
          <cell r="G112" t="str">
            <v>EUR</v>
          </cell>
          <cell r="I112">
            <v>24008430</v>
          </cell>
        </row>
        <row r="113">
          <cell r="B113" t="str">
            <v>Rabobank</v>
          </cell>
          <cell r="C113" t="str">
            <v>RABO NA EQUITY</v>
          </cell>
          <cell r="E113">
            <v>3</v>
          </cell>
          <cell r="F113">
            <v>19</v>
          </cell>
          <cell r="G113" t="str">
            <v>EUR</v>
          </cell>
          <cell r="I113">
            <v>36006122</v>
          </cell>
        </row>
        <row r="114">
          <cell r="B114" t="str">
            <v>Petroliam Nasional</v>
          </cell>
          <cell r="C114" t="str">
            <v>PET MK EQUITY</v>
          </cell>
          <cell r="E114">
            <v>25</v>
          </cell>
          <cell r="F114">
            <v>18</v>
          </cell>
          <cell r="G114" t="str">
            <v>MYR</v>
          </cell>
        </row>
        <row r="115">
          <cell r="B115" t="str">
            <v>Telekom Malaysia</v>
          </cell>
          <cell r="C115" t="str">
            <v>T MK EQUITY</v>
          </cell>
          <cell r="D115" t="str">
            <v>G12645</v>
          </cell>
          <cell r="E115">
            <v>31</v>
          </cell>
          <cell r="F115">
            <v>18</v>
          </cell>
          <cell r="G115" t="str">
            <v>MYR</v>
          </cell>
          <cell r="I115">
            <v>36034277</v>
          </cell>
        </row>
        <row r="116">
          <cell r="B116" t="str">
            <v>Tenaga Nasional</v>
          </cell>
          <cell r="C116" t="str">
            <v>TNB MK EQUITY</v>
          </cell>
          <cell r="D116" t="str">
            <v>G12744</v>
          </cell>
          <cell r="E116">
            <v>33</v>
          </cell>
          <cell r="F116">
            <v>18</v>
          </cell>
          <cell r="G116" t="str">
            <v>MYR</v>
          </cell>
          <cell r="I116">
            <v>36051289</v>
          </cell>
        </row>
        <row r="117">
          <cell r="B117" t="str">
            <v>Arbed</v>
          </cell>
          <cell r="C117" t="str">
            <v>ARB LX equity</v>
          </cell>
          <cell r="D117" t="str">
            <v>W25363</v>
          </cell>
          <cell r="E117">
            <v>24</v>
          </cell>
          <cell r="F117">
            <v>17</v>
          </cell>
          <cell r="G117" t="str">
            <v>EUR</v>
          </cell>
          <cell r="I117">
            <v>36008935</v>
          </cell>
        </row>
        <row r="118">
          <cell r="B118" t="str">
            <v>Arcelor</v>
          </cell>
          <cell r="C118" t="str">
            <v>LOR FP EQUITY</v>
          </cell>
          <cell r="D118" t="str">
            <v>W28493</v>
          </cell>
          <cell r="E118">
            <v>24</v>
          </cell>
          <cell r="F118">
            <v>17</v>
          </cell>
          <cell r="G118" t="str">
            <v>EUR</v>
          </cell>
          <cell r="I118">
            <v>36142003</v>
          </cell>
        </row>
        <row r="119">
          <cell r="B119" t="str">
            <v>Korea Development Bank</v>
          </cell>
          <cell r="C119" t="str">
            <v>4827Z US EQUITY</v>
          </cell>
          <cell r="E119">
            <v>3</v>
          </cell>
          <cell r="F119">
            <v>16</v>
          </cell>
          <cell r="G119" t="str">
            <v>KRW</v>
          </cell>
          <cell r="I119">
            <v>36004714</v>
          </cell>
        </row>
        <row r="120">
          <cell r="B120" t="str">
            <v>Kookmin Bank</v>
          </cell>
          <cell r="C120" t="str">
            <v>6000 KS EQUITY</v>
          </cell>
          <cell r="D120" t="str">
            <v>W27820</v>
          </cell>
          <cell r="E120">
            <v>3</v>
          </cell>
          <cell r="F120">
            <v>16</v>
          </cell>
          <cell r="G120" t="str">
            <v>KRW</v>
          </cell>
          <cell r="I120">
            <v>36002592</v>
          </cell>
        </row>
        <row r="121">
          <cell r="B121" t="str">
            <v>Korea Telecom Corp</v>
          </cell>
          <cell r="C121" t="str">
            <v>3020 KS EQUITY</v>
          </cell>
          <cell r="D121" t="str">
            <v>W22475</v>
          </cell>
          <cell r="E121">
            <v>31</v>
          </cell>
          <cell r="F121">
            <v>16</v>
          </cell>
          <cell r="G121" t="str">
            <v>KRW</v>
          </cell>
          <cell r="I121">
            <v>36015666</v>
          </cell>
        </row>
        <row r="122">
          <cell r="B122" t="str">
            <v>Pohan Iron and Steel</v>
          </cell>
          <cell r="C122" t="str">
            <v>0549 KS EQUITY</v>
          </cell>
          <cell r="D122" t="str">
            <v>G18427</v>
          </cell>
          <cell r="E122">
            <v>24</v>
          </cell>
          <cell r="F122">
            <v>16</v>
          </cell>
          <cell r="G122" t="str">
            <v>KRW</v>
          </cell>
          <cell r="I122">
            <v>36013837</v>
          </cell>
        </row>
        <row r="123">
          <cell r="B123" t="str">
            <v>SK Telecom Co</v>
          </cell>
          <cell r="C123" t="str">
            <v>1767 KS EQUITY</v>
          </cell>
          <cell r="D123" t="str">
            <v>G16278</v>
          </cell>
          <cell r="E123">
            <v>31</v>
          </cell>
          <cell r="F123">
            <v>16</v>
          </cell>
          <cell r="G123" t="str">
            <v>KRW</v>
          </cell>
          <cell r="I123">
            <v>36239821</v>
          </cell>
        </row>
        <row r="124">
          <cell r="B124" t="str">
            <v>Samsung Electronics Co</v>
          </cell>
          <cell r="C124" t="str">
            <v>0593 KS EQUITY</v>
          </cell>
          <cell r="D124" t="str">
            <v>G18401</v>
          </cell>
          <cell r="E124">
            <v>14</v>
          </cell>
          <cell r="F124">
            <v>16</v>
          </cell>
          <cell r="G124" t="str">
            <v>KRW</v>
          </cell>
          <cell r="I124">
            <v>36018670</v>
          </cell>
        </row>
        <row r="125">
          <cell r="B125" t="str">
            <v>Korea Electric Power</v>
          </cell>
          <cell r="C125" t="str">
            <v>1576 KS EQUITY</v>
          </cell>
          <cell r="D125" t="str">
            <v>G19049</v>
          </cell>
          <cell r="E125">
            <v>33</v>
          </cell>
          <cell r="F125">
            <v>16</v>
          </cell>
          <cell r="G125" t="str">
            <v>KRW</v>
          </cell>
          <cell r="I125">
            <v>36013177</v>
          </cell>
        </row>
        <row r="126">
          <cell r="B126" t="str">
            <v>SK Corp</v>
          </cell>
          <cell r="C126" t="str">
            <v>0360 KS EQUITY</v>
          </cell>
          <cell r="D126" t="str">
            <v>G17485</v>
          </cell>
          <cell r="E126">
            <v>25</v>
          </cell>
          <cell r="F126">
            <v>16</v>
          </cell>
          <cell r="G126" t="str">
            <v>KRW</v>
          </cell>
          <cell r="I126">
            <v>36018787</v>
          </cell>
        </row>
        <row r="127">
          <cell r="B127" t="str">
            <v>Sumitomo Corp</v>
          </cell>
          <cell r="C127" t="str">
            <v>8053 JP EQUITY</v>
          </cell>
          <cell r="D127" t="str">
            <v>G11101</v>
          </cell>
          <cell r="E127">
            <v>11</v>
          </cell>
          <cell r="F127">
            <v>15</v>
          </cell>
          <cell r="G127" t="str">
            <v>JPY</v>
          </cell>
          <cell r="I127">
            <v>36012969</v>
          </cell>
        </row>
        <row r="128">
          <cell r="B128" t="str">
            <v>Tokyo Electric Power</v>
          </cell>
          <cell r="C128" t="str">
            <v>9501 JP EQUITY</v>
          </cell>
          <cell r="D128" t="str">
            <v>G10294</v>
          </cell>
          <cell r="E128">
            <v>33</v>
          </cell>
          <cell r="F128">
            <v>15</v>
          </cell>
          <cell r="G128" t="str">
            <v>JPY</v>
          </cell>
          <cell r="I128">
            <v>36014155</v>
          </cell>
        </row>
        <row r="129">
          <cell r="B129" t="str">
            <v>NTT</v>
          </cell>
          <cell r="C129" t="str">
            <v>9432 jp equity</v>
          </cell>
          <cell r="D129" t="str">
            <v>G13502</v>
          </cell>
          <cell r="E129">
            <v>31</v>
          </cell>
          <cell r="F129">
            <v>15</v>
          </cell>
          <cell r="G129" t="str">
            <v>JPY</v>
          </cell>
          <cell r="I129">
            <v>36013553</v>
          </cell>
        </row>
        <row r="130">
          <cell r="B130" t="str">
            <v>NTT Docomo Inc</v>
          </cell>
          <cell r="C130" t="str">
            <v>9437 JP EQUITY</v>
          </cell>
          <cell r="D130" t="str">
            <v>W13018</v>
          </cell>
          <cell r="E130">
            <v>31</v>
          </cell>
          <cell r="F130">
            <v>15</v>
          </cell>
          <cell r="G130" t="str">
            <v>JPY</v>
          </cell>
          <cell r="I130">
            <v>36268636</v>
          </cell>
        </row>
        <row r="131">
          <cell r="B131" t="str">
            <v>UFJ Holdings</v>
          </cell>
          <cell r="C131" t="str">
            <v>8307 JP EQUITY</v>
          </cell>
          <cell r="E131">
            <v>3</v>
          </cell>
          <cell r="F131">
            <v>15</v>
          </cell>
          <cell r="G131" t="str">
            <v>JPY</v>
          </cell>
          <cell r="I131">
            <v>36073379</v>
          </cell>
        </row>
        <row r="132">
          <cell r="B132" t="str">
            <v>Sharp</v>
          </cell>
          <cell r="C132" t="str">
            <v>6753 JP EQUITY</v>
          </cell>
          <cell r="D132" t="str">
            <v>G10304</v>
          </cell>
          <cell r="E132">
            <v>14</v>
          </cell>
          <cell r="F132">
            <v>15</v>
          </cell>
          <cell r="G132" t="str">
            <v>JPY</v>
          </cell>
          <cell r="I132">
            <v>36079324</v>
          </cell>
        </row>
        <row r="133">
          <cell r="B133" t="str">
            <v>Sony</v>
          </cell>
          <cell r="C133" t="str">
            <v>6758 jp equity</v>
          </cell>
          <cell r="D133" t="str">
            <v>G13514</v>
          </cell>
          <cell r="E133">
            <v>14</v>
          </cell>
          <cell r="F133">
            <v>15</v>
          </cell>
          <cell r="G133" t="str">
            <v>JPY</v>
          </cell>
          <cell r="I133">
            <v>36012700</v>
          </cell>
        </row>
        <row r="134">
          <cell r="B134" t="str">
            <v>Sekisui House</v>
          </cell>
          <cell r="C134" t="str">
            <v>1928 JP EQUITY</v>
          </cell>
          <cell r="D134" t="str">
            <v>G10450</v>
          </cell>
          <cell r="E134">
            <v>6</v>
          </cell>
          <cell r="F134">
            <v>15</v>
          </cell>
          <cell r="G134" t="str">
            <v>JPY</v>
          </cell>
          <cell r="I134">
            <v>36270990</v>
          </cell>
        </row>
        <row r="135">
          <cell r="B135" t="str">
            <v>Yamaha Motors</v>
          </cell>
          <cell r="C135" t="str">
            <v>7272 JP EQUITY</v>
          </cell>
          <cell r="D135" t="str">
            <v>G10283</v>
          </cell>
          <cell r="E135">
            <v>2</v>
          </cell>
          <cell r="F135">
            <v>15</v>
          </cell>
          <cell r="G135" t="str">
            <v>JPY</v>
          </cell>
          <cell r="I135">
            <v>36017415</v>
          </cell>
        </row>
        <row r="136">
          <cell r="B136" t="str">
            <v>Nomura Secs</v>
          </cell>
          <cell r="C136" t="str">
            <v>NCLZ JP equity</v>
          </cell>
          <cell r="D136" t="str">
            <v>G12904</v>
          </cell>
          <cell r="E136">
            <v>16</v>
          </cell>
          <cell r="F136">
            <v>15</v>
          </cell>
          <cell r="G136" t="str">
            <v>JPY</v>
          </cell>
          <cell r="I136">
            <v>36005564</v>
          </cell>
        </row>
        <row r="137">
          <cell r="B137" t="str">
            <v>Orix Corp</v>
          </cell>
          <cell r="C137" t="str">
            <v>8591 JP EQUITY</v>
          </cell>
          <cell r="D137" t="str">
            <v>G12939</v>
          </cell>
          <cell r="E137">
            <v>16</v>
          </cell>
          <cell r="F137">
            <v>15</v>
          </cell>
          <cell r="G137" t="str">
            <v>JPY</v>
          </cell>
          <cell r="I137">
            <v>36010922</v>
          </cell>
        </row>
        <row r="138">
          <cell r="B138" t="str">
            <v>Osaka Gas</v>
          </cell>
          <cell r="C138" t="str">
            <v>9532 JP EQUITY</v>
          </cell>
          <cell r="D138" t="str">
            <v>G10410</v>
          </cell>
          <cell r="E138">
            <v>33</v>
          </cell>
          <cell r="F138">
            <v>15</v>
          </cell>
          <cell r="G138" t="str">
            <v>JPY</v>
          </cell>
          <cell r="I138">
            <v>36269138</v>
          </cell>
        </row>
        <row r="139">
          <cell r="B139" t="str">
            <v>Sumitomo Mitsui</v>
          </cell>
          <cell r="C139" t="str">
            <v>8318 JP EQUITY</v>
          </cell>
          <cell r="D139" t="str">
            <v>G10681</v>
          </cell>
          <cell r="E139">
            <v>3</v>
          </cell>
          <cell r="F139">
            <v>15</v>
          </cell>
          <cell r="G139" t="str">
            <v>JPY</v>
          </cell>
          <cell r="I139">
            <v>36006657</v>
          </cell>
        </row>
        <row r="140">
          <cell r="B140" t="str">
            <v>Suzuki Motors</v>
          </cell>
          <cell r="C140" t="str">
            <v>7269 JP EQUITY</v>
          </cell>
          <cell r="D140" t="str">
            <v>G10551</v>
          </cell>
          <cell r="E140">
            <v>2</v>
          </cell>
          <cell r="F140">
            <v>15</v>
          </cell>
          <cell r="G140" t="str">
            <v>JPY</v>
          </cell>
          <cell r="I140">
            <v>36015337</v>
          </cell>
        </row>
        <row r="141">
          <cell r="B141" t="str">
            <v>Ricoh</v>
          </cell>
          <cell r="C141" t="str">
            <v>7752 JP EQUITY</v>
          </cell>
          <cell r="D141" t="str">
            <v>G13510</v>
          </cell>
          <cell r="E141">
            <v>14</v>
          </cell>
          <cell r="F141">
            <v>15</v>
          </cell>
          <cell r="G141" t="str">
            <v>JPY</v>
          </cell>
          <cell r="I141">
            <v>36017347</v>
          </cell>
        </row>
        <row r="142">
          <cell r="B142" t="str">
            <v>Toyota Motor Corp</v>
          </cell>
          <cell r="C142" t="str">
            <v>7203 JP EQUITY</v>
          </cell>
          <cell r="D142" t="str">
            <v>G13317</v>
          </cell>
          <cell r="E142">
            <v>2</v>
          </cell>
          <cell r="F142">
            <v>15</v>
          </cell>
          <cell r="G142" t="str">
            <v>JPY</v>
          </cell>
          <cell r="I142">
            <v>36014055</v>
          </cell>
        </row>
        <row r="143">
          <cell r="B143" t="str">
            <v>Toshiba</v>
          </cell>
          <cell r="C143" t="str">
            <v>6502 JP EQUITY</v>
          </cell>
          <cell r="D143" t="str">
            <v>G12801</v>
          </cell>
          <cell r="E143">
            <v>14</v>
          </cell>
          <cell r="F143">
            <v>15</v>
          </cell>
          <cell r="G143" t="str">
            <v>JPY</v>
          </cell>
          <cell r="I143">
            <v>36014158</v>
          </cell>
        </row>
        <row r="144">
          <cell r="B144" t="str">
            <v>Tokyo Marine and Fire</v>
          </cell>
          <cell r="C144" t="str">
            <v>8751 JP EQUITY</v>
          </cell>
          <cell r="D144" t="str">
            <v>G12933</v>
          </cell>
          <cell r="E144">
            <v>21</v>
          </cell>
          <cell r="F144">
            <v>15</v>
          </cell>
          <cell r="G144" t="str">
            <v>JPY</v>
          </cell>
          <cell r="I144">
            <v>36011809</v>
          </cell>
        </row>
        <row r="145">
          <cell r="B145" t="str">
            <v>Takefuji Corporation</v>
          </cell>
          <cell r="C145" t="str">
            <v>8564 JP EQUITY</v>
          </cell>
          <cell r="D145" t="str">
            <v>W12726</v>
          </cell>
          <cell r="E145">
            <v>16</v>
          </cell>
          <cell r="F145">
            <v>15</v>
          </cell>
          <cell r="G145" t="str">
            <v>JPY</v>
          </cell>
          <cell r="I145">
            <v>36006940</v>
          </cell>
        </row>
        <row r="146">
          <cell r="B146" t="str">
            <v>Promise Co</v>
          </cell>
          <cell r="C146" t="str">
            <v>8574 JP EQUITY</v>
          </cell>
          <cell r="D146" t="str">
            <v>W05080</v>
          </cell>
          <cell r="E146">
            <v>16</v>
          </cell>
          <cell r="F146">
            <v>15</v>
          </cell>
          <cell r="G146" t="str">
            <v>JPY</v>
          </cell>
          <cell r="I146">
            <v>36024073</v>
          </cell>
        </row>
        <row r="147">
          <cell r="B147" t="str">
            <v>Tokyo Gas</v>
          </cell>
          <cell r="C147" t="str">
            <v>9531 JP EQUITY</v>
          </cell>
          <cell r="D147" t="str">
            <v>G10411</v>
          </cell>
          <cell r="E147">
            <v>33</v>
          </cell>
          <cell r="F147">
            <v>15</v>
          </cell>
          <cell r="G147" t="str">
            <v>JPY</v>
          </cell>
          <cell r="I147">
            <v>36068238</v>
          </cell>
        </row>
        <row r="148">
          <cell r="B148" t="str">
            <v>BOTM</v>
          </cell>
          <cell r="C148" t="str">
            <v>8315 JP EQUITY</v>
          </cell>
          <cell r="D148" t="str">
            <v>G12915</v>
          </cell>
          <cell r="E148">
            <v>3</v>
          </cell>
          <cell r="F148">
            <v>15</v>
          </cell>
          <cell r="G148" t="str">
            <v>JPY</v>
          </cell>
          <cell r="I148">
            <v>36001494</v>
          </cell>
        </row>
        <row r="149">
          <cell r="B149" t="str">
            <v>Mitsubishi Electric</v>
          </cell>
          <cell r="C149" t="str">
            <v>6503 JP EQUITY</v>
          </cell>
          <cell r="D149" t="str">
            <v>G13277</v>
          </cell>
          <cell r="E149">
            <v>14</v>
          </cell>
          <cell r="F149">
            <v>15</v>
          </cell>
          <cell r="G149" t="str">
            <v>JPY</v>
          </cell>
          <cell r="I149">
            <v>36147290</v>
          </cell>
        </row>
        <row r="150">
          <cell r="B150" t="str">
            <v>Asahi Glass Co</v>
          </cell>
          <cell r="C150" t="str">
            <v>5201 JP EQUITY</v>
          </cell>
          <cell r="D150" t="str">
            <v>G10105</v>
          </cell>
          <cell r="E150">
            <v>9</v>
          </cell>
          <cell r="F150">
            <v>15</v>
          </cell>
          <cell r="G150" t="str">
            <v>JPY</v>
          </cell>
          <cell r="I150">
            <v>36016100</v>
          </cell>
        </row>
        <row r="151">
          <cell r="B151" t="str">
            <v>Kawasaki Heavy</v>
          </cell>
          <cell r="C151" t="str">
            <v>7012 JP EQUITY</v>
          </cell>
          <cell r="D151" t="str">
            <v>G10117</v>
          </cell>
          <cell r="E151">
            <v>11</v>
          </cell>
          <cell r="F151">
            <v>15</v>
          </cell>
          <cell r="G151" t="str">
            <v>JPY</v>
          </cell>
          <cell r="I151">
            <v>36236806</v>
          </cell>
        </row>
        <row r="152">
          <cell r="B152" t="str">
            <v>Kawasaki Steel Corp</v>
          </cell>
          <cell r="C152" t="str">
            <v>5403 JP EQUITY</v>
          </cell>
          <cell r="D152" t="str">
            <v>G13267</v>
          </cell>
          <cell r="E152">
            <v>24</v>
          </cell>
          <cell r="F152">
            <v>15</v>
          </cell>
          <cell r="G152" t="str">
            <v>JPY</v>
          </cell>
          <cell r="I152">
            <v>36269300</v>
          </cell>
        </row>
        <row r="153">
          <cell r="B153" t="str">
            <v>Honda Motor</v>
          </cell>
          <cell r="C153" t="str">
            <v>7267 JP EQUITY</v>
          </cell>
          <cell r="D153" t="str">
            <v>G13489</v>
          </cell>
          <cell r="E153">
            <v>2</v>
          </cell>
          <cell r="F153">
            <v>15</v>
          </cell>
          <cell r="G153" t="str">
            <v>JPY</v>
          </cell>
          <cell r="I153">
            <v>36017239</v>
          </cell>
        </row>
        <row r="154">
          <cell r="B154" t="str">
            <v>Kinki Nippon Rail</v>
          </cell>
          <cell r="C154" t="str">
            <v>9041 JP EQUITY</v>
          </cell>
          <cell r="D154" t="str">
            <v>G11732</v>
          </cell>
          <cell r="E154">
            <v>27</v>
          </cell>
          <cell r="F154">
            <v>15</v>
          </cell>
          <cell r="G154" t="str">
            <v>JPY</v>
          </cell>
          <cell r="I154">
            <v>36015208</v>
          </cell>
        </row>
        <row r="155">
          <cell r="B155" t="str">
            <v>Matsush Elec Wrks</v>
          </cell>
          <cell r="C155" t="str">
            <v>6991 JP EQUITY</v>
          </cell>
          <cell r="D155" t="str">
            <v>G10065</v>
          </cell>
          <cell r="E155">
            <v>14</v>
          </cell>
          <cell r="F155">
            <v>15</v>
          </cell>
          <cell r="G155" t="str">
            <v>JPY</v>
          </cell>
          <cell r="I155">
            <v>36269173</v>
          </cell>
        </row>
        <row r="156">
          <cell r="B156" t="str">
            <v>Matsush Elec Ind</v>
          </cell>
          <cell r="C156" t="str">
            <v>6752 JP EQUITY</v>
          </cell>
          <cell r="D156" t="str">
            <v>G13498</v>
          </cell>
          <cell r="E156">
            <v>6</v>
          </cell>
          <cell r="F156">
            <v>15</v>
          </cell>
          <cell r="G156" t="str">
            <v>JPY</v>
          </cell>
          <cell r="I156">
            <v>36014052</v>
          </cell>
        </row>
        <row r="157">
          <cell r="B157" t="str">
            <v>Mitsubishi Estates</v>
          </cell>
          <cell r="C157" t="str">
            <v>8802 JP equity</v>
          </cell>
          <cell r="D157" t="str">
            <v>G12913</v>
          </cell>
          <cell r="E157">
            <v>6</v>
          </cell>
          <cell r="F157">
            <v>15</v>
          </cell>
          <cell r="G157" t="str">
            <v>JPY</v>
          </cell>
          <cell r="I157">
            <v>36268739</v>
          </cell>
        </row>
        <row r="158">
          <cell r="B158" t="str">
            <v>Canon</v>
          </cell>
          <cell r="C158" t="str">
            <v>7751 JP EQUITY</v>
          </cell>
          <cell r="D158" t="str">
            <v>G18206</v>
          </cell>
          <cell r="E158">
            <v>14</v>
          </cell>
          <cell r="F158">
            <v>15</v>
          </cell>
          <cell r="G158" t="str">
            <v>JPY</v>
          </cell>
          <cell r="I158">
            <v>36025652</v>
          </cell>
        </row>
        <row r="159">
          <cell r="B159" t="str">
            <v>Fujitsu</v>
          </cell>
          <cell r="C159" t="str">
            <v>6702 JP EQUITY</v>
          </cell>
          <cell r="D159" t="str">
            <v>G10187</v>
          </cell>
          <cell r="E159">
            <v>14</v>
          </cell>
          <cell r="F159">
            <v>15</v>
          </cell>
          <cell r="G159" t="str">
            <v>JPY</v>
          </cell>
          <cell r="I159">
            <v>36016324</v>
          </cell>
        </row>
        <row r="160">
          <cell r="B160" t="str">
            <v>Daiwa Securities</v>
          </cell>
          <cell r="C160" t="str">
            <v>8601 JP EQUITY</v>
          </cell>
          <cell r="D160" t="str">
            <v>G12834</v>
          </cell>
          <cell r="E160">
            <v>16</v>
          </cell>
          <cell r="F160">
            <v>15</v>
          </cell>
          <cell r="G160" t="str">
            <v>JPY</v>
          </cell>
          <cell r="I160">
            <v>36028219</v>
          </cell>
        </row>
        <row r="161">
          <cell r="B161" t="str">
            <v>East Japan Railway Co</v>
          </cell>
          <cell r="C161" t="str">
            <v>9020 JP EQUITY</v>
          </cell>
          <cell r="D161" t="str">
            <v>G18112</v>
          </cell>
          <cell r="E161">
            <v>27</v>
          </cell>
          <cell r="F161">
            <v>15</v>
          </cell>
          <cell r="G161" t="str">
            <v>JPY</v>
          </cell>
          <cell r="I161">
            <v>36268617</v>
          </cell>
        </row>
        <row r="162">
          <cell r="B162" t="str">
            <v>Fuji Bank</v>
          </cell>
          <cell r="C162" t="str">
            <v>8317 JP EQUITY</v>
          </cell>
          <cell r="D162" t="str">
            <v>G12873</v>
          </cell>
          <cell r="E162">
            <v>3</v>
          </cell>
          <cell r="F162">
            <v>15</v>
          </cell>
          <cell r="G162" t="str">
            <v>JPY</v>
          </cell>
          <cell r="I162">
            <v>36003287</v>
          </cell>
        </row>
        <row r="163">
          <cell r="B163" t="str">
            <v>Kyushu Electric Power</v>
          </cell>
          <cell r="C163" t="str">
            <v>9508 JP EQUITY</v>
          </cell>
          <cell r="D163" t="str">
            <v>G10220</v>
          </cell>
          <cell r="E163">
            <v>33</v>
          </cell>
          <cell r="F163">
            <v>15</v>
          </cell>
          <cell r="G163" t="str">
            <v>JPY</v>
          </cell>
          <cell r="I163">
            <v>36074019</v>
          </cell>
        </row>
        <row r="164">
          <cell r="B164" t="str">
            <v>Hitachi</v>
          </cell>
          <cell r="C164" t="str">
            <v>6501 JP EQUITY</v>
          </cell>
          <cell r="D164" t="str">
            <v>G13488</v>
          </cell>
          <cell r="E164">
            <v>14</v>
          </cell>
          <cell r="F164">
            <v>15</v>
          </cell>
          <cell r="G164" t="str">
            <v>JPY</v>
          </cell>
          <cell r="I164">
            <v>36012572</v>
          </cell>
        </row>
        <row r="165">
          <cell r="B165" t="str">
            <v>Japan Airlines</v>
          </cell>
          <cell r="C165" t="str">
            <v>9201 JP EQUITY</v>
          </cell>
          <cell r="D165" t="str">
            <v>G13274</v>
          </cell>
          <cell r="E165">
            <v>27</v>
          </cell>
          <cell r="F165">
            <v>15</v>
          </cell>
          <cell r="G165" t="str">
            <v>JPY</v>
          </cell>
          <cell r="I165">
            <v>36270388</v>
          </cell>
        </row>
        <row r="166">
          <cell r="B166" t="str">
            <v>Nippon Steel</v>
          </cell>
          <cell r="C166" t="str">
            <v>5401 JP EQUITY</v>
          </cell>
          <cell r="D166" t="str">
            <v>G10064</v>
          </cell>
          <cell r="E166">
            <v>24</v>
          </cell>
          <cell r="F166">
            <v>15</v>
          </cell>
          <cell r="G166" t="str">
            <v>JPY</v>
          </cell>
          <cell r="I166">
            <v>36013552</v>
          </cell>
        </row>
        <row r="167">
          <cell r="B167" t="str">
            <v>Nikon Corp</v>
          </cell>
          <cell r="C167" t="str">
            <v>7731 JP EQUITY</v>
          </cell>
          <cell r="D167" t="str">
            <v>G10218</v>
          </cell>
          <cell r="E167">
            <v>14</v>
          </cell>
          <cell r="F167">
            <v>15</v>
          </cell>
          <cell r="G167" t="str">
            <v>JPY</v>
          </cell>
          <cell r="I167">
            <v>36051474</v>
          </cell>
        </row>
        <row r="168">
          <cell r="B168" t="str">
            <v>NEC</v>
          </cell>
          <cell r="C168" t="str">
            <v>6701 JP EQUITY</v>
          </cell>
          <cell r="D168" t="str">
            <v>G13501</v>
          </cell>
          <cell r="E168">
            <v>14</v>
          </cell>
          <cell r="F168">
            <v>15</v>
          </cell>
          <cell r="G168" t="str">
            <v>JPY</v>
          </cell>
          <cell r="I168">
            <v>36051277</v>
          </cell>
        </row>
        <row r="169">
          <cell r="B169" t="str">
            <v>Acom</v>
          </cell>
          <cell r="C169" t="str">
            <v>8572 JP EQUITY</v>
          </cell>
          <cell r="D169" t="str">
            <v>W05755</v>
          </cell>
          <cell r="E169">
            <v>16</v>
          </cell>
          <cell r="F169">
            <v>15</v>
          </cell>
          <cell r="G169" t="str">
            <v>JPY</v>
          </cell>
          <cell r="I169">
            <v>36011420</v>
          </cell>
        </row>
        <row r="170">
          <cell r="B170" t="str">
            <v>Aiful Corp</v>
          </cell>
          <cell r="C170" t="str">
            <v>8515 JP EQUITY</v>
          </cell>
          <cell r="D170" t="str">
            <v>W21329</v>
          </cell>
          <cell r="E170">
            <v>16</v>
          </cell>
          <cell r="F170">
            <v>15</v>
          </cell>
          <cell r="G170" t="str">
            <v>JPY</v>
          </cell>
          <cell r="I170">
            <v>36012427</v>
          </cell>
        </row>
        <row r="171">
          <cell r="B171" t="str">
            <v>All Nippon Airway</v>
          </cell>
          <cell r="C171" t="str">
            <v>9202 JP EQUITY</v>
          </cell>
          <cell r="D171" t="str">
            <v>G10099</v>
          </cell>
          <cell r="E171">
            <v>27</v>
          </cell>
          <cell r="F171">
            <v>15</v>
          </cell>
          <cell r="G171" t="str">
            <v>JPY</v>
          </cell>
          <cell r="I171">
            <v>36270070</v>
          </cell>
        </row>
        <row r="172">
          <cell r="B172" t="str">
            <v>Mitsubishi Corp</v>
          </cell>
          <cell r="C172" t="str">
            <v>8058 JP EQUITY</v>
          </cell>
          <cell r="D172" t="str">
            <v>G10240</v>
          </cell>
          <cell r="E172">
            <v>11</v>
          </cell>
          <cell r="F172">
            <v>15</v>
          </cell>
          <cell r="G172" t="str">
            <v>JPY</v>
          </cell>
          <cell r="I172">
            <v>36010807</v>
          </cell>
        </row>
        <row r="173">
          <cell r="B173" t="str">
            <v>Asahi Breweries</v>
          </cell>
          <cell r="C173" t="str">
            <v>2502 JP EQUITY</v>
          </cell>
          <cell r="D173" t="str">
            <v>G12093</v>
          </cell>
          <cell r="E173">
            <v>4</v>
          </cell>
          <cell r="F173">
            <v>15</v>
          </cell>
          <cell r="G173" t="str">
            <v>JPY</v>
          </cell>
          <cell r="I173">
            <v>36271217</v>
          </cell>
        </row>
        <row r="174">
          <cell r="B174" t="str">
            <v>Kansai_Electric_Power</v>
          </cell>
          <cell r="C174" t="str">
            <v>9503 JP EQUITY</v>
          </cell>
          <cell r="D174" t="str">
            <v>G10125</v>
          </cell>
          <cell r="E174">
            <v>33</v>
          </cell>
          <cell r="F174">
            <v>15</v>
          </cell>
          <cell r="G174" t="str">
            <v>JPY</v>
          </cell>
          <cell r="I174">
            <v>36013150</v>
          </cell>
        </row>
        <row r="175">
          <cell r="B175" t="str">
            <v>Japan Tobacco</v>
          </cell>
          <cell r="C175" t="str">
            <v>2914 JP EQUITY</v>
          </cell>
          <cell r="D175" t="str">
            <v>G18450</v>
          </cell>
          <cell r="E175">
            <v>4</v>
          </cell>
          <cell r="F175">
            <v>15</v>
          </cell>
          <cell r="G175" t="str">
            <v>JPY</v>
          </cell>
          <cell r="I175">
            <v>36028988</v>
          </cell>
        </row>
        <row r="176">
          <cell r="B176" t="str">
            <v>Mizuho Corporate Bank</v>
          </cell>
          <cell r="C176" t="str">
            <v>MIZC JP EQUITY</v>
          </cell>
          <cell r="E176">
            <v>3</v>
          </cell>
          <cell r="F176">
            <v>15</v>
          </cell>
          <cell r="G176" t="str">
            <v>JPY</v>
          </cell>
        </row>
        <row r="177">
          <cell r="B177" t="str">
            <v>Mitsui Sumitomo Insurance</v>
          </cell>
          <cell r="C177" t="str">
            <v>8752 JP EQUITY</v>
          </cell>
          <cell r="D177" t="str">
            <v>G13005</v>
          </cell>
          <cell r="E177">
            <v>21</v>
          </cell>
          <cell r="F177">
            <v>15</v>
          </cell>
          <cell r="G177" t="str">
            <v>JPY</v>
          </cell>
          <cell r="I177">
            <v>36011799</v>
          </cell>
        </row>
        <row r="178">
          <cell r="B178" t="str">
            <v>Mitsui Fudosan Co</v>
          </cell>
          <cell r="C178" t="str">
            <v>8801 JP EQUITY</v>
          </cell>
          <cell r="D178" t="str">
            <v>G10229</v>
          </cell>
          <cell r="E178">
            <v>6</v>
          </cell>
          <cell r="F178">
            <v>15</v>
          </cell>
          <cell r="G178" t="str">
            <v>JPY</v>
          </cell>
          <cell r="I178">
            <v>36268726</v>
          </cell>
        </row>
        <row r="179">
          <cell r="B179" t="str">
            <v>Mitsui and Co</v>
          </cell>
          <cell r="C179" t="str">
            <v>8031 JP EQUITY</v>
          </cell>
          <cell r="D179" t="str">
            <v>G13500</v>
          </cell>
          <cell r="E179">
            <v>24</v>
          </cell>
          <cell r="F179">
            <v>15</v>
          </cell>
          <cell r="G179" t="str">
            <v>JPY</v>
          </cell>
          <cell r="I179">
            <v>36014053</v>
          </cell>
        </row>
        <row r="180">
          <cell r="B180" t="str">
            <v>Wachovia</v>
          </cell>
          <cell r="C180" t="str">
            <v>WB US Equity</v>
          </cell>
          <cell r="D180">
            <v>337358</v>
          </cell>
          <cell r="E180">
            <v>3</v>
          </cell>
          <cell r="F180">
            <v>28</v>
          </cell>
          <cell r="G180" t="str">
            <v>USD</v>
          </cell>
          <cell r="I180">
            <v>24008201</v>
          </cell>
        </row>
        <row r="181">
          <cell r="B181" t="str">
            <v>Alcoa Inc</v>
          </cell>
          <cell r="C181" t="str">
            <v>AA US EQUITY</v>
          </cell>
          <cell r="D181">
            <v>22249</v>
          </cell>
          <cell r="E181">
            <v>24</v>
          </cell>
          <cell r="F181">
            <v>28</v>
          </cell>
          <cell r="G181" t="str">
            <v>USD</v>
          </cell>
          <cell r="I181">
            <v>36016103</v>
          </cell>
        </row>
        <row r="182">
          <cell r="B182" t="str">
            <v>Carnival</v>
          </cell>
          <cell r="C182" t="str">
            <v>CCL US EQUITY</v>
          </cell>
          <cell r="D182">
            <v>143658</v>
          </cell>
          <cell r="E182">
            <v>22</v>
          </cell>
          <cell r="F182">
            <v>28</v>
          </cell>
          <cell r="G182" t="str">
            <v>USD</v>
          </cell>
          <cell r="I182">
            <v>36029148</v>
          </cell>
        </row>
        <row r="183">
          <cell r="B183" t="str">
            <v>Wells Fargo</v>
          </cell>
          <cell r="C183" t="str">
            <v>WFC US Equity</v>
          </cell>
          <cell r="D183">
            <v>669380</v>
          </cell>
          <cell r="E183">
            <v>3</v>
          </cell>
          <cell r="F183">
            <v>28</v>
          </cell>
          <cell r="G183" t="str">
            <v>USD</v>
          </cell>
          <cell r="I183">
            <v>36012194</v>
          </cell>
        </row>
        <row r="184">
          <cell r="B184" t="str">
            <v>Tesco Plc</v>
          </cell>
          <cell r="C184" t="str">
            <v>TSCO LN EQUITY</v>
          </cell>
          <cell r="D184" t="str">
            <v>G14788</v>
          </cell>
          <cell r="E184">
            <v>30</v>
          </cell>
          <cell r="F184">
            <v>27</v>
          </cell>
          <cell r="G184" t="str">
            <v>GBP</v>
          </cell>
          <cell r="I184">
            <v>36008059</v>
          </cell>
        </row>
        <row r="185">
          <cell r="B185" t="str">
            <v>BAE Systems Plc</v>
          </cell>
          <cell r="C185" t="str">
            <v>BA/ LN EQUITY</v>
          </cell>
          <cell r="D185" t="str">
            <v>G13708</v>
          </cell>
          <cell r="E185">
            <v>1</v>
          </cell>
          <cell r="F185">
            <v>27</v>
          </cell>
          <cell r="G185" t="str">
            <v>GBP</v>
          </cell>
          <cell r="I185">
            <v>36008783</v>
          </cell>
        </row>
        <row r="186">
          <cell r="B186" t="str">
            <v>Sainsbury J Plc</v>
          </cell>
          <cell r="C186" t="str">
            <v>SBRY LN EQUITY</v>
          </cell>
          <cell r="D186" t="str">
            <v>G14647</v>
          </cell>
          <cell r="E186">
            <v>17</v>
          </cell>
          <cell r="F186">
            <v>27</v>
          </cell>
          <cell r="G186" t="str">
            <v>GBP</v>
          </cell>
          <cell r="I186">
            <v>36013973</v>
          </cell>
        </row>
        <row r="187">
          <cell r="B187" t="str">
            <v>Hurst Group Plc</v>
          </cell>
          <cell r="C187" t="str">
            <v>1662Z LN EQUITY</v>
          </cell>
          <cell r="E187">
            <v>5</v>
          </cell>
          <cell r="F187">
            <v>27</v>
          </cell>
          <cell r="G187" t="str">
            <v>GBP</v>
          </cell>
        </row>
        <row r="188">
          <cell r="B188" t="str">
            <v>HSBC Bank</v>
          </cell>
          <cell r="C188" t="str">
            <v>MID LN EQUITY</v>
          </cell>
          <cell r="D188" t="str">
            <v>G14184</v>
          </cell>
          <cell r="E188">
            <v>3</v>
          </cell>
          <cell r="F188">
            <v>27</v>
          </cell>
          <cell r="G188" t="str">
            <v>GBP</v>
          </cell>
          <cell r="I188">
            <v>36005151</v>
          </cell>
        </row>
        <row r="189">
          <cell r="B189" t="str">
            <v>Astra Zeneca Group Plc</v>
          </cell>
          <cell r="C189" t="str">
            <v>AZN LN equity</v>
          </cell>
          <cell r="D189" t="str">
            <v>G18328</v>
          </cell>
          <cell r="E189">
            <v>18</v>
          </cell>
          <cell r="F189">
            <v>27</v>
          </cell>
          <cell r="G189" t="str">
            <v>GBP</v>
          </cell>
          <cell r="I189">
            <v>36030027</v>
          </cell>
        </row>
        <row r="190">
          <cell r="B190" t="str">
            <v>GlaxoSmithKline Plc</v>
          </cell>
          <cell r="C190" t="str">
            <v>GSK LN EQUITY</v>
          </cell>
          <cell r="D190" t="str">
            <v>W25522</v>
          </cell>
          <cell r="E190">
            <v>18</v>
          </cell>
          <cell r="F190">
            <v>27</v>
          </cell>
          <cell r="G190" t="str">
            <v>GBP</v>
          </cell>
          <cell r="I190">
            <v>36072582</v>
          </cell>
        </row>
        <row r="191">
          <cell r="B191" t="str">
            <v>BAA</v>
          </cell>
          <cell r="C191" t="str">
            <v>BAA LN EQUITY</v>
          </cell>
          <cell r="D191" t="str">
            <v>G13609</v>
          </cell>
          <cell r="E191">
            <v>28</v>
          </cell>
          <cell r="F191">
            <v>27</v>
          </cell>
          <cell r="G191" t="str">
            <v>GBP</v>
          </cell>
          <cell r="I191">
            <v>36000375</v>
          </cell>
        </row>
        <row r="192">
          <cell r="B192" t="str">
            <v>mm02</v>
          </cell>
          <cell r="C192" t="str">
            <v>OOM LN EQUITY</v>
          </cell>
          <cell r="D192" t="str">
            <v>W27224</v>
          </cell>
          <cell r="E192">
            <v>31</v>
          </cell>
          <cell r="F192">
            <v>27</v>
          </cell>
          <cell r="G192" t="str">
            <v>GBP</v>
          </cell>
          <cell r="I192">
            <v>36079436</v>
          </cell>
        </row>
        <row r="193">
          <cell r="B193" t="str">
            <v>WPP Group</v>
          </cell>
          <cell r="C193" t="str">
            <v>WPP LN EQUITY</v>
          </cell>
          <cell r="D193" t="str">
            <v>G14945</v>
          </cell>
          <cell r="E193">
            <v>12</v>
          </cell>
          <cell r="F193">
            <v>27</v>
          </cell>
          <cell r="G193" t="str">
            <v>GBP</v>
          </cell>
          <cell r="I193">
            <v>36016111</v>
          </cell>
        </row>
        <row r="194">
          <cell r="B194" t="str">
            <v>Abbey National</v>
          </cell>
          <cell r="C194" t="str">
            <v>ANL LN EQUITY</v>
          </cell>
          <cell r="D194" t="str">
            <v>G13522</v>
          </cell>
          <cell r="E194">
            <v>3</v>
          </cell>
          <cell r="F194">
            <v>27</v>
          </cell>
          <cell r="G194" t="str">
            <v>GBP</v>
          </cell>
          <cell r="I194">
            <v>24008615</v>
          </cell>
        </row>
        <row r="195">
          <cell r="B195" t="str">
            <v>United Utilities</v>
          </cell>
          <cell r="C195" t="str">
            <v>UU/ LN EQUITY</v>
          </cell>
          <cell r="D195" t="str">
            <v>G14454</v>
          </cell>
          <cell r="E195">
            <v>33</v>
          </cell>
          <cell r="F195">
            <v>27</v>
          </cell>
          <cell r="G195" t="str">
            <v>GBP</v>
          </cell>
          <cell r="I195">
            <v>36008812</v>
          </cell>
        </row>
        <row r="196">
          <cell r="B196" t="str">
            <v>Scottish Power</v>
          </cell>
          <cell r="C196" t="str">
            <v>SPW LN EQUITY</v>
          </cell>
          <cell r="D196" t="str">
            <v>G14667</v>
          </cell>
          <cell r="E196">
            <v>33</v>
          </cell>
          <cell r="F196">
            <v>27</v>
          </cell>
          <cell r="G196" t="str">
            <v>GBP</v>
          </cell>
          <cell r="I196">
            <v>36070667</v>
          </cell>
        </row>
        <row r="197">
          <cell r="B197" t="str">
            <v>United Business Media</v>
          </cell>
          <cell r="C197" t="str">
            <v>UBM LN EQUITY</v>
          </cell>
          <cell r="D197" t="str">
            <v>G14867</v>
          </cell>
          <cell r="E197">
            <v>29</v>
          </cell>
          <cell r="F197">
            <v>27</v>
          </cell>
          <cell r="G197" t="str">
            <v>GBP</v>
          </cell>
          <cell r="I197">
            <v>36012172</v>
          </cell>
        </row>
        <row r="198">
          <cell r="B198" t="str">
            <v>Granada Group</v>
          </cell>
          <cell r="C198" t="str">
            <v>1295Q ln equity</v>
          </cell>
          <cell r="E198">
            <v>20</v>
          </cell>
          <cell r="F198">
            <v>27</v>
          </cell>
          <cell r="G198" t="str">
            <v>GBP</v>
          </cell>
        </row>
        <row r="199">
          <cell r="B199" t="str">
            <v>Granada Plc</v>
          </cell>
          <cell r="C199" t="str">
            <v>GAA LN EQUITY</v>
          </cell>
          <cell r="D199" t="str">
            <v>G14098</v>
          </cell>
          <cell r="E199">
            <v>5</v>
          </cell>
          <cell r="F199">
            <v>27</v>
          </cell>
          <cell r="G199" t="str">
            <v>GBP</v>
          </cell>
          <cell r="I199">
            <v>36011142</v>
          </cell>
        </row>
        <row r="200">
          <cell r="B200" t="str">
            <v>GUS Plc</v>
          </cell>
          <cell r="C200" t="str">
            <v>GUS LN EQUITY</v>
          </cell>
          <cell r="D200" t="str">
            <v>G14106</v>
          </cell>
          <cell r="E200">
            <v>30</v>
          </cell>
          <cell r="F200">
            <v>27</v>
          </cell>
          <cell r="G200" t="str">
            <v>GBP</v>
          </cell>
          <cell r="I200">
            <v>36022700</v>
          </cell>
        </row>
        <row r="201">
          <cell r="B201" t="str">
            <v>ICI Plc</v>
          </cell>
          <cell r="C201" t="str">
            <v>ICI LN EQUITY</v>
          </cell>
          <cell r="D201" t="str">
            <v>G14202</v>
          </cell>
          <cell r="E201">
            <v>8</v>
          </cell>
          <cell r="F201">
            <v>27</v>
          </cell>
          <cell r="G201" t="str">
            <v>GBP</v>
          </cell>
          <cell r="I201">
            <v>36008112</v>
          </cell>
        </row>
        <row r="202">
          <cell r="B202" t="str">
            <v>Halifax Group</v>
          </cell>
          <cell r="C202" t="str">
            <v>HFX LN EQUITY</v>
          </cell>
          <cell r="D202" t="str">
            <v>G17709</v>
          </cell>
          <cell r="E202">
            <v>3</v>
          </cell>
          <cell r="F202">
            <v>27</v>
          </cell>
          <cell r="G202" t="str">
            <v>GBP</v>
          </cell>
          <cell r="I202">
            <v>36055094</v>
          </cell>
        </row>
        <row r="203">
          <cell r="B203" t="str">
            <v>Hammerson</v>
          </cell>
          <cell r="C203" t="str">
            <v>HMSO LN EQUITY</v>
          </cell>
          <cell r="D203" t="str">
            <v>G14134</v>
          </cell>
          <cell r="E203">
            <v>6</v>
          </cell>
          <cell r="F203">
            <v>27</v>
          </cell>
          <cell r="G203" t="str">
            <v>GBP</v>
          </cell>
          <cell r="I203">
            <v>36074711</v>
          </cell>
        </row>
        <row r="204">
          <cell r="B204" t="str">
            <v>Hanson</v>
          </cell>
          <cell r="C204" t="str">
            <v>HNS LN EQUITY</v>
          </cell>
          <cell r="D204" t="str">
            <v>G14135</v>
          </cell>
          <cell r="E204">
            <v>6</v>
          </cell>
          <cell r="F204">
            <v>27</v>
          </cell>
          <cell r="G204" t="str">
            <v>GBP</v>
          </cell>
          <cell r="I204">
            <v>36017313</v>
          </cell>
        </row>
        <row r="205">
          <cell r="B205" t="str">
            <v>National Grid Group Plc</v>
          </cell>
          <cell r="C205" t="str">
            <v>NGG LN EQUITY</v>
          </cell>
          <cell r="D205" t="str">
            <v>G19053</v>
          </cell>
          <cell r="E205">
            <v>33</v>
          </cell>
          <cell r="F205">
            <v>27</v>
          </cell>
          <cell r="G205" t="str">
            <v>GBP</v>
          </cell>
          <cell r="I205">
            <v>36026999</v>
          </cell>
        </row>
        <row r="206">
          <cell r="B206" t="str">
            <v>Standard Chartered</v>
          </cell>
          <cell r="C206" t="str">
            <v>STAN LN EQUITY</v>
          </cell>
          <cell r="D206" t="str">
            <v>G14742</v>
          </cell>
          <cell r="E206">
            <v>3</v>
          </cell>
          <cell r="F206">
            <v>27</v>
          </cell>
          <cell r="G206" t="str">
            <v>GBP</v>
          </cell>
          <cell r="I206">
            <v>36006465</v>
          </cell>
        </row>
        <row r="207">
          <cell r="B207" t="str">
            <v>Aviva</v>
          </cell>
          <cell r="C207" t="str">
            <v>AV/ LN EQUITY</v>
          </cell>
          <cell r="D207" t="str">
            <v>G13859</v>
          </cell>
          <cell r="E207">
            <v>21</v>
          </cell>
          <cell r="F207">
            <v>27</v>
          </cell>
          <cell r="G207" t="str">
            <v>GBP</v>
          </cell>
          <cell r="I207">
            <v>36008530</v>
          </cell>
        </row>
        <row r="208">
          <cell r="B208" t="str">
            <v>Allied Domecq Plc</v>
          </cell>
          <cell r="C208" t="str">
            <v>ALLD LN EQUITY</v>
          </cell>
          <cell r="D208" t="str">
            <v>G13548</v>
          </cell>
          <cell r="E208">
            <v>4</v>
          </cell>
          <cell r="F208">
            <v>27</v>
          </cell>
          <cell r="G208" t="str">
            <v>GBP</v>
          </cell>
          <cell r="I208">
            <v>36000218</v>
          </cell>
        </row>
        <row r="209">
          <cell r="B209" t="str">
            <v>Luxfer Hldg Plc</v>
          </cell>
          <cell r="C209" t="str">
            <v>2246Z ln EQUITY</v>
          </cell>
          <cell r="E209">
            <v>10</v>
          </cell>
          <cell r="F209">
            <v>27</v>
          </cell>
          <cell r="G209" t="str">
            <v>GBP</v>
          </cell>
        </row>
        <row r="210">
          <cell r="B210" t="str">
            <v>Lloyd TSB Bank</v>
          </cell>
          <cell r="C210" t="str">
            <v>1004Q LN EQUITY</v>
          </cell>
          <cell r="D210" t="str">
            <v>G14837</v>
          </cell>
          <cell r="E210">
            <v>3</v>
          </cell>
          <cell r="F210">
            <v>27</v>
          </cell>
          <cell r="G210" t="str">
            <v>GBP</v>
          </cell>
          <cell r="I210">
            <v>36004896</v>
          </cell>
        </row>
        <row r="211">
          <cell r="B211" t="str">
            <v>Railtrack</v>
          </cell>
          <cell r="C211" t="str">
            <v>2309Z ln equity</v>
          </cell>
          <cell r="D211" t="str">
            <v>G19209</v>
          </cell>
          <cell r="E211">
            <v>27</v>
          </cell>
          <cell r="F211">
            <v>27</v>
          </cell>
          <cell r="G211" t="str">
            <v>GBP</v>
          </cell>
          <cell r="I211">
            <v>36013895</v>
          </cell>
        </row>
        <row r="212">
          <cell r="B212" t="str">
            <v>Powergen Plc</v>
          </cell>
          <cell r="C212" t="str">
            <v>PWG LN EQUITY</v>
          </cell>
          <cell r="D212" t="str">
            <v>G14546</v>
          </cell>
          <cell r="E212">
            <v>33</v>
          </cell>
          <cell r="F212">
            <v>27</v>
          </cell>
          <cell r="G212" t="str">
            <v>GBP</v>
          </cell>
          <cell r="I212">
            <v>36052356</v>
          </cell>
        </row>
        <row r="213">
          <cell r="B213" t="str">
            <v>Marconi Plc</v>
          </cell>
          <cell r="C213" t="str">
            <v>MONI LN equity</v>
          </cell>
          <cell r="D213" t="str">
            <v>G14075</v>
          </cell>
          <cell r="E213">
            <v>31</v>
          </cell>
          <cell r="F213">
            <v>27</v>
          </cell>
          <cell r="G213" t="str">
            <v>GBP</v>
          </cell>
          <cell r="I213">
            <v>36003839</v>
          </cell>
        </row>
        <row r="214">
          <cell r="B214" t="str">
            <v>Legal and General</v>
          </cell>
          <cell r="C214" t="str">
            <v>LGEN LN EQUITY</v>
          </cell>
          <cell r="D214" t="str">
            <v>G14290</v>
          </cell>
          <cell r="E214">
            <v>21</v>
          </cell>
          <cell r="F214">
            <v>27</v>
          </cell>
          <cell r="G214" t="str">
            <v>GBP</v>
          </cell>
          <cell r="I214">
            <v>36010222</v>
          </cell>
        </row>
        <row r="215">
          <cell r="B215" t="str">
            <v>Lasmo</v>
          </cell>
          <cell r="C215" t="str">
            <v>LSMR LN EQUITY</v>
          </cell>
          <cell r="D215" t="str">
            <v>G14281</v>
          </cell>
          <cell r="E215">
            <v>25</v>
          </cell>
          <cell r="F215">
            <v>27</v>
          </cell>
          <cell r="G215" t="str">
            <v>GBP</v>
          </cell>
          <cell r="I215">
            <v>36071752</v>
          </cell>
        </row>
        <row r="216">
          <cell r="B216" t="str">
            <v>Land Securities</v>
          </cell>
          <cell r="C216" t="str">
            <v>LAND LN EQUITY</v>
          </cell>
          <cell r="D216" t="str">
            <v>G14276</v>
          </cell>
          <cell r="E216">
            <v>6</v>
          </cell>
          <cell r="F216">
            <v>27</v>
          </cell>
          <cell r="G216" t="str">
            <v>GBP</v>
          </cell>
          <cell r="I216">
            <v>36267813</v>
          </cell>
        </row>
        <row r="217">
          <cell r="B217" t="str">
            <v>Rank Group Plc</v>
          </cell>
          <cell r="C217" t="str">
            <v>1754Z LN EQUITY</v>
          </cell>
          <cell r="D217" t="str">
            <v>G14577</v>
          </cell>
          <cell r="E217">
            <v>5</v>
          </cell>
          <cell r="F217">
            <v>27</v>
          </cell>
          <cell r="G217" t="str">
            <v>GBP</v>
          </cell>
        </row>
        <row r="218">
          <cell r="B218" t="str">
            <v>Marks Spencer Plc</v>
          </cell>
          <cell r="C218" t="str">
            <v>MKS ln equity</v>
          </cell>
          <cell r="D218" t="str">
            <v>G14354</v>
          </cell>
          <cell r="E218">
            <v>30</v>
          </cell>
          <cell r="F218">
            <v>27</v>
          </cell>
          <cell r="G218" t="str">
            <v>GBP</v>
          </cell>
          <cell r="I218">
            <v>24009114</v>
          </cell>
        </row>
        <row r="219">
          <cell r="B219" t="str">
            <v>Reed Elsevier</v>
          </cell>
          <cell r="C219" t="str">
            <v>REL LN EQUITY</v>
          </cell>
          <cell r="D219" t="str">
            <v>G14591</v>
          </cell>
          <cell r="E219">
            <v>29</v>
          </cell>
          <cell r="F219">
            <v>27</v>
          </cell>
          <cell r="G219" t="str">
            <v>GBP</v>
          </cell>
          <cell r="I219">
            <v>36069426</v>
          </cell>
        </row>
        <row r="220">
          <cell r="B220" t="str">
            <v>Ineos Plc</v>
          </cell>
          <cell r="C220" t="str">
            <v>1700Z LN EQUITY</v>
          </cell>
          <cell r="E220">
            <v>8</v>
          </cell>
          <cell r="F220">
            <v>27</v>
          </cell>
          <cell r="G220" t="str">
            <v>GBP</v>
          </cell>
        </row>
        <row r="221">
          <cell r="B221" t="str">
            <v>Kingfisher</v>
          </cell>
          <cell r="C221" t="str">
            <v>KGF LN EQUITY</v>
          </cell>
          <cell r="D221" t="str">
            <v>G14255</v>
          </cell>
          <cell r="E221">
            <v>30</v>
          </cell>
          <cell r="F221">
            <v>27</v>
          </cell>
          <cell r="G221" t="str">
            <v>GBP</v>
          </cell>
          <cell r="I221">
            <v>36013074</v>
          </cell>
        </row>
        <row r="222">
          <cell r="B222" t="str">
            <v>Pearson Plc</v>
          </cell>
          <cell r="C222" t="str">
            <v>PSON LN EQUITY</v>
          </cell>
          <cell r="D222" t="str">
            <v>G14497</v>
          </cell>
          <cell r="E222">
            <v>29</v>
          </cell>
          <cell r="F222">
            <v>27</v>
          </cell>
          <cell r="G222" t="str">
            <v>GBP</v>
          </cell>
          <cell r="I222">
            <v>36013783</v>
          </cell>
        </row>
        <row r="223">
          <cell r="B223" t="str">
            <v>Rolls Royce</v>
          </cell>
          <cell r="C223" t="str">
            <v>RR/ LN EQUITY</v>
          </cell>
          <cell r="D223" t="str">
            <v>G14619</v>
          </cell>
          <cell r="E223">
            <v>1</v>
          </cell>
          <cell r="F223">
            <v>27</v>
          </cell>
          <cell r="G223" t="str">
            <v>GBP</v>
          </cell>
          <cell r="I223">
            <v>36008751</v>
          </cell>
        </row>
        <row r="224">
          <cell r="B224" t="str">
            <v>MEPC</v>
          </cell>
          <cell r="C224" t="str">
            <v>MEPC LN EQUITY</v>
          </cell>
          <cell r="D224" t="str">
            <v>G14376</v>
          </cell>
          <cell r="E224">
            <v>6</v>
          </cell>
          <cell r="F224">
            <v>27</v>
          </cell>
          <cell r="G224" t="str">
            <v>GBP</v>
          </cell>
          <cell r="I224">
            <v>36267760</v>
          </cell>
        </row>
        <row r="225">
          <cell r="B225" t="str">
            <v>Royal and Sun Alliance Ins.</v>
          </cell>
          <cell r="C225" t="str">
            <v>RSA LN EQUITY</v>
          </cell>
          <cell r="D225" t="str">
            <v>G14759</v>
          </cell>
          <cell r="E225">
            <v>21</v>
          </cell>
          <cell r="F225">
            <v>27</v>
          </cell>
          <cell r="G225" t="str">
            <v>GBP</v>
          </cell>
          <cell r="I225">
            <v>36013434</v>
          </cell>
        </row>
        <row r="226">
          <cell r="B226" t="str">
            <v>Invensys</v>
          </cell>
          <cell r="C226" t="str">
            <v>ISYS LN EQUITY</v>
          </cell>
          <cell r="D226" t="str">
            <v>G14698</v>
          </cell>
          <cell r="E226">
            <v>11</v>
          </cell>
          <cell r="F226">
            <v>27</v>
          </cell>
          <cell r="G226" t="str">
            <v>GBP</v>
          </cell>
          <cell r="I226">
            <v>36042760</v>
          </cell>
        </row>
        <row r="227">
          <cell r="B227" t="str">
            <v>William Hill Finance</v>
          </cell>
          <cell r="C227" t="str">
            <v>1669Z ln equity</v>
          </cell>
          <cell r="E227">
            <v>20</v>
          </cell>
          <cell r="F227">
            <v>27</v>
          </cell>
          <cell r="G227" t="str">
            <v>GBP</v>
          </cell>
        </row>
        <row r="228">
          <cell r="B228" t="str">
            <v>Vodafone</v>
          </cell>
          <cell r="C228" t="str">
            <v>VOD ln equity</v>
          </cell>
          <cell r="D228" t="str">
            <v>G14882</v>
          </cell>
          <cell r="E228">
            <v>31</v>
          </cell>
          <cell r="F228">
            <v>27</v>
          </cell>
          <cell r="G228" t="str">
            <v>GBP</v>
          </cell>
          <cell r="I228">
            <v>24009115</v>
          </cell>
        </row>
        <row r="229">
          <cell r="B229" t="str">
            <v>Innogy</v>
          </cell>
          <cell r="C229" t="str">
            <v>3691Z LN EQUITY</v>
          </cell>
          <cell r="D229" t="str">
            <v>W24456</v>
          </cell>
          <cell r="E229">
            <v>33</v>
          </cell>
          <cell r="F229">
            <v>27</v>
          </cell>
          <cell r="G229" t="str">
            <v>GBP</v>
          </cell>
          <cell r="I229">
            <v>36065467</v>
          </cell>
        </row>
        <row r="230">
          <cell r="B230" t="str">
            <v>Kelda Group Plc</v>
          </cell>
          <cell r="C230" t="str">
            <v>KEL LN EQUITY</v>
          </cell>
          <cell r="D230" t="str">
            <v>G14951</v>
          </cell>
          <cell r="E230">
            <v>33</v>
          </cell>
          <cell r="F230">
            <v>27</v>
          </cell>
          <cell r="G230" t="str">
            <v>GBP</v>
          </cell>
          <cell r="I230">
            <v>24008548</v>
          </cell>
        </row>
        <row r="231">
          <cell r="B231" t="str">
            <v>Independent Insurance Group</v>
          </cell>
          <cell r="C231" t="str">
            <v>IIG LN EQUITY</v>
          </cell>
          <cell r="D231" t="str">
            <v>W12931</v>
          </cell>
          <cell r="E231">
            <v>21</v>
          </cell>
          <cell r="F231">
            <v>27</v>
          </cell>
          <cell r="G231" t="str">
            <v>GBP</v>
          </cell>
          <cell r="I231">
            <v>36267753</v>
          </cell>
        </row>
        <row r="232">
          <cell r="B232" t="str">
            <v>Imperial Tobacco</v>
          </cell>
          <cell r="C232" t="str">
            <v>IMT LN EQUITY</v>
          </cell>
          <cell r="D232" t="str">
            <v>W11418</v>
          </cell>
          <cell r="E232">
            <v>4</v>
          </cell>
          <cell r="F232">
            <v>27</v>
          </cell>
          <cell r="G232" t="str">
            <v>GBP</v>
          </cell>
          <cell r="I232">
            <v>36016798</v>
          </cell>
        </row>
        <row r="233">
          <cell r="B233" t="str">
            <v>Reuters Plc</v>
          </cell>
          <cell r="C233" t="str">
            <v>RTR LN EQUITY</v>
          </cell>
          <cell r="D233" t="str">
            <v>G14602</v>
          </cell>
          <cell r="E233">
            <v>29</v>
          </cell>
          <cell r="F233">
            <v>27</v>
          </cell>
          <cell r="G233" t="str">
            <v>GBP</v>
          </cell>
          <cell r="I233">
            <v>36012909</v>
          </cell>
        </row>
        <row r="234">
          <cell r="B234" t="str">
            <v>British Airways</v>
          </cell>
          <cell r="C234" t="str">
            <v>BAY ln equity</v>
          </cell>
          <cell r="D234" t="str">
            <v>G13709</v>
          </cell>
          <cell r="E234">
            <v>27</v>
          </cell>
          <cell r="F234">
            <v>27</v>
          </cell>
          <cell r="G234" t="str">
            <v>GBP</v>
          </cell>
          <cell r="I234">
            <v>36000374</v>
          </cell>
        </row>
        <row r="235">
          <cell r="B235" t="str">
            <v>Cable &amp; Wireless</v>
          </cell>
          <cell r="C235" t="str">
            <v>CW/ LN EQUITY</v>
          </cell>
          <cell r="D235" t="str">
            <v>G13747</v>
          </cell>
          <cell r="E235">
            <v>31</v>
          </cell>
          <cell r="F235">
            <v>27</v>
          </cell>
          <cell r="G235" t="str">
            <v>GBP</v>
          </cell>
          <cell r="I235">
            <v>36013576</v>
          </cell>
        </row>
        <row r="236">
          <cell r="B236" t="str">
            <v>Bristish Land Company Plc</v>
          </cell>
          <cell r="C236" t="str">
            <v>blno ln equity</v>
          </cell>
          <cell r="D236" t="str">
            <v>G13713</v>
          </cell>
          <cell r="E236">
            <v>6</v>
          </cell>
          <cell r="F236">
            <v>27</v>
          </cell>
          <cell r="G236" t="str">
            <v>GBP</v>
          </cell>
          <cell r="I236">
            <v>36133130</v>
          </cell>
        </row>
        <row r="237">
          <cell r="B237" t="str">
            <v>BG</v>
          </cell>
          <cell r="C237" t="str">
            <v>BG/ LN EQUITY</v>
          </cell>
          <cell r="D237" t="str">
            <v>G13712</v>
          </cell>
          <cell r="E237">
            <v>25</v>
          </cell>
          <cell r="F237">
            <v>27</v>
          </cell>
          <cell r="G237" t="str">
            <v>GBP</v>
          </cell>
          <cell r="I237">
            <v>24009408</v>
          </cell>
        </row>
        <row r="238">
          <cell r="B238" t="str">
            <v>British Sky Broadcasting</v>
          </cell>
          <cell r="C238" t="str">
            <v>BSY LN EQUITY</v>
          </cell>
          <cell r="D238" t="str">
            <v>G19076</v>
          </cell>
          <cell r="E238">
            <v>5</v>
          </cell>
          <cell r="F238">
            <v>27</v>
          </cell>
          <cell r="G238" t="str">
            <v>GBP</v>
          </cell>
          <cell r="I238">
            <v>36009000</v>
          </cell>
        </row>
        <row r="239">
          <cell r="B239" t="str">
            <v>Carlton Communications</v>
          </cell>
          <cell r="C239" t="str">
            <v>CCM LN EQUITY</v>
          </cell>
          <cell r="D239" t="str">
            <v>G13795</v>
          </cell>
          <cell r="E239">
            <v>5</v>
          </cell>
          <cell r="F239">
            <v>27</v>
          </cell>
          <cell r="G239" t="str">
            <v>GBP</v>
          </cell>
          <cell r="I239">
            <v>36011327</v>
          </cell>
        </row>
        <row r="240">
          <cell r="B240" t="str">
            <v>Enterprise Oil</v>
          </cell>
          <cell r="C240" t="str">
            <v>ETP LN EQUITY</v>
          </cell>
          <cell r="D240" t="str">
            <v>G13999</v>
          </cell>
          <cell r="E240">
            <v>25</v>
          </cell>
          <cell r="F240">
            <v>27</v>
          </cell>
          <cell r="G240" t="str">
            <v>GBP</v>
          </cell>
          <cell r="I240">
            <v>36011494</v>
          </cell>
        </row>
        <row r="241">
          <cell r="B241" t="str">
            <v>Clondalkin Indus Plc</v>
          </cell>
          <cell r="C241" t="str">
            <v>2626Z LN EQUITY</v>
          </cell>
          <cell r="E241">
            <v>9</v>
          </cell>
          <cell r="F241">
            <v>27</v>
          </cell>
          <cell r="G241" t="str">
            <v>GBP</v>
          </cell>
        </row>
        <row r="242">
          <cell r="B242" t="str">
            <v>Clondalkin Group Plc</v>
          </cell>
          <cell r="C242" t="str">
            <v>CDKU LN EQUITY</v>
          </cell>
          <cell r="D242" t="str">
            <v>G10373</v>
          </cell>
          <cell r="E242">
            <v>9</v>
          </cell>
          <cell r="F242">
            <v>27</v>
          </cell>
          <cell r="G242" t="str">
            <v>GBP</v>
          </cell>
          <cell r="I242">
            <v>36032166</v>
          </cell>
        </row>
        <row r="243">
          <cell r="B243" t="str">
            <v>Telewest Communicat Plc</v>
          </cell>
          <cell r="C243" t="str">
            <v>TWT LN EQUITY</v>
          </cell>
          <cell r="D243" t="str">
            <v>G19298</v>
          </cell>
          <cell r="E243">
            <v>5</v>
          </cell>
          <cell r="F243">
            <v>27</v>
          </cell>
          <cell r="G243" t="str">
            <v>GBP</v>
          </cell>
          <cell r="I243">
            <v>36014141</v>
          </cell>
        </row>
        <row r="244">
          <cell r="B244" t="str">
            <v>BT</v>
          </cell>
          <cell r="C244" t="str">
            <v>BT/A LN Equity</v>
          </cell>
          <cell r="D244" t="str">
            <v>G13718</v>
          </cell>
          <cell r="E244">
            <v>31</v>
          </cell>
          <cell r="F244">
            <v>27</v>
          </cell>
          <cell r="G244" t="str">
            <v>GBP</v>
          </cell>
          <cell r="I244">
            <v>36009001</v>
          </cell>
        </row>
        <row r="245">
          <cell r="B245" t="str">
            <v>Corus</v>
          </cell>
          <cell r="C245" t="str">
            <v>CS/ LN EQUITY</v>
          </cell>
          <cell r="D245" t="str">
            <v>G13716</v>
          </cell>
          <cell r="E245">
            <v>24</v>
          </cell>
          <cell r="F245">
            <v>27</v>
          </cell>
          <cell r="G245" t="str">
            <v>GBP</v>
          </cell>
          <cell r="I245">
            <v>36017112</v>
          </cell>
        </row>
        <row r="246">
          <cell r="B246" t="str">
            <v>EMI Group</v>
          </cell>
          <cell r="C246" t="str">
            <v>EMI LN EQUITY</v>
          </cell>
          <cell r="D246" t="str">
            <v>G14795</v>
          </cell>
          <cell r="E246">
            <v>5</v>
          </cell>
          <cell r="F246">
            <v>27</v>
          </cell>
          <cell r="G246" t="str">
            <v>GBP</v>
          </cell>
          <cell r="I246">
            <v>36017833</v>
          </cell>
        </row>
        <row r="247">
          <cell r="B247" t="str">
            <v>Centrica</v>
          </cell>
          <cell r="C247" t="str">
            <v>CNA LN EQUITY</v>
          </cell>
          <cell r="D247" t="str">
            <v>W11775</v>
          </cell>
          <cell r="E247">
            <v>25</v>
          </cell>
          <cell r="F247">
            <v>27</v>
          </cell>
          <cell r="G247" t="str">
            <v>GBP</v>
          </cell>
          <cell r="I247">
            <v>24009413</v>
          </cell>
        </row>
        <row r="248">
          <cell r="B248" t="str">
            <v>Boots</v>
          </cell>
          <cell r="C248" t="str">
            <v>BOOT LN EQUITY</v>
          </cell>
          <cell r="D248" t="str">
            <v>G13683</v>
          </cell>
          <cell r="E248">
            <v>18</v>
          </cell>
          <cell r="F248">
            <v>27</v>
          </cell>
          <cell r="G248" t="str">
            <v>GBP</v>
          </cell>
          <cell r="I248">
            <v>36015843</v>
          </cell>
        </row>
        <row r="249">
          <cell r="B249" t="str">
            <v>Gala Group Holdings</v>
          </cell>
          <cell r="C249" t="str">
            <v>3013Z ln equity</v>
          </cell>
          <cell r="E249">
            <v>20</v>
          </cell>
          <cell r="F249">
            <v>27</v>
          </cell>
          <cell r="G249" t="str">
            <v>GBP</v>
          </cell>
          <cell r="I249">
            <v>36070652</v>
          </cell>
        </row>
        <row r="250">
          <cell r="B250" t="str">
            <v>Diageo</v>
          </cell>
          <cell r="C250" t="str">
            <v>DGE LN EQUITY</v>
          </cell>
          <cell r="D250" t="str">
            <v>G14121</v>
          </cell>
          <cell r="E250">
            <v>4</v>
          </cell>
          <cell r="F250">
            <v>27</v>
          </cell>
          <cell r="G250" t="str">
            <v>GBP</v>
          </cell>
          <cell r="I250">
            <v>36017302</v>
          </cell>
        </row>
        <row r="251">
          <cell r="B251" t="str">
            <v>BAT Plc</v>
          </cell>
          <cell r="C251" t="str">
            <v>BATS LN EQUITY</v>
          </cell>
          <cell r="D251" t="str">
            <v>G13607</v>
          </cell>
          <cell r="E251">
            <v>4</v>
          </cell>
          <cell r="F251">
            <v>27</v>
          </cell>
          <cell r="G251" t="str">
            <v>GBP</v>
          </cell>
          <cell r="I251">
            <v>36023768</v>
          </cell>
        </row>
        <row r="252">
          <cell r="B252" t="str">
            <v>Dixons</v>
          </cell>
          <cell r="C252" t="str">
            <v>DXNS LN EQUITY</v>
          </cell>
          <cell r="D252" t="str">
            <v>G13944</v>
          </cell>
          <cell r="E252">
            <v>30</v>
          </cell>
          <cell r="F252">
            <v>27</v>
          </cell>
          <cell r="G252" t="str">
            <v>GBP</v>
          </cell>
          <cell r="I252">
            <v>36324873</v>
          </cell>
        </row>
        <row r="253">
          <cell r="B253" t="str">
            <v>Continental</v>
          </cell>
          <cell r="C253" t="str">
            <v>CON GR EQUITY</v>
          </cell>
          <cell r="D253" t="str">
            <v>G10259</v>
          </cell>
          <cell r="E253">
            <v>2</v>
          </cell>
          <cell r="F253">
            <v>11</v>
          </cell>
          <cell r="G253" t="str">
            <v>EUR</v>
          </cell>
          <cell r="I253">
            <v>36015023</v>
          </cell>
        </row>
        <row r="254">
          <cell r="B254" t="str">
            <v>Servicemaster</v>
          </cell>
          <cell r="C254" t="str">
            <v>SVM US EQUITY</v>
          </cell>
          <cell r="D254">
            <v>817615</v>
          </cell>
          <cell r="E254">
            <v>6</v>
          </cell>
          <cell r="F254">
            <v>28</v>
          </cell>
          <cell r="G254" t="str">
            <v>USD</v>
          </cell>
          <cell r="I254">
            <v>36072458</v>
          </cell>
        </row>
        <row r="255">
          <cell r="B255" t="str">
            <v>Caterpillar</v>
          </cell>
          <cell r="C255" t="str">
            <v>CAT US EQUITY</v>
          </cell>
          <cell r="D255">
            <v>149123</v>
          </cell>
          <cell r="E255">
            <v>23</v>
          </cell>
          <cell r="F255">
            <v>28</v>
          </cell>
          <cell r="G255" t="str">
            <v>USD</v>
          </cell>
          <cell r="I255">
            <v>36014834</v>
          </cell>
        </row>
        <row r="256">
          <cell r="B256" t="str">
            <v>Duke Energy</v>
          </cell>
          <cell r="C256" t="str">
            <v>DUK US Equity</v>
          </cell>
          <cell r="D256">
            <v>264399</v>
          </cell>
          <cell r="E256">
            <v>33</v>
          </cell>
          <cell r="F256">
            <v>28</v>
          </cell>
          <cell r="G256" t="str">
            <v>USD</v>
          </cell>
          <cell r="I256">
            <v>36019668</v>
          </cell>
        </row>
        <row r="257">
          <cell r="B257" t="str">
            <v>Sun Microsystems</v>
          </cell>
          <cell r="C257" t="str">
            <v>SUNW US EQUITY</v>
          </cell>
          <cell r="D257">
            <v>866810</v>
          </cell>
          <cell r="E257">
            <v>14</v>
          </cell>
          <cell r="F257">
            <v>28</v>
          </cell>
          <cell r="G257" t="str">
            <v>USD</v>
          </cell>
          <cell r="I257">
            <v>36014113</v>
          </cell>
        </row>
        <row r="258">
          <cell r="B258" t="str">
            <v>Eastman Kodak</v>
          </cell>
          <cell r="C258" t="str">
            <v>EK US EQUITY</v>
          </cell>
          <cell r="D258">
            <v>277461</v>
          </cell>
          <cell r="E258">
            <v>14</v>
          </cell>
          <cell r="F258">
            <v>28</v>
          </cell>
          <cell r="G258" t="str">
            <v>USD</v>
          </cell>
          <cell r="I258">
            <v>36008611</v>
          </cell>
        </row>
        <row r="259">
          <cell r="B259" t="str">
            <v>JP Morgan Chase</v>
          </cell>
          <cell r="C259" t="str">
            <v>JPM US EQUITY</v>
          </cell>
          <cell r="D259">
            <v>163722</v>
          </cell>
          <cell r="E259">
            <v>16</v>
          </cell>
          <cell r="F259">
            <v>28</v>
          </cell>
          <cell r="G259" t="str">
            <v>USD</v>
          </cell>
          <cell r="I259">
            <v>36002084</v>
          </cell>
        </row>
        <row r="260">
          <cell r="B260" t="str">
            <v>Sprint</v>
          </cell>
          <cell r="C260" t="str">
            <v>FON US EQUITY</v>
          </cell>
          <cell r="D260">
            <v>913025</v>
          </cell>
          <cell r="E260">
            <v>31</v>
          </cell>
          <cell r="F260">
            <v>28</v>
          </cell>
          <cell r="G260" t="str">
            <v>USD</v>
          </cell>
          <cell r="I260">
            <v>36134685</v>
          </cell>
        </row>
        <row r="261">
          <cell r="B261" t="str">
            <v>Solutia</v>
          </cell>
          <cell r="C261" t="str">
            <v>SOI US EQUITY</v>
          </cell>
          <cell r="D261" t="str">
            <v>N03830</v>
          </cell>
          <cell r="E261">
            <v>8</v>
          </cell>
          <cell r="F261">
            <v>28</v>
          </cell>
          <cell r="G261" t="str">
            <v>USD</v>
          </cell>
          <cell r="I261">
            <v>36045990</v>
          </cell>
        </row>
        <row r="262">
          <cell r="B262" t="str">
            <v>Fannie Mae</v>
          </cell>
          <cell r="C262" t="str">
            <v>FNM US EQUITY</v>
          </cell>
          <cell r="D262">
            <v>313586</v>
          </cell>
          <cell r="E262">
            <v>16</v>
          </cell>
          <cell r="F262">
            <v>28</v>
          </cell>
          <cell r="G262" t="str">
            <v>USD</v>
          </cell>
          <cell r="I262">
            <v>36009222</v>
          </cell>
        </row>
        <row r="263">
          <cell r="B263" t="str">
            <v>Federated Dept Stores</v>
          </cell>
          <cell r="C263" t="str">
            <v>FD US Equity</v>
          </cell>
          <cell r="D263">
            <v>314099</v>
          </cell>
          <cell r="E263">
            <v>30</v>
          </cell>
          <cell r="F263">
            <v>28</v>
          </cell>
          <cell r="G263" t="str">
            <v>USD</v>
          </cell>
          <cell r="I263">
            <v>36134462</v>
          </cell>
        </row>
        <row r="264">
          <cell r="B264" t="str">
            <v>FedEx</v>
          </cell>
          <cell r="C264" t="str">
            <v>FDX US EQUITY</v>
          </cell>
          <cell r="D264">
            <v>313309</v>
          </cell>
          <cell r="E264">
            <v>7</v>
          </cell>
          <cell r="F264">
            <v>28</v>
          </cell>
          <cell r="G264" t="str">
            <v>USD</v>
          </cell>
          <cell r="I264">
            <v>36134464</v>
          </cell>
        </row>
        <row r="265">
          <cell r="B265" t="str">
            <v>Fleet Boston</v>
          </cell>
          <cell r="C265" t="str">
            <v>FBF US EQUITY</v>
          </cell>
          <cell r="D265">
            <v>339018</v>
          </cell>
          <cell r="E265">
            <v>16</v>
          </cell>
          <cell r="F265">
            <v>28</v>
          </cell>
          <cell r="G265" t="str">
            <v>USD</v>
          </cell>
          <cell r="I265">
            <v>36003176</v>
          </cell>
        </row>
        <row r="266">
          <cell r="B266" t="str">
            <v>Dow Chemical</v>
          </cell>
          <cell r="C266" t="str">
            <v>DOW US EQUITY</v>
          </cell>
          <cell r="D266">
            <v>260543</v>
          </cell>
          <cell r="E266">
            <v>8</v>
          </cell>
          <cell r="F266">
            <v>28</v>
          </cell>
          <cell r="G266" t="str">
            <v>USD</v>
          </cell>
          <cell r="I266">
            <v>36008104</v>
          </cell>
        </row>
        <row r="267">
          <cell r="B267" t="str">
            <v>Simon Property</v>
          </cell>
          <cell r="C267" t="str">
            <v>SPG US EQUITY</v>
          </cell>
          <cell r="D267">
            <v>828805</v>
          </cell>
          <cell r="E267">
            <v>6</v>
          </cell>
          <cell r="F267">
            <v>28</v>
          </cell>
          <cell r="G267" t="str">
            <v>USD</v>
          </cell>
          <cell r="I267">
            <v>36045951</v>
          </cell>
        </row>
        <row r="268">
          <cell r="B268" t="str">
            <v>Disney</v>
          </cell>
          <cell r="C268" t="str">
            <v>DIS US EQUITY</v>
          </cell>
          <cell r="D268">
            <v>254687</v>
          </cell>
          <cell r="E268">
            <v>22</v>
          </cell>
          <cell r="F268">
            <v>28</v>
          </cell>
          <cell r="G268" t="str">
            <v>USD</v>
          </cell>
          <cell r="I268">
            <v>36011272</v>
          </cell>
        </row>
        <row r="269">
          <cell r="B269" t="str">
            <v>Sempra Energy</v>
          </cell>
          <cell r="C269" t="str">
            <v>SRE US EQUITY</v>
          </cell>
          <cell r="D269">
            <v>694232</v>
          </cell>
          <cell r="E269">
            <v>33</v>
          </cell>
          <cell r="F269">
            <v>28</v>
          </cell>
          <cell r="G269" t="str">
            <v>USD</v>
          </cell>
          <cell r="I269">
            <v>36027931</v>
          </cell>
        </row>
        <row r="270">
          <cell r="B270" t="str">
            <v>GAP</v>
          </cell>
          <cell r="C270" t="str">
            <v>GPS US EQUITY</v>
          </cell>
          <cell r="D270">
            <v>364760</v>
          </cell>
          <cell r="E270">
            <v>30</v>
          </cell>
          <cell r="F270">
            <v>28</v>
          </cell>
          <cell r="G270" t="str">
            <v>USD</v>
          </cell>
          <cell r="I270">
            <v>36069986</v>
          </cell>
        </row>
        <row r="271">
          <cell r="B271" t="str">
            <v>General Electric</v>
          </cell>
          <cell r="C271" t="str">
            <v>GE US EQUITY</v>
          </cell>
          <cell r="D271" t="str">
            <v>36960A</v>
          </cell>
          <cell r="E271">
            <v>11</v>
          </cell>
          <cell r="F271">
            <v>28</v>
          </cell>
          <cell r="G271" t="str">
            <v>USD</v>
          </cell>
          <cell r="I271">
            <v>36008107</v>
          </cell>
        </row>
        <row r="272">
          <cell r="B272" t="str">
            <v>Georgia Pacific</v>
          </cell>
          <cell r="C272" t="str">
            <v>GP US EQUITY</v>
          </cell>
          <cell r="D272">
            <v>373298</v>
          </cell>
          <cell r="E272">
            <v>29</v>
          </cell>
          <cell r="F272">
            <v>28</v>
          </cell>
          <cell r="G272" t="str">
            <v>USD</v>
          </cell>
          <cell r="I272">
            <v>36073535</v>
          </cell>
        </row>
        <row r="273">
          <cell r="B273" t="str">
            <v>Gillette Co</v>
          </cell>
          <cell r="C273" t="str">
            <v>G us equity</v>
          </cell>
          <cell r="D273">
            <v>375766</v>
          </cell>
          <cell r="E273">
            <v>26</v>
          </cell>
          <cell r="F273">
            <v>28</v>
          </cell>
          <cell r="G273" t="str">
            <v>USD</v>
          </cell>
          <cell r="I273">
            <v>36008614</v>
          </cell>
        </row>
        <row r="274">
          <cell r="B274" t="str">
            <v>Sears Roebuck</v>
          </cell>
          <cell r="C274" t="str">
            <v>S US Equity</v>
          </cell>
          <cell r="D274">
            <v>812387</v>
          </cell>
          <cell r="E274">
            <v>30</v>
          </cell>
          <cell r="F274">
            <v>28</v>
          </cell>
          <cell r="G274" t="str">
            <v>USD</v>
          </cell>
          <cell r="I274">
            <v>36014015</v>
          </cell>
        </row>
        <row r="275">
          <cell r="B275" t="str">
            <v>Goldman Sachs</v>
          </cell>
          <cell r="C275" t="str">
            <v>GS US Equity</v>
          </cell>
          <cell r="D275" t="str">
            <v>N05276</v>
          </cell>
          <cell r="E275">
            <v>16</v>
          </cell>
          <cell r="F275">
            <v>28</v>
          </cell>
          <cell r="G275" t="str">
            <v>USD</v>
          </cell>
          <cell r="I275">
            <v>36010907</v>
          </cell>
        </row>
        <row r="276">
          <cell r="B276" t="str">
            <v>Goodyear Tyre &amp; Rubber</v>
          </cell>
          <cell r="C276" t="str">
            <v>GT US EQUITY</v>
          </cell>
          <cell r="D276">
            <v>382550</v>
          </cell>
          <cell r="E276">
            <v>2</v>
          </cell>
          <cell r="F276">
            <v>28</v>
          </cell>
          <cell r="G276" t="str">
            <v>USD</v>
          </cell>
          <cell r="I276">
            <v>36017311</v>
          </cell>
        </row>
        <row r="277">
          <cell r="B277" t="str">
            <v>Harrahs Entertainment</v>
          </cell>
          <cell r="C277" t="str">
            <v>HET US Equity</v>
          </cell>
          <cell r="D277" t="str">
            <v>74342A</v>
          </cell>
          <cell r="E277">
            <v>20</v>
          </cell>
          <cell r="F277">
            <v>28</v>
          </cell>
          <cell r="G277" t="str">
            <v>USD</v>
          </cell>
          <cell r="I277">
            <v>36054409</v>
          </cell>
        </row>
        <row r="278">
          <cell r="B278" t="str">
            <v>Ford Motor Corp</v>
          </cell>
          <cell r="C278" t="str">
            <v>F US EQUITY</v>
          </cell>
          <cell r="D278" t="str">
            <v>34537A</v>
          </cell>
          <cell r="E278">
            <v>2</v>
          </cell>
          <cell r="F278">
            <v>28</v>
          </cell>
          <cell r="G278" t="str">
            <v>USD</v>
          </cell>
          <cell r="I278">
            <v>24009354</v>
          </cell>
        </row>
        <row r="279">
          <cell r="B279" t="str">
            <v>Computer Sciences</v>
          </cell>
          <cell r="C279" t="str">
            <v>CSC US Equity</v>
          </cell>
          <cell r="D279">
            <v>205363</v>
          </cell>
          <cell r="E279">
            <v>14</v>
          </cell>
          <cell r="F279">
            <v>28</v>
          </cell>
          <cell r="G279" t="str">
            <v>USD</v>
          </cell>
          <cell r="I279">
            <v>36017296</v>
          </cell>
        </row>
        <row r="280">
          <cell r="B280" t="str">
            <v>Cendant</v>
          </cell>
          <cell r="C280" t="str">
            <v>CD US EQUITY</v>
          </cell>
          <cell r="D280">
            <v>126545</v>
          </cell>
          <cell r="E280">
            <v>12</v>
          </cell>
          <cell r="F280">
            <v>28</v>
          </cell>
          <cell r="G280" t="str">
            <v>USD</v>
          </cell>
          <cell r="I280">
            <v>36033527</v>
          </cell>
        </row>
        <row r="281">
          <cell r="B281" t="str">
            <v>Centex</v>
          </cell>
          <cell r="C281" t="str">
            <v>CTX US EQUITY</v>
          </cell>
          <cell r="D281" t="str">
            <v>15231A</v>
          </cell>
          <cell r="E281">
            <v>6</v>
          </cell>
          <cell r="F281">
            <v>28</v>
          </cell>
          <cell r="G281" t="str">
            <v>USD</v>
          </cell>
          <cell r="I281">
            <v>36066952</v>
          </cell>
        </row>
        <row r="282">
          <cell r="B282" t="str">
            <v>Chubb</v>
          </cell>
          <cell r="C282" t="str">
            <v>CB US Equity</v>
          </cell>
          <cell r="D282">
            <v>171232</v>
          </cell>
          <cell r="E282">
            <v>21</v>
          </cell>
          <cell r="F282">
            <v>28</v>
          </cell>
          <cell r="G282" t="str">
            <v>USD</v>
          </cell>
          <cell r="I282">
            <v>36070306</v>
          </cell>
        </row>
        <row r="283">
          <cell r="B283" t="str">
            <v>Citigroup</v>
          </cell>
          <cell r="C283" t="str">
            <v>C US Equity</v>
          </cell>
          <cell r="D283">
            <v>741589</v>
          </cell>
          <cell r="E283">
            <v>16</v>
          </cell>
          <cell r="F283">
            <v>28</v>
          </cell>
          <cell r="G283" t="str">
            <v>USD</v>
          </cell>
          <cell r="I283">
            <v>36017744</v>
          </cell>
        </row>
        <row r="284">
          <cell r="B284" t="str">
            <v>Citizens Communications Co</v>
          </cell>
          <cell r="C284" t="str">
            <v>CZN US EQUITY</v>
          </cell>
          <cell r="D284">
            <v>177342</v>
          </cell>
          <cell r="E284">
            <v>31</v>
          </cell>
          <cell r="F284">
            <v>28</v>
          </cell>
          <cell r="G284" t="str">
            <v>USD</v>
          </cell>
          <cell r="I284">
            <v>36009088</v>
          </cell>
        </row>
        <row r="285">
          <cell r="B285" t="str">
            <v>Clear Channel</v>
          </cell>
          <cell r="C285" t="str">
            <v>CCU US EQUITY</v>
          </cell>
          <cell r="D285">
            <v>184502</v>
          </cell>
          <cell r="E285">
            <v>5</v>
          </cell>
          <cell r="F285">
            <v>28</v>
          </cell>
          <cell r="G285" t="str">
            <v>USD</v>
          </cell>
          <cell r="I285">
            <v>36009091</v>
          </cell>
        </row>
        <row r="286">
          <cell r="B286" t="str">
            <v>CNA Financial</v>
          </cell>
          <cell r="C286" t="str">
            <v>CNA US EQUITY</v>
          </cell>
          <cell r="D286">
            <v>126117</v>
          </cell>
          <cell r="E286">
            <v>21</v>
          </cell>
          <cell r="F286">
            <v>28</v>
          </cell>
          <cell r="G286" t="str">
            <v>USD</v>
          </cell>
          <cell r="I286">
            <v>36010913</v>
          </cell>
        </row>
        <row r="287">
          <cell r="B287" t="str">
            <v>Coca Cola Enterprises</v>
          </cell>
          <cell r="C287" t="str">
            <v>CCE US EQUITY</v>
          </cell>
          <cell r="D287">
            <v>191219</v>
          </cell>
          <cell r="E287">
            <v>4</v>
          </cell>
          <cell r="F287">
            <v>28</v>
          </cell>
          <cell r="G287" t="str">
            <v>USD</v>
          </cell>
          <cell r="I287">
            <v>36019386</v>
          </cell>
        </row>
        <row r="288">
          <cell r="B288" t="str">
            <v>Colgate Palmolive</v>
          </cell>
          <cell r="C288" t="str">
            <v>CL us equity</v>
          </cell>
          <cell r="D288">
            <v>194162</v>
          </cell>
          <cell r="E288">
            <v>26</v>
          </cell>
          <cell r="F288">
            <v>28</v>
          </cell>
          <cell r="G288" t="str">
            <v>USD</v>
          </cell>
          <cell r="I288">
            <v>24008484</v>
          </cell>
        </row>
        <row r="289">
          <cell r="B289" t="str">
            <v>Comcast</v>
          </cell>
          <cell r="C289" t="str">
            <v>CMCSA US EQUITY</v>
          </cell>
          <cell r="D289">
            <v>200300</v>
          </cell>
          <cell r="E289">
            <v>5</v>
          </cell>
          <cell r="F289">
            <v>28</v>
          </cell>
          <cell r="G289" t="str">
            <v>USD</v>
          </cell>
          <cell r="I289">
            <v>36032823</v>
          </cell>
        </row>
        <row r="290">
          <cell r="B290" t="str">
            <v>Du Pont de Nemours</v>
          </cell>
          <cell r="C290" t="str">
            <v>DD US EQUITY</v>
          </cell>
          <cell r="D290">
            <v>263534</v>
          </cell>
          <cell r="E290">
            <v>8</v>
          </cell>
          <cell r="F290">
            <v>28</v>
          </cell>
          <cell r="G290" t="str">
            <v>USD</v>
          </cell>
          <cell r="I290">
            <v>36008609</v>
          </cell>
        </row>
        <row r="291">
          <cell r="B291" t="str">
            <v>Computer Associates</v>
          </cell>
          <cell r="C291" t="str">
            <v>CA US EQUITY</v>
          </cell>
          <cell r="D291">
            <v>204912</v>
          </cell>
          <cell r="E291">
            <v>14</v>
          </cell>
          <cell r="F291">
            <v>28</v>
          </cell>
          <cell r="G291" t="str">
            <v>USD</v>
          </cell>
          <cell r="I291">
            <v>36021548</v>
          </cell>
        </row>
        <row r="292">
          <cell r="B292" t="str">
            <v>Corning</v>
          </cell>
          <cell r="C292" t="str">
            <v>GLW US Equity</v>
          </cell>
          <cell r="D292">
            <v>219327</v>
          </cell>
          <cell r="E292">
            <v>31</v>
          </cell>
          <cell r="F292">
            <v>28</v>
          </cell>
          <cell r="G292" t="str">
            <v>USD</v>
          </cell>
          <cell r="I292">
            <v>36069982</v>
          </cell>
        </row>
        <row r="293">
          <cell r="B293" t="str">
            <v>Cox Communications</v>
          </cell>
          <cell r="C293" t="str">
            <v>COX US Equity</v>
          </cell>
          <cell r="D293" t="str">
            <v>N00978</v>
          </cell>
          <cell r="E293">
            <v>5</v>
          </cell>
          <cell r="F293">
            <v>28</v>
          </cell>
          <cell r="G293" t="str">
            <v>USD</v>
          </cell>
          <cell r="I293">
            <v>36009118</v>
          </cell>
        </row>
        <row r="294">
          <cell r="B294" t="str">
            <v>CSX</v>
          </cell>
          <cell r="C294" t="str">
            <v>CSX US EQUITY</v>
          </cell>
          <cell r="D294">
            <v>126408</v>
          </cell>
          <cell r="E294">
            <v>27</v>
          </cell>
          <cell r="F294">
            <v>28</v>
          </cell>
          <cell r="G294" t="str">
            <v>USD</v>
          </cell>
          <cell r="I294">
            <v>36070673</v>
          </cell>
        </row>
        <row r="295">
          <cell r="B295" t="str">
            <v>Target</v>
          </cell>
          <cell r="C295" t="str">
            <v>TGT US Equity</v>
          </cell>
          <cell r="D295">
            <v>239753</v>
          </cell>
          <cell r="E295">
            <v>30</v>
          </cell>
          <cell r="F295">
            <v>28</v>
          </cell>
          <cell r="G295" t="str">
            <v>USD</v>
          </cell>
          <cell r="I295">
            <v>36095259</v>
          </cell>
        </row>
        <row r="296">
          <cell r="B296" t="str">
            <v>Deere</v>
          </cell>
          <cell r="C296" t="str">
            <v>DE US Equity</v>
          </cell>
          <cell r="D296" t="str">
            <v>24419A</v>
          </cell>
          <cell r="E296">
            <v>15</v>
          </cell>
          <cell r="F296">
            <v>28</v>
          </cell>
          <cell r="G296" t="str">
            <v>USD</v>
          </cell>
          <cell r="I296">
            <v>36010386</v>
          </cell>
        </row>
        <row r="297">
          <cell r="B297" t="str">
            <v>Dell Computer</v>
          </cell>
          <cell r="C297" t="str">
            <v>DELL US EQUITY</v>
          </cell>
          <cell r="D297">
            <v>247025</v>
          </cell>
          <cell r="E297">
            <v>14</v>
          </cell>
          <cell r="F297">
            <v>28</v>
          </cell>
          <cell r="G297" t="str">
            <v>USD</v>
          </cell>
          <cell r="I297">
            <v>36050977</v>
          </cell>
        </row>
        <row r="298">
          <cell r="B298" t="str">
            <v>Delphi Automotive Systems</v>
          </cell>
          <cell r="C298" t="str">
            <v>DPH US EQUITY</v>
          </cell>
          <cell r="D298" t="str">
            <v>N05331</v>
          </cell>
          <cell r="E298">
            <v>2</v>
          </cell>
          <cell r="F298">
            <v>28</v>
          </cell>
          <cell r="G298" t="str">
            <v>USD</v>
          </cell>
          <cell r="I298">
            <v>36032156</v>
          </cell>
        </row>
        <row r="299">
          <cell r="B299" t="str">
            <v>Delta Air Lines</v>
          </cell>
          <cell r="C299" t="str">
            <v>DAL US EQUITY</v>
          </cell>
          <cell r="D299">
            <v>247361</v>
          </cell>
          <cell r="E299">
            <v>27</v>
          </cell>
          <cell r="F299">
            <v>28</v>
          </cell>
          <cell r="G299" t="str">
            <v>USD</v>
          </cell>
          <cell r="I299">
            <v>36055727</v>
          </cell>
        </row>
        <row r="300">
          <cell r="B300" t="str">
            <v>Dillards</v>
          </cell>
          <cell r="C300" t="str">
            <v>DDS US EQUITY</v>
          </cell>
          <cell r="D300">
            <v>254063</v>
          </cell>
          <cell r="E300">
            <v>30</v>
          </cell>
          <cell r="F300">
            <v>28</v>
          </cell>
          <cell r="G300" t="str">
            <v>USD</v>
          </cell>
          <cell r="I300">
            <v>36274864</v>
          </cell>
        </row>
        <row r="301">
          <cell r="B301" t="str">
            <v>Compaq Computers</v>
          </cell>
          <cell r="C301" t="str">
            <v>CPQ US Equity</v>
          </cell>
          <cell r="D301">
            <v>204493</v>
          </cell>
          <cell r="E301">
            <v>14</v>
          </cell>
          <cell r="F301">
            <v>28</v>
          </cell>
          <cell r="G301" t="str">
            <v>USD</v>
          </cell>
          <cell r="I301">
            <v>36008605</v>
          </cell>
        </row>
        <row r="302">
          <cell r="B302" t="str">
            <v>MGM Mirage</v>
          </cell>
          <cell r="C302" t="str">
            <v>MGG US Equity</v>
          </cell>
          <cell r="D302">
            <v>552953</v>
          </cell>
          <cell r="E302">
            <v>20</v>
          </cell>
          <cell r="F302">
            <v>28</v>
          </cell>
          <cell r="G302" t="str">
            <v>USD</v>
          </cell>
          <cell r="I302">
            <v>36074881</v>
          </cell>
        </row>
        <row r="303">
          <cell r="B303" t="str">
            <v>SBC Communications</v>
          </cell>
          <cell r="C303" t="str">
            <v>SBC US EQUITY</v>
          </cell>
          <cell r="D303">
            <v>845333</v>
          </cell>
          <cell r="E303">
            <v>31</v>
          </cell>
          <cell r="F303">
            <v>28</v>
          </cell>
          <cell r="G303" t="str">
            <v>USD</v>
          </cell>
          <cell r="I303">
            <v>36061773</v>
          </cell>
        </row>
        <row r="304">
          <cell r="B304" t="str">
            <v>Masco</v>
          </cell>
          <cell r="C304" t="str">
            <v>MAS US EQUITY</v>
          </cell>
          <cell r="D304">
            <v>574599</v>
          </cell>
          <cell r="E304">
            <v>6</v>
          </cell>
          <cell r="F304">
            <v>28</v>
          </cell>
          <cell r="G304" t="str">
            <v>USD</v>
          </cell>
          <cell r="I304">
            <v>36017232</v>
          </cell>
        </row>
        <row r="305">
          <cell r="B305" t="str">
            <v>Mattel</v>
          </cell>
          <cell r="C305" t="str">
            <v>MAT US EQUITY</v>
          </cell>
          <cell r="D305">
            <v>577081</v>
          </cell>
          <cell r="E305">
            <v>22</v>
          </cell>
          <cell r="F305">
            <v>28</v>
          </cell>
          <cell r="G305" t="str">
            <v>USD</v>
          </cell>
          <cell r="I305">
            <v>36008636</v>
          </cell>
        </row>
        <row r="306">
          <cell r="B306" t="str">
            <v>May Department Stores</v>
          </cell>
          <cell r="C306" t="str">
            <v>MAY US EQUITY</v>
          </cell>
          <cell r="D306">
            <v>577778</v>
          </cell>
          <cell r="E306">
            <v>30</v>
          </cell>
          <cell r="F306">
            <v>28</v>
          </cell>
          <cell r="G306" t="str">
            <v>USD</v>
          </cell>
          <cell r="I306">
            <v>36055408</v>
          </cell>
        </row>
        <row r="307">
          <cell r="B307" t="str">
            <v>Maytag</v>
          </cell>
          <cell r="C307" t="str">
            <v>MYG US EQUITY</v>
          </cell>
          <cell r="D307">
            <v>578592</v>
          </cell>
          <cell r="E307">
            <v>19</v>
          </cell>
          <cell r="F307">
            <v>28</v>
          </cell>
          <cell r="G307" t="str">
            <v>USD</v>
          </cell>
          <cell r="I307">
            <v>36134680</v>
          </cell>
        </row>
        <row r="308">
          <cell r="B308" t="str">
            <v>MBNA CORP</v>
          </cell>
          <cell r="C308" t="str">
            <v>KRB US EQUITY</v>
          </cell>
          <cell r="D308" t="str">
            <v>55262L</v>
          </cell>
          <cell r="E308">
            <v>16</v>
          </cell>
          <cell r="F308">
            <v>28</v>
          </cell>
          <cell r="G308" t="str">
            <v>USD</v>
          </cell>
          <cell r="I308">
            <v>36018160</v>
          </cell>
        </row>
        <row r="309">
          <cell r="B309" t="str">
            <v>McDonalds</v>
          </cell>
          <cell r="C309" t="str">
            <v>MCD US EQUITY</v>
          </cell>
          <cell r="D309">
            <v>580135</v>
          </cell>
          <cell r="E309">
            <v>28</v>
          </cell>
          <cell r="F309">
            <v>28</v>
          </cell>
          <cell r="G309" t="str">
            <v>USD</v>
          </cell>
          <cell r="I309">
            <v>24008549</v>
          </cell>
        </row>
        <row r="310">
          <cell r="B310" t="str">
            <v>Meadwestvaco</v>
          </cell>
          <cell r="C310" t="str">
            <v>MWV US EQUITY</v>
          </cell>
          <cell r="D310">
            <v>961548</v>
          </cell>
          <cell r="E310">
            <v>9</v>
          </cell>
          <cell r="F310">
            <v>28</v>
          </cell>
          <cell r="G310" t="str">
            <v>USD</v>
          </cell>
          <cell r="I310">
            <v>36122195</v>
          </cell>
        </row>
        <row r="311">
          <cell r="B311" t="str">
            <v>Philip Morris</v>
          </cell>
          <cell r="C311" t="str">
            <v>MO US Equity</v>
          </cell>
          <cell r="D311" t="str">
            <v>71815A</v>
          </cell>
          <cell r="E311">
            <v>4</v>
          </cell>
          <cell r="F311">
            <v>28</v>
          </cell>
          <cell r="G311" t="str">
            <v>USD</v>
          </cell>
          <cell r="I311">
            <v>24008546</v>
          </cell>
        </row>
        <row r="312">
          <cell r="B312" t="str">
            <v>Merrill Lynch</v>
          </cell>
          <cell r="C312" t="str">
            <v>MER US Equity</v>
          </cell>
          <cell r="D312">
            <v>590188</v>
          </cell>
          <cell r="E312">
            <v>16</v>
          </cell>
          <cell r="F312">
            <v>28</v>
          </cell>
          <cell r="G312" t="str">
            <v>USD</v>
          </cell>
          <cell r="I312">
            <v>36005210</v>
          </cell>
        </row>
        <row r="313">
          <cell r="B313" t="str">
            <v>Qwest Communications</v>
          </cell>
          <cell r="C313" t="str">
            <v>Q US EQUITY</v>
          </cell>
          <cell r="D313">
            <v>912889</v>
          </cell>
          <cell r="E313">
            <v>31</v>
          </cell>
          <cell r="F313">
            <v>28</v>
          </cell>
          <cell r="G313" t="str">
            <v>USD</v>
          </cell>
          <cell r="I313">
            <v>24008995</v>
          </cell>
        </row>
        <row r="314">
          <cell r="B314" t="str">
            <v>Pfizer</v>
          </cell>
          <cell r="C314" t="str">
            <v>PFE US EQUITY</v>
          </cell>
          <cell r="D314">
            <v>717081</v>
          </cell>
          <cell r="E314">
            <v>18</v>
          </cell>
          <cell r="F314">
            <v>28</v>
          </cell>
          <cell r="G314" t="str">
            <v>USD</v>
          </cell>
          <cell r="I314">
            <v>36010969</v>
          </cell>
        </row>
        <row r="315">
          <cell r="B315" t="str">
            <v>Lucent Tech</v>
          </cell>
          <cell r="C315" t="str">
            <v>LU US EQUITY</v>
          </cell>
          <cell r="D315" t="str">
            <v>N01789</v>
          </cell>
          <cell r="E315">
            <v>31</v>
          </cell>
          <cell r="F315">
            <v>28</v>
          </cell>
          <cell r="G315" t="str">
            <v>USD</v>
          </cell>
          <cell r="I315">
            <v>36008114</v>
          </cell>
        </row>
        <row r="316">
          <cell r="B316" t="str">
            <v>Pepsico</v>
          </cell>
          <cell r="C316" t="str">
            <v>PEP us equity</v>
          </cell>
          <cell r="D316">
            <v>713448</v>
          </cell>
          <cell r="E316">
            <v>4</v>
          </cell>
          <cell r="F316">
            <v>28</v>
          </cell>
          <cell r="G316" t="str">
            <v>USD</v>
          </cell>
          <cell r="I316">
            <v>36008641</v>
          </cell>
        </row>
        <row r="317">
          <cell r="B317" t="str">
            <v>Park Place Entertainment</v>
          </cell>
          <cell r="C317" t="str">
            <v>PPE US EQUITY</v>
          </cell>
          <cell r="D317" t="str">
            <v>N05250</v>
          </cell>
          <cell r="E317">
            <v>20</v>
          </cell>
          <cell r="F317">
            <v>28</v>
          </cell>
          <cell r="G317" t="str">
            <v>USD</v>
          </cell>
          <cell r="I317">
            <v>36134731</v>
          </cell>
        </row>
        <row r="318">
          <cell r="B318" t="str">
            <v>Oracle Corp</v>
          </cell>
          <cell r="C318" t="str">
            <v>ORCL us equity</v>
          </cell>
          <cell r="D318" t="str">
            <v>68389X</v>
          </cell>
          <cell r="E318">
            <v>14</v>
          </cell>
          <cell r="F318">
            <v>28</v>
          </cell>
          <cell r="G318" t="str">
            <v>USD</v>
          </cell>
          <cell r="I318">
            <v>36014965</v>
          </cell>
        </row>
        <row r="319">
          <cell r="B319" t="str">
            <v>Ono Finance Plc</v>
          </cell>
          <cell r="C319" t="str">
            <v>14996Z US EQUITY</v>
          </cell>
          <cell r="E319">
            <v>5</v>
          </cell>
          <cell r="F319">
            <v>28</v>
          </cell>
          <cell r="G319" t="str">
            <v>USD</v>
          </cell>
        </row>
        <row r="320">
          <cell r="B320" t="str">
            <v>Occidental Petrolium</v>
          </cell>
          <cell r="C320" t="str">
            <v>OXY US EQUITY</v>
          </cell>
          <cell r="D320">
            <v>674599</v>
          </cell>
          <cell r="E320">
            <v>25</v>
          </cell>
          <cell r="F320">
            <v>28</v>
          </cell>
          <cell r="G320" t="str">
            <v>USD</v>
          </cell>
          <cell r="I320">
            <v>36017339</v>
          </cell>
        </row>
        <row r="321">
          <cell r="B321" t="str">
            <v>Morgan Stanley Dean Witter</v>
          </cell>
          <cell r="C321" t="str">
            <v>MWD US Equity</v>
          </cell>
          <cell r="D321">
            <v>617446</v>
          </cell>
          <cell r="E321">
            <v>16</v>
          </cell>
          <cell r="F321">
            <v>28</v>
          </cell>
          <cell r="G321" t="str">
            <v>USD</v>
          </cell>
          <cell r="I321">
            <v>36005264</v>
          </cell>
        </row>
        <row r="322">
          <cell r="B322" t="str">
            <v>Motorola</v>
          </cell>
          <cell r="C322" t="str">
            <v>MOT US EQUITY</v>
          </cell>
          <cell r="D322">
            <v>620076</v>
          </cell>
          <cell r="E322">
            <v>31</v>
          </cell>
          <cell r="F322">
            <v>28</v>
          </cell>
          <cell r="G322" t="str">
            <v>USD</v>
          </cell>
          <cell r="I322">
            <v>36008640</v>
          </cell>
        </row>
        <row r="323">
          <cell r="B323" t="str">
            <v>Nabors Industries</v>
          </cell>
          <cell r="C323" t="str">
            <v>NBR US EQUITY</v>
          </cell>
          <cell r="D323">
            <v>35053</v>
          </cell>
          <cell r="E323">
            <v>25</v>
          </cell>
          <cell r="F323">
            <v>28</v>
          </cell>
          <cell r="G323" t="str">
            <v>USD</v>
          </cell>
          <cell r="I323">
            <v>36134692</v>
          </cell>
        </row>
        <row r="324">
          <cell r="B324" t="str">
            <v>Norfolk Southern</v>
          </cell>
          <cell r="C324" t="str">
            <v>NSC US EQUITY</v>
          </cell>
          <cell r="D324">
            <v>655844</v>
          </cell>
          <cell r="E324">
            <v>27</v>
          </cell>
          <cell r="F324">
            <v>28</v>
          </cell>
          <cell r="G324" t="str">
            <v>USD</v>
          </cell>
          <cell r="I324">
            <v>36061640</v>
          </cell>
        </row>
        <row r="325">
          <cell r="B325" t="str">
            <v>Nordstrom</v>
          </cell>
          <cell r="C325" t="str">
            <v>JWN US Equity</v>
          </cell>
          <cell r="D325">
            <v>655664</v>
          </cell>
          <cell r="E325">
            <v>30</v>
          </cell>
          <cell r="F325">
            <v>28</v>
          </cell>
          <cell r="G325" t="str">
            <v>USD</v>
          </cell>
          <cell r="I325">
            <v>36274906</v>
          </cell>
        </row>
        <row r="326">
          <cell r="B326" t="str">
            <v>Ecolab Inc</v>
          </cell>
          <cell r="C326" t="str">
            <v>ECL US EQUITY</v>
          </cell>
          <cell r="D326">
            <v>278865</v>
          </cell>
          <cell r="E326">
            <v>8</v>
          </cell>
          <cell r="F326">
            <v>28</v>
          </cell>
          <cell r="G326" t="str">
            <v>USD</v>
          </cell>
          <cell r="I326">
            <v>36028649</v>
          </cell>
        </row>
        <row r="327">
          <cell r="B327" t="str">
            <v>Coca Cola Co</v>
          </cell>
          <cell r="C327" t="str">
            <v>KO US EQUITY</v>
          </cell>
          <cell r="D327">
            <v>191216</v>
          </cell>
          <cell r="E327">
            <v>4</v>
          </cell>
          <cell r="F327">
            <v>28</v>
          </cell>
          <cell r="G327" t="str">
            <v>USD</v>
          </cell>
          <cell r="I327">
            <v>24009363</v>
          </cell>
        </row>
        <row r="328">
          <cell r="B328" t="str">
            <v>Anheuser-Bush Co Inc</v>
          </cell>
          <cell r="C328" t="str">
            <v>BUD US EQUITY</v>
          </cell>
          <cell r="D328">
            <v>35229</v>
          </cell>
          <cell r="E328">
            <v>4</v>
          </cell>
          <cell r="F328">
            <v>28</v>
          </cell>
          <cell r="G328" t="str">
            <v>USD</v>
          </cell>
          <cell r="I328">
            <v>36274862</v>
          </cell>
        </row>
        <row r="329">
          <cell r="B329" t="str">
            <v>Brown-Forman Corp</v>
          </cell>
          <cell r="C329" t="str">
            <v>BF/B US EQUITY</v>
          </cell>
          <cell r="D329">
            <v>115637</v>
          </cell>
          <cell r="E329">
            <v>4</v>
          </cell>
          <cell r="F329">
            <v>28</v>
          </cell>
          <cell r="G329" t="str">
            <v>USD</v>
          </cell>
          <cell r="I329">
            <v>36113710</v>
          </cell>
        </row>
        <row r="330">
          <cell r="B330" t="str">
            <v>Hershey Foods Corp</v>
          </cell>
          <cell r="C330" t="str">
            <v>HSY US EQUITY</v>
          </cell>
          <cell r="D330">
            <v>427866</v>
          </cell>
          <cell r="E330">
            <v>4</v>
          </cell>
          <cell r="F330">
            <v>28</v>
          </cell>
          <cell r="G330" t="str">
            <v>USD</v>
          </cell>
          <cell r="I330">
            <v>36367872</v>
          </cell>
        </row>
        <row r="331">
          <cell r="B331" t="str">
            <v>McCormick and Co Inc</v>
          </cell>
          <cell r="C331" t="str">
            <v>MKC US EQUITY</v>
          </cell>
          <cell r="D331">
            <v>579780</v>
          </cell>
          <cell r="E331">
            <v>4</v>
          </cell>
          <cell r="F331">
            <v>28</v>
          </cell>
          <cell r="G331" t="str">
            <v>USD</v>
          </cell>
          <cell r="I331">
            <v>36028672</v>
          </cell>
        </row>
        <row r="332">
          <cell r="B332" t="str">
            <v>Compass Group Plc</v>
          </cell>
          <cell r="C332" t="str">
            <v>CPG LN EQUITY</v>
          </cell>
          <cell r="D332" t="str">
            <v>G13861</v>
          </cell>
          <cell r="E332">
            <v>4</v>
          </cell>
          <cell r="F332">
            <v>27</v>
          </cell>
          <cell r="G332" t="str">
            <v>GBP</v>
          </cell>
          <cell r="I332">
            <v>36028069</v>
          </cell>
        </row>
        <row r="333">
          <cell r="B333" t="str">
            <v>Paccar Inc</v>
          </cell>
          <cell r="C333" t="str">
            <v>PCAR US EQUITY</v>
          </cell>
          <cell r="D333" t="str">
            <v>69371A</v>
          </cell>
          <cell r="E333">
            <v>2</v>
          </cell>
          <cell r="F333">
            <v>28</v>
          </cell>
          <cell r="G333" t="str">
            <v>USD</v>
          </cell>
          <cell r="I333">
            <v>24008485</v>
          </cell>
        </row>
        <row r="334">
          <cell r="B334" t="str">
            <v>Dana Corp</v>
          </cell>
          <cell r="C334" t="str">
            <v>DCN US EQUITY</v>
          </cell>
          <cell r="D334" t="str">
            <v>23581A</v>
          </cell>
          <cell r="E334">
            <v>2</v>
          </cell>
          <cell r="F334">
            <v>28</v>
          </cell>
          <cell r="G334" t="str">
            <v>USD</v>
          </cell>
          <cell r="I334">
            <v>36017300</v>
          </cell>
        </row>
        <row r="335">
          <cell r="B335" t="str">
            <v>Johnson Controls Inc</v>
          </cell>
          <cell r="C335" t="str">
            <v>JCI US EQUITY</v>
          </cell>
          <cell r="D335">
            <v>478366</v>
          </cell>
          <cell r="E335">
            <v>2</v>
          </cell>
          <cell r="F335">
            <v>28</v>
          </cell>
          <cell r="G335" t="str">
            <v>USD</v>
          </cell>
          <cell r="I335">
            <v>36008620</v>
          </cell>
        </row>
        <row r="336">
          <cell r="B336" t="str">
            <v>Rockwell Collins Inc</v>
          </cell>
          <cell r="C336" t="str">
            <v>COL US EQUITY</v>
          </cell>
          <cell r="D336" t="str">
            <v>N07635</v>
          </cell>
          <cell r="E336">
            <v>1</v>
          </cell>
          <cell r="F336">
            <v>28</v>
          </cell>
          <cell r="G336" t="str">
            <v>USD</v>
          </cell>
          <cell r="I336">
            <v>36274822</v>
          </cell>
        </row>
        <row r="337">
          <cell r="B337" t="str">
            <v>United Technologies Corp</v>
          </cell>
          <cell r="C337" t="str">
            <v>UTX US EQUITY</v>
          </cell>
          <cell r="D337">
            <v>913017</v>
          </cell>
          <cell r="E337">
            <v>1</v>
          </cell>
          <cell r="F337">
            <v>28</v>
          </cell>
          <cell r="G337" t="str">
            <v>USD</v>
          </cell>
          <cell r="I337">
            <v>36017359</v>
          </cell>
        </row>
        <row r="338">
          <cell r="B338" t="str">
            <v>Ciba Specialty Chemicals AG</v>
          </cell>
          <cell r="C338" t="str">
            <v>CIBN VX EQUITY</v>
          </cell>
          <cell r="D338" t="str">
            <v>W12522</v>
          </cell>
          <cell r="E338">
            <v>8</v>
          </cell>
          <cell r="F338">
            <v>26</v>
          </cell>
          <cell r="G338" t="str">
            <v>CHF</v>
          </cell>
          <cell r="I338">
            <v>36023866</v>
          </cell>
        </row>
        <row r="339">
          <cell r="B339" t="str">
            <v>Compagnie Fin. Michelin</v>
          </cell>
          <cell r="C339" t="str">
            <v>MIC SW EQUITY</v>
          </cell>
          <cell r="D339" t="str">
            <v>G12037</v>
          </cell>
          <cell r="E339">
            <v>2</v>
          </cell>
          <cell r="F339">
            <v>26</v>
          </cell>
          <cell r="G339" t="str">
            <v>CHF</v>
          </cell>
          <cell r="I339">
            <v>36019465</v>
          </cell>
        </row>
        <row r="340">
          <cell r="B340" t="str">
            <v>SKF AB</v>
          </cell>
          <cell r="C340" t="str">
            <v>SKFB SS EQUITY</v>
          </cell>
          <cell r="D340" t="str">
            <v>G12804</v>
          </cell>
          <cell r="E340">
            <v>23</v>
          </cell>
          <cell r="F340">
            <v>25</v>
          </cell>
          <cell r="G340" t="str">
            <v>SEK</v>
          </cell>
          <cell r="I340">
            <v>36015259</v>
          </cell>
        </row>
        <row r="341">
          <cell r="B341" t="str">
            <v>Svenska Cellulosa AB</v>
          </cell>
          <cell r="C341" t="str">
            <v>SCAB SS EQUITY</v>
          </cell>
          <cell r="D341" t="str">
            <v>G12806</v>
          </cell>
          <cell r="E341">
            <v>29</v>
          </cell>
          <cell r="F341">
            <v>25</v>
          </cell>
          <cell r="G341" t="str">
            <v>SEK</v>
          </cell>
          <cell r="I341">
            <v>36008584</v>
          </cell>
        </row>
        <row r="342">
          <cell r="B342" t="str">
            <v>Holmen AB</v>
          </cell>
          <cell r="C342" t="str">
            <v>HOLMB SS EQUITY</v>
          </cell>
          <cell r="D342" t="str">
            <v>G10333</v>
          </cell>
          <cell r="E342">
            <v>29</v>
          </cell>
          <cell r="F342">
            <v>25</v>
          </cell>
          <cell r="G342" t="str">
            <v>SEK</v>
          </cell>
          <cell r="I342">
            <v>36017330</v>
          </cell>
        </row>
        <row r="343">
          <cell r="B343" t="str">
            <v>Hennes and Mauritz_AB</v>
          </cell>
          <cell r="C343" t="str">
            <v>HMB SS EQUITY</v>
          </cell>
          <cell r="D343" t="str">
            <v>G18878</v>
          </cell>
          <cell r="E343">
            <v>30</v>
          </cell>
          <cell r="F343">
            <v>25</v>
          </cell>
          <cell r="G343" t="str">
            <v>SEK</v>
          </cell>
        </row>
        <row r="344">
          <cell r="B344" t="str">
            <v>Red Electrica de Espana</v>
          </cell>
          <cell r="C344" t="str">
            <v>REE SM EQUITY</v>
          </cell>
          <cell r="D344" t="str">
            <v>W22372</v>
          </cell>
          <cell r="E344">
            <v>33</v>
          </cell>
          <cell r="F344">
            <v>24</v>
          </cell>
          <cell r="G344" t="str">
            <v>EUR</v>
          </cell>
          <cell r="I344">
            <v>36149823</v>
          </cell>
        </row>
        <row r="345">
          <cell r="B345" t="str">
            <v>Denso Corp</v>
          </cell>
          <cell r="C345" t="str">
            <v>6902 JP EQUITY</v>
          </cell>
          <cell r="D345" t="str">
            <v>G13283</v>
          </cell>
          <cell r="E345">
            <v>2</v>
          </cell>
          <cell r="F345">
            <v>15</v>
          </cell>
          <cell r="G345" t="str">
            <v>JPY</v>
          </cell>
          <cell r="I345">
            <v>36077216</v>
          </cell>
        </row>
        <row r="346">
          <cell r="B346" t="str">
            <v>Kao Corp</v>
          </cell>
          <cell r="C346" t="str">
            <v>4452 JP EQUITY</v>
          </cell>
          <cell r="D346" t="str">
            <v>G13266</v>
          </cell>
          <cell r="E346">
            <v>26</v>
          </cell>
          <cell r="F346">
            <v>15</v>
          </cell>
          <cell r="G346" t="str">
            <v>JPY</v>
          </cell>
          <cell r="I346">
            <v>36270112</v>
          </cell>
        </row>
        <row r="347">
          <cell r="B347" t="str">
            <v>Ajinomoto Co Inc</v>
          </cell>
          <cell r="C347" t="str">
            <v>2802 JP EQUITY</v>
          </cell>
          <cell r="D347" t="str">
            <v>G10102</v>
          </cell>
          <cell r="E347">
            <v>28</v>
          </cell>
          <cell r="F347">
            <v>15</v>
          </cell>
          <cell r="G347" t="str">
            <v>JPY</v>
          </cell>
          <cell r="I347">
            <v>36016205</v>
          </cell>
        </row>
        <row r="348">
          <cell r="B348" t="str">
            <v>Hankyu Corp</v>
          </cell>
          <cell r="C348" t="str">
            <v>9042 JP EQUITY</v>
          </cell>
          <cell r="D348" t="str">
            <v>G10505</v>
          </cell>
          <cell r="E348">
            <v>27</v>
          </cell>
          <cell r="F348">
            <v>15</v>
          </cell>
          <cell r="G348" t="str">
            <v>JPY</v>
          </cell>
          <cell r="I348">
            <v>36269347</v>
          </cell>
        </row>
        <row r="349">
          <cell r="B349" t="str">
            <v>Fuji Photo Film Co Ltd</v>
          </cell>
          <cell r="C349" t="str">
            <v>4901 JP EQUITY</v>
          </cell>
          <cell r="D349" t="str">
            <v>G13486</v>
          </cell>
          <cell r="E349">
            <v>11</v>
          </cell>
          <cell r="F349">
            <v>15</v>
          </cell>
          <cell r="G349" t="str">
            <v>JPY</v>
          </cell>
          <cell r="I349">
            <v>36033784</v>
          </cell>
        </row>
        <row r="350">
          <cell r="B350" t="str">
            <v>Toppan Printing Co Ltd</v>
          </cell>
          <cell r="C350" t="str">
            <v>7911 JP EQUITY</v>
          </cell>
          <cell r="D350" t="str">
            <v>G10323</v>
          </cell>
          <cell r="E350">
            <v>29</v>
          </cell>
          <cell r="F350">
            <v>15</v>
          </cell>
          <cell r="G350" t="str">
            <v>JPY</v>
          </cell>
          <cell r="I350">
            <v>36270676</v>
          </cell>
        </row>
        <row r="351">
          <cell r="B351" t="str">
            <v>Marui Co Ltd</v>
          </cell>
          <cell r="C351" t="str">
            <v>8252 JP EQUITY</v>
          </cell>
          <cell r="D351" t="str">
            <v>G10236</v>
          </cell>
          <cell r="E351">
            <v>30</v>
          </cell>
          <cell r="F351">
            <v>15</v>
          </cell>
          <cell r="G351" t="str">
            <v>JPY</v>
          </cell>
          <cell r="I351">
            <v>36268770</v>
          </cell>
        </row>
        <row r="352">
          <cell r="B352" t="str">
            <v>Sankyo Co Ltd</v>
          </cell>
          <cell r="C352" t="str">
            <v>4501 JP EQUITY</v>
          </cell>
          <cell r="D352" t="str">
            <v>G10146</v>
          </cell>
          <cell r="E352">
            <v>18</v>
          </cell>
          <cell r="F352">
            <v>15</v>
          </cell>
          <cell r="G352" t="str">
            <v>JPY</v>
          </cell>
          <cell r="I352">
            <v>36269980</v>
          </cell>
        </row>
        <row r="353">
          <cell r="B353" t="str">
            <v>Energie Baden Wuert. AG</v>
          </cell>
          <cell r="C353" t="str">
            <v>EBK GR EQUITY</v>
          </cell>
          <cell r="D353" t="str">
            <v>W12888</v>
          </cell>
          <cell r="E353">
            <v>33</v>
          </cell>
          <cell r="F353">
            <v>11</v>
          </cell>
          <cell r="G353" t="str">
            <v>EUR</v>
          </cell>
          <cell r="I353">
            <v>36073330</v>
          </cell>
        </row>
        <row r="354">
          <cell r="B354" t="str">
            <v>EVN AG</v>
          </cell>
          <cell r="C354" t="str">
            <v>EVN GR EQUITY</v>
          </cell>
          <cell r="D354" t="str">
            <v>G18119</v>
          </cell>
          <cell r="E354">
            <v>33</v>
          </cell>
          <cell r="F354">
            <v>11</v>
          </cell>
          <cell r="G354" t="str">
            <v>EUR</v>
          </cell>
          <cell r="I354">
            <v>36015507</v>
          </cell>
        </row>
        <row r="355">
          <cell r="B355" t="str">
            <v>Henkel KGaA</v>
          </cell>
          <cell r="C355" t="str">
            <v>HEN3 GR EQUITY</v>
          </cell>
          <cell r="D355" t="str">
            <v>G11177</v>
          </cell>
          <cell r="E355">
            <v>26</v>
          </cell>
          <cell r="F355">
            <v>11</v>
          </cell>
          <cell r="G355" t="str">
            <v>EUR</v>
          </cell>
          <cell r="I355">
            <v>36008162</v>
          </cell>
        </row>
        <row r="356">
          <cell r="B356" t="str">
            <v>Societe Ass. Gen. de France</v>
          </cell>
          <cell r="C356" t="str">
            <v>AGF FP EQUITY</v>
          </cell>
          <cell r="D356" t="str">
            <v>G13432</v>
          </cell>
          <cell r="E356">
            <v>21</v>
          </cell>
          <cell r="F356">
            <v>10</v>
          </cell>
          <cell r="G356" t="str">
            <v>EUR</v>
          </cell>
          <cell r="I356">
            <v>36019359</v>
          </cell>
        </row>
        <row r="357">
          <cell r="B357" t="str">
            <v>Potash Corp of Saskatchewan</v>
          </cell>
          <cell r="C357" t="str">
            <v>POT CN EQUITY</v>
          </cell>
          <cell r="D357" t="str">
            <v>C10627</v>
          </cell>
          <cell r="E357">
            <v>15</v>
          </cell>
          <cell r="F357">
            <v>6</v>
          </cell>
          <cell r="G357" t="str">
            <v>CAD</v>
          </cell>
          <cell r="I357">
            <v>36008937</v>
          </cell>
        </row>
        <row r="358">
          <cell r="B358" t="str">
            <v>Canadian National Railway Co</v>
          </cell>
          <cell r="C358" t="str">
            <v>CNR CN EQUITY</v>
          </cell>
          <cell r="D358" t="str">
            <v>C10431</v>
          </cell>
          <cell r="E358">
            <v>7</v>
          </cell>
          <cell r="F358">
            <v>6</v>
          </cell>
          <cell r="G358" t="str">
            <v>CAD</v>
          </cell>
          <cell r="I358">
            <v>36009018</v>
          </cell>
        </row>
        <row r="359">
          <cell r="B359" t="str">
            <v>Suncor Energy Inc</v>
          </cell>
          <cell r="C359" t="str">
            <v>SU CN EQUITY</v>
          </cell>
          <cell r="D359" t="str">
            <v>C10315</v>
          </cell>
          <cell r="E359">
            <v>25</v>
          </cell>
          <cell r="F359">
            <v>6</v>
          </cell>
          <cell r="G359" t="str">
            <v>CAD</v>
          </cell>
          <cell r="I359">
            <v>36073873</v>
          </cell>
        </row>
        <row r="360">
          <cell r="B360" t="str">
            <v>Shell Canada Ltd</v>
          </cell>
          <cell r="C360" t="str">
            <v>SHC CN EQUITY</v>
          </cell>
          <cell r="D360" t="str">
            <v>C10659</v>
          </cell>
          <cell r="E360">
            <v>25</v>
          </cell>
          <cell r="F360">
            <v>6</v>
          </cell>
          <cell r="G360" t="str">
            <v>CAD</v>
          </cell>
          <cell r="I360">
            <v>36022453</v>
          </cell>
        </row>
        <row r="361">
          <cell r="B361" t="str">
            <v>Talisman Energy Inc</v>
          </cell>
          <cell r="C361" t="str">
            <v>TLM CN EQUITY</v>
          </cell>
          <cell r="D361" t="str">
            <v>C10018</v>
          </cell>
          <cell r="E361">
            <v>25</v>
          </cell>
          <cell r="F361">
            <v>6</v>
          </cell>
          <cell r="G361" t="str">
            <v>CAD</v>
          </cell>
          <cell r="I361">
            <v>36073772</v>
          </cell>
        </row>
        <row r="362">
          <cell r="B362" t="str">
            <v>Royal Bank of Canada</v>
          </cell>
          <cell r="C362" t="str">
            <v>RY CN EQUITY</v>
          </cell>
          <cell r="D362" t="str">
            <v>C10292</v>
          </cell>
          <cell r="E362">
            <v>3</v>
          </cell>
          <cell r="F362">
            <v>6</v>
          </cell>
          <cell r="G362" t="str">
            <v>CAD</v>
          </cell>
          <cell r="I362">
            <v>36006251</v>
          </cell>
        </row>
        <row r="363">
          <cell r="B363" t="str">
            <v>Dofasco Inc</v>
          </cell>
          <cell r="C363" t="str">
            <v>DFS CN EQUITY</v>
          </cell>
          <cell r="D363" t="str">
            <v>C10119</v>
          </cell>
          <cell r="E363">
            <v>24</v>
          </cell>
          <cell r="F363">
            <v>6</v>
          </cell>
          <cell r="G363" t="str">
            <v>CAD</v>
          </cell>
          <cell r="I363">
            <v>36266576</v>
          </cell>
        </row>
        <row r="364">
          <cell r="B364" t="str">
            <v>Barrick Gold Corp</v>
          </cell>
          <cell r="C364" t="str">
            <v>ABX CN EQUITY</v>
          </cell>
          <cell r="D364" t="str">
            <v>C10381</v>
          </cell>
          <cell r="E364">
            <v>10</v>
          </cell>
          <cell r="F364">
            <v>6</v>
          </cell>
          <cell r="G364" t="str">
            <v>CAD</v>
          </cell>
          <cell r="I364">
            <v>36235732</v>
          </cell>
        </row>
        <row r="365">
          <cell r="B365" t="str">
            <v>Alcan Inc</v>
          </cell>
          <cell r="C365" t="str">
            <v>AL CN EQUITY</v>
          </cell>
          <cell r="D365" t="str">
            <v>C10377</v>
          </cell>
          <cell r="E365">
            <v>24</v>
          </cell>
          <cell r="F365">
            <v>6</v>
          </cell>
          <cell r="G365" t="str">
            <v>CAD</v>
          </cell>
          <cell r="I365">
            <v>36059972</v>
          </cell>
        </row>
        <row r="366">
          <cell r="B366" t="str">
            <v>Placer Dome Inc</v>
          </cell>
          <cell r="C366" t="str">
            <v>PDG CN EQUITY</v>
          </cell>
          <cell r="D366" t="str">
            <v>C10622</v>
          </cell>
          <cell r="E366">
            <v>10</v>
          </cell>
          <cell r="F366">
            <v>6</v>
          </cell>
          <cell r="G366" t="str">
            <v>CAD</v>
          </cell>
          <cell r="I366">
            <v>36266243</v>
          </cell>
        </row>
        <row r="367">
          <cell r="B367" t="str">
            <v>Magna International Inc</v>
          </cell>
          <cell r="C367" t="str">
            <v>MG/A CN EQUITY</v>
          </cell>
          <cell r="D367" t="str">
            <v>C10577</v>
          </cell>
          <cell r="E367">
            <v>2</v>
          </cell>
          <cell r="F367">
            <v>6</v>
          </cell>
          <cell r="G367" t="str">
            <v>CAD</v>
          </cell>
          <cell r="I367">
            <v>36013201</v>
          </cell>
        </row>
        <row r="368">
          <cell r="B368" t="str">
            <v>Santos Ltd</v>
          </cell>
          <cell r="C368" t="str">
            <v>STO AU EQUITY</v>
          </cell>
          <cell r="D368" t="str">
            <v>G10069</v>
          </cell>
          <cell r="E368">
            <v>25</v>
          </cell>
          <cell r="F368">
            <v>3</v>
          </cell>
          <cell r="G368" t="str">
            <v>AUD</v>
          </cell>
          <cell r="I368">
            <v>36058599</v>
          </cell>
        </row>
        <row r="369">
          <cell r="B369" t="str">
            <v>Wesfarmers Ltd</v>
          </cell>
          <cell r="C369" t="str">
            <v>WES AU EQUITY</v>
          </cell>
          <cell r="D369" t="str">
            <v>G10883</v>
          </cell>
          <cell r="E369">
            <v>11</v>
          </cell>
          <cell r="F369">
            <v>3</v>
          </cell>
          <cell r="G369" t="str">
            <v>AUD</v>
          </cell>
          <cell r="I369">
            <v>36077203</v>
          </cell>
        </row>
        <row r="370">
          <cell r="B370" t="str">
            <v>MBNA America Bank</v>
          </cell>
          <cell r="C370" t="str">
            <v>3152Z US EQUITY</v>
          </cell>
          <cell r="E370">
            <v>16</v>
          </cell>
          <cell r="F370">
            <v>28</v>
          </cell>
          <cell r="G370" t="str">
            <v>USD</v>
          </cell>
          <cell r="I370">
            <v>36005002</v>
          </cell>
        </row>
        <row r="371">
          <cell r="B371" t="str">
            <v>Vantico</v>
          </cell>
          <cell r="C371" t="str">
            <v>1370Z SW EQUITY</v>
          </cell>
          <cell r="E371">
            <v>8</v>
          </cell>
          <cell r="F371">
            <v>26</v>
          </cell>
          <cell r="G371" t="str">
            <v>CHF</v>
          </cell>
          <cell r="I371">
            <v>36078575</v>
          </cell>
        </row>
        <row r="372">
          <cell r="B372" t="str">
            <v>Kamps_Ag</v>
          </cell>
          <cell r="C372" t="str">
            <v>KAM GR EQUITY</v>
          </cell>
          <cell r="D372" t="str">
            <v>G12502</v>
          </cell>
          <cell r="E372">
            <v>4</v>
          </cell>
          <cell r="F372">
            <v>11</v>
          </cell>
          <cell r="G372" t="str">
            <v>EUR</v>
          </cell>
          <cell r="I372">
            <v>36046676</v>
          </cell>
        </row>
        <row r="373">
          <cell r="B373" t="str">
            <v>Safeway Plc</v>
          </cell>
          <cell r="C373" t="str">
            <v>SFW LN EQUITY</v>
          </cell>
          <cell r="D373" t="str">
            <v>G13574</v>
          </cell>
          <cell r="E373">
            <v>17</v>
          </cell>
          <cell r="F373">
            <v>27</v>
          </cell>
          <cell r="G373" t="str">
            <v>GBP</v>
          </cell>
          <cell r="I373">
            <v>36265574</v>
          </cell>
        </row>
        <row r="374">
          <cell r="B374" t="str">
            <v>San-Paolo IMI</v>
          </cell>
          <cell r="C374" t="str">
            <v>SPI IM EQUITY</v>
          </cell>
          <cell r="D374" t="str">
            <v>G14230</v>
          </cell>
          <cell r="E374">
            <v>3</v>
          </cell>
          <cell r="F374">
            <v>14</v>
          </cell>
          <cell r="G374" t="str">
            <v>EUR</v>
          </cell>
          <cell r="I374">
            <v>36004242</v>
          </cell>
        </row>
        <row r="375">
          <cell r="B375" t="str">
            <v>Stagecoach Group</v>
          </cell>
          <cell r="C375" t="str">
            <v>SGC LN EQUITY</v>
          </cell>
          <cell r="D375" t="str">
            <v>G19067</v>
          </cell>
          <cell r="E375">
            <v>27</v>
          </cell>
          <cell r="F375">
            <v>27</v>
          </cell>
          <cell r="G375" t="str">
            <v>GBP</v>
          </cell>
          <cell r="I375">
            <v>36065968</v>
          </cell>
        </row>
        <row r="376">
          <cell r="B376" t="str">
            <v>Keihin Electric Exp. Railway</v>
          </cell>
          <cell r="C376" t="str">
            <v>9006 JP EQUITY</v>
          </cell>
          <cell r="D376" t="str">
            <v>G11939</v>
          </cell>
          <cell r="E376">
            <v>27</v>
          </cell>
          <cell r="F376">
            <v>15</v>
          </cell>
          <cell r="G376" t="str">
            <v>JPY</v>
          </cell>
          <cell r="I376">
            <v>36270282</v>
          </cell>
        </row>
        <row r="377">
          <cell r="B377" t="str">
            <v>Odakyu Electric Railway</v>
          </cell>
          <cell r="C377" t="str">
            <v>9007 JP EQUITY</v>
          </cell>
          <cell r="D377" t="str">
            <v>G11299</v>
          </cell>
          <cell r="E377">
            <v>27</v>
          </cell>
          <cell r="F377">
            <v>15</v>
          </cell>
          <cell r="G377" t="str">
            <v>JPY</v>
          </cell>
          <cell r="I377">
            <v>36270177</v>
          </cell>
        </row>
        <row r="378">
          <cell r="B378" t="str">
            <v>Tokyu Corp</v>
          </cell>
          <cell r="C378" t="str">
            <v>9005 JP EQUITY</v>
          </cell>
          <cell r="D378" t="str">
            <v>G10278</v>
          </cell>
          <cell r="E378">
            <v>27</v>
          </cell>
          <cell r="F378">
            <v>15</v>
          </cell>
          <cell r="G378" t="str">
            <v>JPY</v>
          </cell>
          <cell r="I378">
            <v>36270496</v>
          </cell>
        </row>
        <row r="379">
          <cell r="B379" t="str">
            <v>Union Fenosa</v>
          </cell>
          <cell r="C379" t="str">
            <v>UNF SM EQUITY</v>
          </cell>
          <cell r="D379" t="str">
            <v>G10646</v>
          </cell>
          <cell r="E379">
            <v>33</v>
          </cell>
          <cell r="F379">
            <v>24</v>
          </cell>
          <cell r="G379" t="str">
            <v>EUR</v>
          </cell>
          <cell r="I379">
            <v>36034288</v>
          </cell>
        </row>
        <row r="380">
          <cell r="B380" t="str">
            <v>Chubu Electric Power</v>
          </cell>
          <cell r="C380" t="str">
            <v>9502 JP EQUITY</v>
          </cell>
          <cell r="D380" t="str">
            <v>G10200</v>
          </cell>
          <cell r="E380">
            <v>33</v>
          </cell>
          <cell r="F380">
            <v>15</v>
          </cell>
          <cell r="G380" t="str">
            <v>JPY</v>
          </cell>
          <cell r="I380">
            <v>36133224</v>
          </cell>
        </row>
        <row r="381">
          <cell r="B381" t="str">
            <v>Toray Industries</v>
          </cell>
          <cell r="C381" t="str">
            <v>3402 JP EQUITY</v>
          </cell>
          <cell r="D381" t="str">
            <v>G10321</v>
          </cell>
          <cell r="E381">
            <v>32</v>
          </cell>
          <cell r="F381">
            <v>15</v>
          </cell>
          <cell r="G381" t="str">
            <v>JPY</v>
          </cell>
          <cell r="I381">
            <v>36270667</v>
          </cell>
        </row>
        <row r="382">
          <cell r="B382" t="str">
            <v>Teijin Ltd</v>
          </cell>
          <cell r="C382" t="str">
            <v>3401 JP EQUITY</v>
          </cell>
          <cell r="D382" t="str">
            <v>G10504</v>
          </cell>
          <cell r="E382">
            <v>32</v>
          </cell>
          <cell r="F382">
            <v>15</v>
          </cell>
          <cell r="G382" t="str">
            <v>JPY</v>
          </cell>
          <cell r="I382">
            <v>36269396</v>
          </cell>
        </row>
        <row r="383">
          <cell r="B383" t="str">
            <v>Hellenic Telecommunications</v>
          </cell>
          <cell r="C383" t="str">
            <v>HTO GA EQUITY</v>
          </cell>
          <cell r="D383" t="str">
            <v>W11951</v>
          </cell>
          <cell r="E383">
            <v>31</v>
          </cell>
          <cell r="F383">
            <v>41</v>
          </cell>
          <cell r="G383" t="str">
            <v>EUR</v>
          </cell>
          <cell r="I383">
            <v>36024909</v>
          </cell>
        </row>
        <row r="384">
          <cell r="B384" t="str">
            <v>KDDI Corp</v>
          </cell>
          <cell r="C384" t="str">
            <v>9433 JP EQUITY</v>
          </cell>
          <cell r="D384" t="str">
            <v>W06159</v>
          </cell>
          <cell r="E384">
            <v>31</v>
          </cell>
          <cell r="F384">
            <v>15</v>
          </cell>
          <cell r="G384" t="str">
            <v>JPY</v>
          </cell>
          <cell r="I384">
            <v>36271129</v>
          </cell>
        </row>
        <row r="385">
          <cell r="B385" t="str">
            <v>Ito-Yokado</v>
          </cell>
          <cell r="C385" t="str">
            <v>8264 JP EQUITY</v>
          </cell>
          <cell r="D385" t="str">
            <v>G13491</v>
          </cell>
          <cell r="E385">
            <v>30</v>
          </cell>
          <cell r="F385">
            <v>15</v>
          </cell>
          <cell r="G385" t="str">
            <v>JPY</v>
          </cell>
          <cell r="I385">
            <v>36271216</v>
          </cell>
        </row>
        <row r="386">
          <cell r="B386" t="str">
            <v>Aeon</v>
          </cell>
          <cell r="C386" t="str">
            <v>8267 JP EQUITY</v>
          </cell>
          <cell r="D386" t="str">
            <v>G17993</v>
          </cell>
          <cell r="E386">
            <v>30</v>
          </cell>
          <cell r="F386">
            <v>15</v>
          </cell>
          <cell r="G386" t="str">
            <v>JPY</v>
          </cell>
          <cell r="I386">
            <v>36269154</v>
          </cell>
        </row>
        <row r="387">
          <cell r="B387" t="str">
            <v>Oji Paper</v>
          </cell>
          <cell r="C387" t="str">
            <v>3861 JP EQUITY</v>
          </cell>
          <cell r="D387" t="str">
            <v>G13288</v>
          </cell>
          <cell r="E387">
            <v>29</v>
          </cell>
          <cell r="F387">
            <v>15</v>
          </cell>
          <cell r="G387" t="str">
            <v>JPY</v>
          </cell>
          <cell r="I387">
            <v>36270125</v>
          </cell>
        </row>
        <row r="388">
          <cell r="B388" t="str">
            <v>Nippon Paper Industries</v>
          </cell>
          <cell r="C388" t="str">
            <v>3863 JP EQUITY</v>
          </cell>
          <cell r="D388" t="str">
            <v>G10197</v>
          </cell>
          <cell r="E388">
            <v>29</v>
          </cell>
          <cell r="F388">
            <v>15</v>
          </cell>
          <cell r="G388" t="str">
            <v>JPY</v>
          </cell>
          <cell r="I388">
            <v>36269991</v>
          </cell>
        </row>
        <row r="389">
          <cell r="B389" t="str">
            <v>Nippon Oil</v>
          </cell>
          <cell r="C389" t="str">
            <v>5001 JP EQUITY</v>
          </cell>
          <cell r="D389" t="str">
            <v>G10066</v>
          </cell>
          <cell r="E389">
            <v>25</v>
          </cell>
          <cell r="F389">
            <v>15</v>
          </cell>
          <cell r="G389" t="str">
            <v>JPY</v>
          </cell>
          <cell r="I389">
            <v>36268689</v>
          </cell>
        </row>
        <row r="390">
          <cell r="B390" t="str">
            <v>Statoil</v>
          </cell>
          <cell r="C390" t="str">
            <v>STL NO EQUITY</v>
          </cell>
          <cell r="D390" t="str">
            <v>W07436</v>
          </cell>
          <cell r="E390">
            <v>25</v>
          </cell>
          <cell r="F390">
            <v>21</v>
          </cell>
          <cell r="G390" t="str">
            <v>NOK</v>
          </cell>
        </row>
        <row r="391">
          <cell r="B391" t="str">
            <v>Rio Tinto Plc</v>
          </cell>
          <cell r="C391" t="str">
            <v>RIO LN EQUITY</v>
          </cell>
          <cell r="D391" t="str">
            <v>G14636</v>
          </cell>
          <cell r="E391">
            <v>24</v>
          </cell>
          <cell r="F391">
            <v>27</v>
          </cell>
          <cell r="G391" t="str">
            <v>GBP</v>
          </cell>
          <cell r="I391">
            <v>36020940</v>
          </cell>
        </row>
        <row r="392">
          <cell r="B392" t="str">
            <v>Sompo Japan Insurance</v>
          </cell>
          <cell r="C392" t="str">
            <v>8755 JP EQUITY</v>
          </cell>
          <cell r="D392" t="str">
            <v>G13085</v>
          </cell>
          <cell r="E392">
            <v>21</v>
          </cell>
          <cell r="F392">
            <v>15</v>
          </cell>
          <cell r="G392" t="str">
            <v>JPY</v>
          </cell>
          <cell r="I392">
            <v>36010876</v>
          </cell>
        </row>
        <row r="393">
          <cell r="B393" t="str">
            <v>Bristol-Myers Squibb</v>
          </cell>
          <cell r="C393" t="str">
            <v>BMY US EQUITY</v>
          </cell>
          <cell r="D393">
            <v>110097</v>
          </cell>
          <cell r="E393">
            <v>18</v>
          </cell>
          <cell r="F393">
            <v>28</v>
          </cell>
          <cell r="G393" t="str">
            <v>USD</v>
          </cell>
          <cell r="I393">
            <v>36008603</v>
          </cell>
        </row>
        <row r="394">
          <cell r="B394" t="str">
            <v>Johnson and Johnson</v>
          </cell>
          <cell r="C394" t="str">
            <v>JNJ US EQUITY</v>
          </cell>
          <cell r="D394">
            <v>478160</v>
          </cell>
          <cell r="E394">
            <v>18</v>
          </cell>
          <cell r="F394">
            <v>28</v>
          </cell>
          <cell r="G394" t="str">
            <v>USD</v>
          </cell>
          <cell r="I394">
            <v>36008621</v>
          </cell>
        </row>
        <row r="395">
          <cell r="B395" t="str">
            <v>Chugai Pharmaceutical</v>
          </cell>
          <cell r="C395" t="str">
            <v>4519 JP EQUITY</v>
          </cell>
          <cell r="D395" t="str">
            <v>G10195</v>
          </cell>
          <cell r="E395">
            <v>18</v>
          </cell>
          <cell r="F395">
            <v>15</v>
          </cell>
          <cell r="G395" t="str">
            <v>JPY</v>
          </cell>
          <cell r="I395">
            <v>36270665</v>
          </cell>
        </row>
        <row r="396">
          <cell r="B396" t="str">
            <v>MBIA</v>
          </cell>
          <cell r="C396" t="str">
            <v>MBI US EQUITY</v>
          </cell>
          <cell r="D396" t="str">
            <v>55262C</v>
          </cell>
          <cell r="E396">
            <v>16</v>
          </cell>
          <cell r="F396">
            <v>28</v>
          </cell>
          <cell r="G396" t="str">
            <v>USD</v>
          </cell>
          <cell r="I396">
            <v>36032674</v>
          </cell>
        </row>
        <row r="397">
          <cell r="B397" t="str">
            <v>Nikko Cordial_Securities</v>
          </cell>
          <cell r="C397" t="str">
            <v>8603 JP EQUITY</v>
          </cell>
          <cell r="D397" t="str">
            <v>G12907</v>
          </cell>
          <cell r="E397">
            <v>16</v>
          </cell>
          <cell r="F397">
            <v>15</v>
          </cell>
          <cell r="G397" t="str">
            <v>JPY</v>
          </cell>
          <cell r="I397">
            <v>36079209</v>
          </cell>
        </row>
        <row r="398">
          <cell r="B398" t="str">
            <v>Credit Saison</v>
          </cell>
          <cell r="C398" t="str">
            <v>8253 JP EQUITY</v>
          </cell>
          <cell r="D398" t="str">
            <v>G13369</v>
          </cell>
          <cell r="E398">
            <v>16</v>
          </cell>
          <cell r="F398">
            <v>15</v>
          </cell>
          <cell r="G398" t="str">
            <v>JPY</v>
          </cell>
          <cell r="I398">
            <v>36366090</v>
          </cell>
        </row>
        <row r="399">
          <cell r="B399" t="str">
            <v>Tembec Inc</v>
          </cell>
          <cell r="C399" t="str">
            <v>TBC CN EQUITY</v>
          </cell>
          <cell r="D399" t="str">
            <v>C10322</v>
          </cell>
          <cell r="E399">
            <v>29</v>
          </cell>
          <cell r="F399">
            <v>6</v>
          </cell>
          <cell r="G399" t="str">
            <v>CAD</v>
          </cell>
          <cell r="I399">
            <v>36134648</v>
          </cell>
        </row>
        <row r="400">
          <cell r="B400" t="str">
            <v>Primedia Inc</v>
          </cell>
          <cell r="C400" t="str">
            <v>PRM US EQUITY</v>
          </cell>
          <cell r="D400">
            <v>482727</v>
          </cell>
          <cell r="E400">
            <v>29</v>
          </cell>
          <cell r="F400">
            <v>28</v>
          </cell>
          <cell r="G400" t="str">
            <v>USD</v>
          </cell>
          <cell r="I400">
            <v>36275249</v>
          </cell>
        </row>
        <row r="401">
          <cell r="B401" t="str">
            <v>Service Corp International</v>
          </cell>
          <cell r="C401" t="str">
            <v>SRV US EQUITY</v>
          </cell>
          <cell r="D401">
            <v>817565</v>
          </cell>
          <cell r="E401">
            <v>28</v>
          </cell>
          <cell r="F401">
            <v>28</v>
          </cell>
          <cell r="G401" t="str">
            <v>USD</v>
          </cell>
          <cell r="I401">
            <v>36285752</v>
          </cell>
        </row>
        <row r="402">
          <cell r="B402" t="str">
            <v>Vintage Petroleum Inc</v>
          </cell>
          <cell r="C402" t="str">
            <v>VPI US EQUITY</v>
          </cell>
          <cell r="D402">
            <v>927460</v>
          </cell>
          <cell r="E402">
            <v>25</v>
          </cell>
          <cell r="F402">
            <v>28</v>
          </cell>
          <cell r="G402" t="str">
            <v>USD</v>
          </cell>
          <cell r="I402">
            <v>36014237</v>
          </cell>
        </row>
        <row r="403">
          <cell r="B403" t="str">
            <v>Pride International Inc</v>
          </cell>
          <cell r="C403" t="str">
            <v>PDE US EQUITY</v>
          </cell>
          <cell r="D403">
            <v>741541</v>
          </cell>
          <cell r="E403">
            <v>25</v>
          </cell>
          <cell r="F403">
            <v>28</v>
          </cell>
          <cell r="G403" t="str">
            <v>USD</v>
          </cell>
          <cell r="I403">
            <v>36029120</v>
          </cell>
        </row>
        <row r="404">
          <cell r="B404" t="str">
            <v>Pioneer Natural</v>
          </cell>
          <cell r="C404" t="str">
            <v>PXD US EQUITY</v>
          </cell>
          <cell r="D404">
            <v>701016</v>
          </cell>
          <cell r="E404">
            <v>25</v>
          </cell>
          <cell r="F404">
            <v>28</v>
          </cell>
          <cell r="G404" t="str">
            <v>USD</v>
          </cell>
          <cell r="I404">
            <v>36274478</v>
          </cell>
        </row>
        <row r="405">
          <cell r="B405" t="str">
            <v>Forest Oil Corp</v>
          </cell>
          <cell r="C405" t="str">
            <v>FST US EQUITY</v>
          </cell>
          <cell r="D405">
            <v>346091</v>
          </cell>
          <cell r="E405">
            <v>25</v>
          </cell>
          <cell r="F405">
            <v>28</v>
          </cell>
          <cell r="G405" t="str">
            <v>USD</v>
          </cell>
          <cell r="I405">
            <v>36061994</v>
          </cell>
        </row>
        <row r="406">
          <cell r="B406" t="str">
            <v>Chesapeake Energy Corp</v>
          </cell>
          <cell r="C406" t="str">
            <v>CHK US EQUITY</v>
          </cell>
          <cell r="D406">
            <v>165167</v>
          </cell>
          <cell r="E406">
            <v>25</v>
          </cell>
          <cell r="F406">
            <v>28</v>
          </cell>
          <cell r="G406" t="str">
            <v>USD</v>
          </cell>
          <cell r="I406">
            <v>36274121</v>
          </cell>
        </row>
        <row r="407">
          <cell r="B407" t="str">
            <v>AK Steel Corp</v>
          </cell>
          <cell r="C407" t="str">
            <v>93610Z US EQUITY</v>
          </cell>
          <cell r="E407">
            <v>24</v>
          </cell>
          <cell r="F407">
            <v>28</v>
          </cell>
          <cell r="G407" t="str">
            <v>USD</v>
          </cell>
          <cell r="I407">
            <v>36062142</v>
          </cell>
        </row>
        <row r="408">
          <cell r="B408" t="str">
            <v>United States Steel Corp</v>
          </cell>
          <cell r="C408" t="str">
            <v>X US EQUITY</v>
          </cell>
          <cell r="D408" t="str">
            <v>90337T</v>
          </cell>
          <cell r="E408">
            <v>24</v>
          </cell>
          <cell r="F408">
            <v>28</v>
          </cell>
          <cell r="G408" t="str">
            <v>USD</v>
          </cell>
          <cell r="I408">
            <v>36273298</v>
          </cell>
        </row>
        <row r="409">
          <cell r="B409" t="str">
            <v>Hasbro Inc</v>
          </cell>
          <cell r="C409" t="str">
            <v>HAS US EQUITY</v>
          </cell>
          <cell r="D409">
            <v>418056</v>
          </cell>
          <cell r="E409">
            <v>22</v>
          </cell>
          <cell r="F409">
            <v>28</v>
          </cell>
          <cell r="G409" t="str">
            <v>USD</v>
          </cell>
          <cell r="I409">
            <v>36067894</v>
          </cell>
        </row>
        <row r="410">
          <cell r="B410" t="str">
            <v>Regal Cinemas Inc</v>
          </cell>
          <cell r="C410" t="str">
            <v>72376Z US EQUITY</v>
          </cell>
          <cell r="D410">
            <v>758754</v>
          </cell>
          <cell r="E410">
            <v>22</v>
          </cell>
          <cell r="F410">
            <v>28</v>
          </cell>
          <cell r="G410" t="str">
            <v>USD</v>
          </cell>
        </row>
        <row r="411">
          <cell r="B411" t="str">
            <v>Argosy Gaming Corp</v>
          </cell>
          <cell r="C411" t="str">
            <v>AGY US EQUITY</v>
          </cell>
          <cell r="D411">
            <v>40228</v>
          </cell>
          <cell r="E411">
            <v>20</v>
          </cell>
          <cell r="F411">
            <v>28</v>
          </cell>
          <cell r="G411" t="str">
            <v>USD</v>
          </cell>
          <cell r="I411">
            <v>36366785</v>
          </cell>
        </row>
        <row r="412">
          <cell r="B412" t="str">
            <v>Station Casinos Inc</v>
          </cell>
          <cell r="C412" t="str">
            <v>STN US EQUITY</v>
          </cell>
          <cell r="D412">
            <v>857689</v>
          </cell>
          <cell r="E412">
            <v>20</v>
          </cell>
          <cell r="F412">
            <v>28</v>
          </cell>
          <cell r="G412" t="str">
            <v>USD</v>
          </cell>
          <cell r="I412">
            <v>36054414</v>
          </cell>
        </row>
        <row r="413">
          <cell r="B413" t="str">
            <v>Genzyme Corp</v>
          </cell>
          <cell r="C413" t="str">
            <v>GENZ US EQUITY</v>
          </cell>
          <cell r="D413">
            <v>372917</v>
          </cell>
          <cell r="E413">
            <v>18</v>
          </cell>
          <cell r="F413">
            <v>28</v>
          </cell>
          <cell r="G413" t="str">
            <v>USD</v>
          </cell>
          <cell r="I413">
            <v>36077054</v>
          </cell>
        </row>
        <row r="414">
          <cell r="B414" t="str">
            <v>Beverly Enterprises Inc</v>
          </cell>
          <cell r="C414" t="str">
            <v>BEV US EQUITY</v>
          </cell>
          <cell r="D414">
            <v>87851</v>
          </cell>
          <cell r="E414">
            <v>18</v>
          </cell>
          <cell r="F414">
            <v>28</v>
          </cell>
          <cell r="G414" t="str">
            <v>USD</v>
          </cell>
          <cell r="I414">
            <v>36054122</v>
          </cell>
        </row>
        <row r="415">
          <cell r="B415" t="str">
            <v>Triad Hospitals Inc</v>
          </cell>
          <cell r="C415" t="str">
            <v>TRI US EQUITY</v>
          </cell>
          <cell r="D415" t="str">
            <v>N05432</v>
          </cell>
          <cell r="E415">
            <v>18</v>
          </cell>
          <cell r="F415">
            <v>28</v>
          </cell>
          <cell r="G415" t="str">
            <v>USD</v>
          </cell>
          <cell r="I415">
            <v>36368136</v>
          </cell>
        </row>
        <row r="416">
          <cell r="B416" t="str">
            <v>Tenet Healthcare Corp</v>
          </cell>
          <cell r="C416" t="str">
            <v>THC US EQUITY</v>
          </cell>
          <cell r="D416">
            <v>636886</v>
          </cell>
          <cell r="E416">
            <v>18</v>
          </cell>
          <cell r="F416">
            <v>28</v>
          </cell>
          <cell r="G416" t="str">
            <v>USD</v>
          </cell>
          <cell r="I416">
            <v>36053910</v>
          </cell>
        </row>
        <row r="417">
          <cell r="B417" t="str">
            <v>Amerisource Bergen Corp</v>
          </cell>
          <cell r="C417" t="str">
            <v>ABC US EQUITY</v>
          </cell>
          <cell r="D417" t="str">
            <v>N01192</v>
          </cell>
          <cell r="E417">
            <v>18</v>
          </cell>
          <cell r="F417">
            <v>28</v>
          </cell>
          <cell r="G417" t="str">
            <v>USD</v>
          </cell>
          <cell r="I417">
            <v>36364576</v>
          </cell>
        </row>
        <row r="418">
          <cell r="B418" t="str">
            <v>Case Credit Corp</v>
          </cell>
          <cell r="C418" t="str">
            <v>7062Z US EQUITY</v>
          </cell>
          <cell r="E418">
            <v>16</v>
          </cell>
          <cell r="F418">
            <v>28</v>
          </cell>
          <cell r="G418" t="str">
            <v>USD</v>
          </cell>
        </row>
        <row r="419">
          <cell r="B419" t="str">
            <v>Scotts Company</v>
          </cell>
          <cell r="C419" t="str">
            <v>SMG US EQUITY</v>
          </cell>
          <cell r="D419" t="str">
            <v>81099X</v>
          </cell>
          <cell r="E419">
            <v>15</v>
          </cell>
          <cell r="F419">
            <v>28</v>
          </cell>
          <cell r="G419" t="str">
            <v>USD</v>
          </cell>
          <cell r="I419">
            <v>36069562</v>
          </cell>
        </row>
        <row r="420">
          <cell r="B420" t="str">
            <v>IMC Global Inc</v>
          </cell>
          <cell r="C420" t="str">
            <v>IGL US EQUITY</v>
          </cell>
          <cell r="D420">
            <v>449669</v>
          </cell>
          <cell r="E420">
            <v>15</v>
          </cell>
          <cell r="F420">
            <v>28</v>
          </cell>
          <cell r="G420" t="str">
            <v>USD</v>
          </cell>
          <cell r="I420">
            <v>36273527</v>
          </cell>
        </row>
        <row r="421">
          <cell r="B421" t="str">
            <v>Fairchild Semiconductor Int.</v>
          </cell>
          <cell r="C421" t="str">
            <v>FCS US EQUITY</v>
          </cell>
          <cell r="D421" t="str">
            <v>N04132</v>
          </cell>
          <cell r="E421">
            <v>14</v>
          </cell>
          <cell r="F421">
            <v>28</v>
          </cell>
          <cell r="G421" t="str">
            <v>USD</v>
          </cell>
          <cell r="I421">
            <v>36366976</v>
          </cell>
        </row>
        <row r="422">
          <cell r="B422" t="str">
            <v>Flextronics Intern. Ltd</v>
          </cell>
          <cell r="C422" t="str">
            <v>FLEX US EQUITY</v>
          </cell>
          <cell r="E422">
            <v>14</v>
          </cell>
          <cell r="F422">
            <v>23</v>
          </cell>
          <cell r="G422" t="str">
            <v>SGD</v>
          </cell>
          <cell r="I422">
            <v>36067384</v>
          </cell>
        </row>
        <row r="423">
          <cell r="B423" t="str">
            <v>L3 Communications Hold. Inc</v>
          </cell>
          <cell r="C423" t="str">
            <v>LLL US EQUITY</v>
          </cell>
          <cell r="D423" t="str">
            <v>N04781</v>
          </cell>
          <cell r="E423">
            <v>14</v>
          </cell>
          <cell r="F423">
            <v>28</v>
          </cell>
          <cell r="G423" t="str">
            <v>USD</v>
          </cell>
          <cell r="I423">
            <v>36275012</v>
          </cell>
        </row>
        <row r="424">
          <cell r="B424" t="str">
            <v>Waste Management Inc</v>
          </cell>
          <cell r="C424" t="str">
            <v>WMI US EQUITY</v>
          </cell>
          <cell r="D424">
            <v>902917</v>
          </cell>
          <cell r="E424">
            <v>13</v>
          </cell>
          <cell r="F424">
            <v>28</v>
          </cell>
          <cell r="G424" t="str">
            <v>USD</v>
          </cell>
          <cell r="I424">
            <v>36014498</v>
          </cell>
        </row>
        <row r="425">
          <cell r="B425" t="str">
            <v>United Rentals Inc</v>
          </cell>
          <cell r="C425" t="str">
            <v>URI US EQUITY</v>
          </cell>
          <cell r="D425" t="str">
            <v>N04446</v>
          </cell>
          <cell r="E425">
            <v>12</v>
          </cell>
          <cell r="F425">
            <v>28</v>
          </cell>
          <cell r="G425" t="str">
            <v>USD</v>
          </cell>
          <cell r="I425">
            <v>36275485</v>
          </cell>
        </row>
        <row r="426">
          <cell r="B426" t="str">
            <v>Ball Corp</v>
          </cell>
          <cell r="C426" t="str">
            <v>BLL US EQUITY</v>
          </cell>
          <cell r="D426">
            <v>58498</v>
          </cell>
          <cell r="E426">
            <v>9</v>
          </cell>
          <cell r="F426">
            <v>28</v>
          </cell>
          <cell r="G426" t="str">
            <v>USD</v>
          </cell>
          <cell r="I426">
            <v>36046188</v>
          </cell>
        </row>
        <row r="427">
          <cell r="B427" t="str">
            <v>Owens Illinois Inc</v>
          </cell>
          <cell r="C427" t="str">
            <v>OI US EQUITY</v>
          </cell>
          <cell r="D427">
            <v>690768</v>
          </cell>
          <cell r="E427">
            <v>9</v>
          </cell>
          <cell r="F427">
            <v>28</v>
          </cell>
          <cell r="G427" t="str">
            <v>USD</v>
          </cell>
          <cell r="I427">
            <v>36015378</v>
          </cell>
        </row>
        <row r="428">
          <cell r="B428" t="str">
            <v>Stone Container Corp</v>
          </cell>
          <cell r="C428" t="str">
            <v>1567Q US EQUITY</v>
          </cell>
          <cell r="D428">
            <v>861589</v>
          </cell>
          <cell r="E428">
            <v>9</v>
          </cell>
          <cell r="F428">
            <v>28</v>
          </cell>
          <cell r="G428" t="str">
            <v>USD</v>
          </cell>
          <cell r="I428">
            <v>36374318</v>
          </cell>
        </row>
        <row r="429">
          <cell r="B429" t="str">
            <v>Lyondell Chemical Company</v>
          </cell>
          <cell r="C429" t="str">
            <v>LYO US EQUITY</v>
          </cell>
          <cell r="D429">
            <v>552078</v>
          </cell>
          <cell r="E429">
            <v>8</v>
          </cell>
          <cell r="F429">
            <v>28</v>
          </cell>
          <cell r="G429" t="str">
            <v>USD</v>
          </cell>
          <cell r="I429">
            <v>36034985</v>
          </cell>
        </row>
        <row r="430">
          <cell r="B430" t="str">
            <v>Briggs and Stratton Corp</v>
          </cell>
          <cell r="C430" t="str">
            <v>BGG US EQUITY</v>
          </cell>
          <cell r="D430">
            <v>109043</v>
          </cell>
          <cell r="E430">
            <v>6</v>
          </cell>
          <cell r="F430">
            <v>28</v>
          </cell>
          <cell r="G430" t="str">
            <v>USD</v>
          </cell>
          <cell r="I430">
            <v>36140587</v>
          </cell>
        </row>
        <row r="431">
          <cell r="B431" t="str">
            <v>American Standard Cmps Inc</v>
          </cell>
          <cell r="C431" t="str">
            <v>ASD US EQUITY</v>
          </cell>
          <cell r="D431">
            <v>29717</v>
          </cell>
          <cell r="E431">
            <v>6</v>
          </cell>
          <cell r="F431">
            <v>28</v>
          </cell>
          <cell r="G431" t="str">
            <v>USD</v>
          </cell>
          <cell r="I431">
            <v>36008942</v>
          </cell>
        </row>
        <row r="432">
          <cell r="B432" t="str">
            <v>Felcor Lodging Trust Inc</v>
          </cell>
          <cell r="C432" t="str">
            <v>FCH US EQUITY</v>
          </cell>
          <cell r="D432" t="str">
            <v>N00555</v>
          </cell>
          <cell r="E432">
            <v>6</v>
          </cell>
          <cell r="F432">
            <v>28</v>
          </cell>
          <cell r="G432" t="str">
            <v>USD</v>
          </cell>
          <cell r="I432">
            <v>36274038</v>
          </cell>
        </row>
        <row r="433">
          <cell r="B433" t="str">
            <v>DR Horton Inc</v>
          </cell>
          <cell r="C433" t="str">
            <v>DHI US EQUITY</v>
          </cell>
          <cell r="D433" t="str">
            <v>23331A</v>
          </cell>
          <cell r="E433">
            <v>6</v>
          </cell>
          <cell r="F433">
            <v>28</v>
          </cell>
          <cell r="G433" t="str">
            <v>USD</v>
          </cell>
          <cell r="I433">
            <v>36377523</v>
          </cell>
        </row>
        <row r="434">
          <cell r="B434" t="str">
            <v>Lennar Corp</v>
          </cell>
          <cell r="C434" t="str">
            <v>LEN US EQUITY</v>
          </cell>
          <cell r="D434">
            <v>526057</v>
          </cell>
          <cell r="E434">
            <v>6</v>
          </cell>
          <cell r="F434">
            <v>28</v>
          </cell>
          <cell r="G434" t="str">
            <v>USD</v>
          </cell>
          <cell r="I434">
            <v>36272612</v>
          </cell>
        </row>
        <row r="435">
          <cell r="B435" t="str">
            <v>Insight Communications Inc</v>
          </cell>
          <cell r="C435" t="str">
            <v>ICCI US EQUITY</v>
          </cell>
          <cell r="D435" t="str">
            <v>N05552</v>
          </cell>
          <cell r="E435">
            <v>5</v>
          </cell>
          <cell r="F435">
            <v>28</v>
          </cell>
          <cell r="G435" t="str">
            <v>USD</v>
          </cell>
          <cell r="I435">
            <v>36273154</v>
          </cell>
        </row>
        <row r="436">
          <cell r="B436" t="str">
            <v>CSC Holdings Inc</v>
          </cell>
          <cell r="C436" t="str">
            <v>12910Z US EQUITY</v>
          </cell>
          <cell r="E436">
            <v>5</v>
          </cell>
          <cell r="F436">
            <v>28</v>
          </cell>
          <cell r="G436" t="str">
            <v>USD</v>
          </cell>
          <cell r="I436">
            <v>36095284</v>
          </cell>
        </row>
        <row r="437">
          <cell r="B437" t="str">
            <v>Dole Food Company_Inc</v>
          </cell>
          <cell r="C437" t="str">
            <v>DOL US EQUITY</v>
          </cell>
          <cell r="D437">
            <v>148429</v>
          </cell>
          <cell r="E437">
            <v>4</v>
          </cell>
          <cell r="F437">
            <v>28</v>
          </cell>
          <cell r="G437" t="str">
            <v>USD</v>
          </cell>
          <cell r="I437">
            <v>36017303</v>
          </cell>
        </row>
        <row r="438">
          <cell r="B438" t="str">
            <v>Constellation Brands Inc</v>
          </cell>
          <cell r="C438" t="str">
            <v>STZ US EQUITY</v>
          </cell>
          <cell r="D438">
            <v>137219</v>
          </cell>
          <cell r="E438">
            <v>4</v>
          </cell>
          <cell r="F438">
            <v>28</v>
          </cell>
          <cell r="G438" t="str">
            <v>USD</v>
          </cell>
          <cell r="I438">
            <v>36009017</v>
          </cell>
        </row>
        <row r="439">
          <cell r="B439" t="str">
            <v>Yum! Brands Inc</v>
          </cell>
          <cell r="C439" t="str">
            <v>YUM US EQUITY</v>
          </cell>
          <cell r="D439" t="str">
            <v>N03932</v>
          </cell>
          <cell r="E439">
            <v>4</v>
          </cell>
          <cell r="F439">
            <v>28</v>
          </cell>
          <cell r="G439" t="str">
            <v>USD</v>
          </cell>
          <cell r="I439">
            <v>36015982</v>
          </cell>
        </row>
        <row r="440">
          <cell r="B440" t="str">
            <v>Lear Corp</v>
          </cell>
          <cell r="C440" t="str">
            <v>LEA US EQUITY</v>
          </cell>
          <cell r="D440">
            <v>521897</v>
          </cell>
          <cell r="E440">
            <v>2</v>
          </cell>
          <cell r="F440">
            <v>28</v>
          </cell>
          <cell r="G440" t="str">
            <v>USD</v>
          </cell>
          <cell r="I440">
            <v>36013183</v>
          </cell>
        </row>
        <row r="441">
          <cell r="B441" t="str">
            <v>Oneok Inc</v>
          </cell>
          <cell r="C441" t="str">
            <v>OKE US EQUITY</v>
          </cell>
          <cell r="D441">
            <v>682678</v>
          </cell>
          <cell r="E441">
            <v>33</v>
          </cell>
          <cell r="F441">
            <v>28</v>
          </cell>
          <cell r="G441" t="str">
            <v>USD</v>
          </cell>
          <cell r="I441">
            <v>36134726</v>
          </cell>
        </row>
        <row r="442">
          <cell r="B442" t="str">
            <v>CenturyTel Inc</v>
          </cell>
          <cell r="C442" t="str">
            <v>CTL US EQUITY</v>
          </cell>
          <cell r="D442">
            <v>156686</v>
          </cell>
          <cell r="E442">
            <v>31</v>
          </cell>
          <cell r="F442">
            <v>28</v>
          </cell>
          <cell r="G442" t="str">
            <v>USD</v>
          </cell>
          <cell r="I442">
            <v>36368555</v>
          </cell>
        </row>
        <row r="443">
          <cell r="B443" t="str">
            <v>Alltel Corp</v>
          </cell>
          <cell r="C443" t="str">
            <v>AT US EQUITY</v>
          </cell>
          <cell r="D443">
            <v>20039</v>
          </cell>
          <cell r="E443">
            <v>31</v>
          </cell>
          <cell r="F443">
            <v>28</v>
          </cell>
          <cell r="G443" t="str">
            <v>USD</v>
          </cell>
          <cell r="I443">
            <v>36134172</v>
          </cell>
        </row>
        <row r="444">
          <cell r="B444" t="str">
            <v xml:space="preserve">Cingular Wireless Llc </v>
          </cell>
          <cell r="C444" t="str">
            <v>24004Z US EQUITY</v>
          </cell>
          <cell r="E444">
            <v>31</v>
          </cell>
          <cell r="F444">
            <v>28</v>
          </cell>
          <cell r="G444" t="str">
            <v>USD</v>
          </cell>
          <cell r="I444">
            <v>36067354</v>
          </cell>
        </row>
        <row r="445">
          <cell r="B445" t="str">
            <v>Teleph. and Data Syst. Inc</v>
          </cell>
          <cell r="C445" t="str">
            <v>TDS US EQUITY</v>
          </cell>
          <cell r="D445">
            <v>879433</v>
          </cell>
          <cell r="E445">
            <v>31</v>
          </cell>
          <cell r="F445">
            <v>28</v>
          </cell>
          <cell r="G445" t="str">
            <v>USD</v>
          </cell>
          <cell r="I445">
            <v>36274923</v>
          </cell>
        </row>
        <row r="446">
          <cell r="B446" t="str">
            <v>Unum Provident Corp</v>
          </cell>
          <cell r="C446" t="str">
            <v>UNM US EQUITY</v>
          </cell>
          <cell r="D446">
            <v>903192</v>
          </cell>
          <cell r="E446">
            <v>21</v>
          </cell>
          <cell r="F446">
            <v>28</v>
          </cell>
          <cell r="G446" t="str">
            <v>USD</v>
          </cell>
          <cell r="I446">
            <v>36071017</v>
          </cell>
        </row>
        <row r="447">
          <cell r="B447" t="str">
            <v>Liberty Media Corp</v>
          </cell>
          <cell r="C447" t="str">
            <v>L US EQUITY</v>
          </cell>
          <cell r="D447" t="str">
            <v>N02096</v>
          </cell>
          <cell r="E447">
            <v>5</v>
          </cell>
          <cell r="F447">
            <v>28</v>
          </cell>
          <cell r="G447" t="str">
            <v>USD</v>
          </cell>
          <cell r="I447">
            <v>36066849</v>
          </cell>
        </row>
        <row r="448">
          <cell r="B448" t="str">
            <v>BorgWarner Inc</v>
          </cell>
          <cell r="C448" t="str">
            <v>BWA US EQUITY</v>
          </cell>
          <cell r="D448">
            <v>99724</v>
          </cell>
          <cell r="E448">
            <v>2</v>
          </cell>
          <cell r="F448">
            <v>28</v>
          </cell>
          <cell r="G448" t="str">
            <v>USD</v>
          </cell>
          <cell r="I448">
            <v>36008990</v>
          </cell>
        </row>
        <row r="449">
          <cell r="B449" t="str">
            <v>Cooper Tire and Rubber Co</v>
          </cell>
          <cell r="C449" t="str">
            <v>CTB US EQUITY</v>
          </cell>
          <cell r="D449">
            <v>216831</v>
          </cell>
          <cell r="E449">
            <v>2</v>
          </cell>
          <cell r="F449">
            <v>28</v>
          </cell>
          <cell r="G449" t="str">
            <v>USD</v>
          </cell>
          <cell r="I449">
            <v>36134413</v>
          </cell>
        </row>
        <row r="450">
          <cell r="B450" t="str">
            <v>Israel Electric Corp Ltd</v>
          </cell>
          <cell r="C450" t="str">
            <v>1002Z IT EQUITY</v>
          </cell>
          <cell r="E450">
            <v>33</v>
          </cell>
          <cell r="F450">
            <v>61</v>
          </cell>
          <cell r="G450" t="str">
            <v>ILS</v>
          </cell>
          <cell r="I450">
            <v>36025017</v>
          </cell>
        </row>
        <row r="451">
          <cell r="B451" t="str">
            <v>CEZ</v>
          </cell>
          <cell r="C451" t="str">
            <v>CEZ CP EQUITY</v>
          </cell>
          <cell r="D451" t="str">
            <v>W11867</v>
          </cell>
          <cell r="E451">
            <v>33</v>
          </cell>
          <cell r="F451">
            <v>62</v>
          </cell>
          <cell r="G451" t="str">
            <v>CZK</v>
          </cell>
          <cell r="I451">
            <v>36025601</v>
          </cell>
        </row>
        <row r="452">
          <cell r="B452" t="str">
            <v>Southwest Airlines</v>
          </cell>
          <cell r="C452" t="str">
            <v>LUV US EQUITY</v>
          </cell>
          <cell r="D452">
            <v>844741</v>
          </cell>
          <cell r="E452">
            <v>27</v>
          </cell>
          <cell r="F452">
            <v>28</v>
          </cell>
          <cell r="G452" t="str">
            <v>USD</v>
          </cell>
          <cell r="I452">
            <v>36033563</v>
          </cell>
        </row>
        <row r="453">
          <cell r="B453" t="str">
            <v>Estee Lauder Companies Inc</v>
          </cell>
          <cell r="C453" t="str">
            <v>EL US EQUITY</v>
          </cell>
          <cell r="D453" t="str">
            <v>N01616</v>
          </cell>
          <cell r="E453">
            <v>26</v>
          </cell>
          <cell r="F453">
            <v>28</v>
          </cell>
          <cell r="G453" t="str">
            <v>USD</v>
          </cell>
          <cell r="I453">
            <v>36017307</v>
          </cell>
        </row>
        <row r="454">
          <cell r="B454" t="str">
            <v>Kimberly-Clark Corp</v>
          </cell>
          <cell r="C454" t="str">
            <v>KMB US EQUITY</v>
          </cell>
          <cell r="D454">
            <v>494368</v>
          </cell>
          <cell r="E454">
            <v>26</v>
          </cell>
          <cell r="F454">
            <v>28</v>
          </cell>
          <cell r="G454" t="str">
            <v>USD</v>
          </cell>
          <cell r="I454">
            <v>36017472</v>
          </cell>
        </row>
        <row r="455">
          <cell r="B455" t="str">
            <v>Clorox Co</v>
          </cell>
          <cell r="C455" t="str">
            <v>CLX US EQUITY</v>
          </cell>
          <cell r="D455">
            <v>189054</v>
          </cell>
          <cell r="E455">
            <v>26</v>
          </cell>
          <cell r="F455">
            <v>28</v>
          </cell>
          <cell r="G455" t="str">
            <v>USD</v>
          </cell>
          <cell r="I455">
            <v>36028177</v>
          </cell>
        </row>
        <row r="456">
          <cell r="B456" t="str">
            <v>Alberto-Culver Co</v>
          </cell>
          <cell r="C456" t="str">
            <v>ACV US EQUITY</v>
          </cell>
          <cell r="D456">
            <v>13068</v>
          </cell>
          <cell r="E456">
            <v>26</v>
          </cell>
          <cell r="F456">
            <v>28</v>
          </cell>
          <cell r="G456" t="str">
            <v>USD</v>
          </cell>
          <cell r="I456">
            <v>36133268</v>
          </cell>
        </row>
        <row r="457">
          <cell r="B457" t="str">
            <v>Reckitt Benckiser Plc</v>
          </cell>
          <cell r="C457" t="str">
            <v>RB/ LN EQUITY</v>
          </cell>
          <cell r="D457" t="str">
            <v>G16829</v>
          </cell>
          <cell r="E457">
            <v>26</v>
          </cell>
          <cell r="F457">
            <v>27</v>
          </cell>
          <cell r="G457" t="str">
            <v>GBP</v>
          </cell>
          <cell r="I457">
            <v>36053348</v>
          </cell>
        </row>
        <row r="458">
          <cell r="B458" t="str">
            <v>International Power Plc</v>
          </cell>
          <cell r="C458" t="str">
            <v>IPR LN EQUITY</v>
          </cell>
          <cell r="D458" t="str">
            <v>G14427</v>
          </cell>
          <cell r="E458">
            <v>33</v>
          </cell>
          <cell r="F458">
            <v>27</v>
          </cell>
          <cell r="G458" t="str">
            <v>GBP</v>
          </cell>
          <cell r="I458">
            <v>36005382</v>
          </cell>
        </row>
        <row r="459">
          <cell r="B459" t="str">
            <v>MDU Resources Group Inc</v>
          </cell>
          <cell r="C459" t="str">
            <v>MDU US EQUITY</v>
          </cell>
          <cell r="D459">
            <v>552690</v>
          </cell>
          <cell r="E459">
            <v>33</v>
          </cell>
          <cell r="F459">
            <v>28</v>
          </cell>
          <cell r="G459" t="str">
            <v>USD</v>
          </cell>
          <cell r="I459">
            <v>36076823</v>
          </cell>
        </row>
        <row r="460">
          <cell r="B460" t="str">
            <v>Equitable Resources Inc</v>
          </cell>
          <cell r="C460" t="str">
            <v>EQT US EQUITY</v>
          </cell>
          <cell r="D460">
            <v>294549</v>
          </cell>
          <cell r="E460">
            <v>33</v>
          </cell>
          <cell r="F460">
            <v>28</v>
          </cell>
          <cell r="G460" t="str">
            <v>USD</v>
          </cell>
          <cell r="I460">
            <v>36272616</v>
          </cell>
        </row>
        <row r="461">
          <cell r="B461" t="str">
            <v>Scott. and South. En. Plc</v>
          </cell>
          <cell r="C461" t="str">
            <v>SSE LN EQUITY</v>
          </cell>
          <cell r="D461" t="str">
            <v>G14666</v>
          </cell>
          <cell r="E461">
            <v>33</v>
          </cell>
          <cell r="F461">
            <v>27</v>
          </cell>
          <cell r="G461" t="str">
            <v>GBP</v>
          </cell>
          <cell r="I461">
            <v>36016455</v>
          </cell>
        </row>
        <row r="462">
          <cell r="B462" t="str">
            <v>AWG Plc</v>
          </cell>
          <cell r="C462" t="str">
            <v>AWG LN EQUITY</v>
          </cell>
          <cell r="D462" t="str">
            <v>G13563</v>
          </cell>
          <cell r="E462">
            <v>33</v>
          </cell>
          <cell r="F462">
            <v>27</v>
          </cell>
          <cell r="G462" t="str">
            <v>GBP</v>
          </cell>
          <cell r="I462">
            <v>36000249</v>
          </cell>
        </row>
        <row r="463">
          <cell r="B463" t="str">
            <v>Schlumberger Ltd</v>
          </cell>
          <cell r="C463" t="str">
            <v>SLB US EQUITY</v>
          </cell>
          <cell r="D463">
            <v>806857</v>
          </cell>
          <cell r="E463">
            <v>33</v>
          </cell>
          <cell r="F463">
            <v>28</v>
          </cell>
          <cell r="G463" t="str">
            <v>USD</v>
          </cell>
          <cell r="I463">
            <v>36017354</v>
          </cell>
        </row>
        <row r="464">
          <cell r="B464" t="str">
            <v>Consolidated Edison Inc</v>
          </cell>
          <cell r="C464" t="str">
            <v>ED US EQUITY</v>
          </cell>
          <cell r="D464">
            <v>209111</v>
          </cell>
          <cell r="E464">
            <v>33</v>
          </cell>
          <cell r="F464">
            <v>28</v>
          </cell>
          <cell r="G464" t="str">
            <v>USD</v>
          </cell>
          <cell r="I464">
            <v>36066604</v>
          </cell>
        </row>
        <row r="465">
          <cell r="B465" t="str">
            <v>WGL Holdings Inc</v>
          </cell>
          <cell r="C465" t="str">
            <v>WGL US EQUITY</v>
          </cell>
          <cell r="D465">
            <v>938837</v>
          </cell>
          <cell r="E465">
            <v>33</v>
          </cell>
          <cell r="F465">
            <v>28</v>
          </cell>
          <cell r="G465" t="str">
            <v>USD</v>
          </cell>
          <cell r="I465">
            <v>36366674</v>
          </cell>
        </row>
        <row r="466">
          <cell r="B466" t="str">
            <v>Nicor Inc</v>
          </cell>
          <cell r="C466" t="str">
            <v>GAS US EQUITY</v>
          </cell>
          <cell r="D466">
            <v>654086</v>
          </cell>
          <cell r="E466">
            <v>33</v>
          </cell>
          <cell r="F466">
            <v>28</v>
          </cell>
          <cell r="G466" t="str">
            <v>USD</v>
          </cell>
          <cell r="I466">
            <v>36151599</v>
          </cell>
        </row>
        <row r="467">
          <cell r="B467" t="str">
            <v>KeySpan Corp</v>
          </cell>
          <cell r="C467" t="str">
            <v>KSE US EQUITY</v>
          </cell>
          <cell r="D467">
            <v>114259</v>
          </cell>
          <cell r="E467">
            <v>33</v>
          </cell>
          <cell r="F467">
            <v>28</v>
          </cell>
          <cell r="G467" t="str">
            <v>USD</v>
          </cell>
          <cell r="I467">
            <v>36079591</v>
          </cell>
        </row>
        <row r="468">
          <cell r="B468" t="str">
            <v>Cintas Corp</v>
          </cell>
          <cell r="C468" t="str">
            <v>CTAS US EQUITY</v>
          </cell>
          <cell r="D468">
            <v>172908</v>
          </cell>
          <cell r="E468">
            <v>32</v>
          </cell>
          <cell r="F468">
            <v>28</v>
          </cell>
          <cell r="G468" t="str">
            <v>USD</v>
          </cell>
          <cell r="I468">
            <v>36275177</v>
          </cell>
        </row>
        <row r="469">
          <cell r="B469" t="str">
            <v>Liz Claiborne Inc</v>
          </cell>
          <cell r="C469" t="str">
            <v>LIZ US EQUITY</v>
          </cell>
          <cell r="D469">
            <v>539320</v>
          </cell>
          <cell r="E469">
            <v>32</v>
          </cell>
          <cell r="F469">
            <v>28</v>
          </cell>
          <cell r="G469" t="str">
            <v>USD</v>
          </cell>
          <cell r="I469">
            <v>36078033</v>
          </cell>
        </row>
        <row r="470">
          <cell r="B470" t="str">
            <v>Nike Inc</v>
          </cell>
          <cell r="C470" t="str">
            <v>NKE US EQUITY</v>
          </cell>
          <cell r="D470">
            <v>654106</v>
          </cell>
          <cell r="E470">
            <v>32</v>
          </cell>
          <cell r="F470">
            <v>28</v>
          </cell>
          <cell r="G470" t="str">
            <v>USD</v>
          </cell>
          <cell r="I470">
            <v>36010967</v>
          </cell>
        </row>
        <row r="471">
          <cell r="B471" t="str">
            <v>VF Corp</v>
          </cell>
          <cell r="C471" t="str">
            <v>VFC US EQUITY</v>
          </cell>
          <cell r="D471">
            <v>918204</v>
          </cell>
          <cell r="E471">
            <v>32</v>
          </cell>
          <cell r="F471">
            <v>28</v>
          </cell>
          <cell r="G471" t="str">
            <v>USD</v>
          </cell>
          <cell r="I471">
            <v>36022111</v>
          </cell>
        </row>
        <row r="472">
          <cell r="B472" t="str">
            <v>BHW Bausparkasse AG</v>
          </cell>
          <cell r="C472" t="str">
            <v>BHWB GR Equity</v>
          </cell>
          <cell r="E472">
            <v>16</v>
          </cell>
          <cell r="F472">
            <v>11</v>
          </cell>
          <cell r="G472" t="str">
            <v>EUR</v>
          </cell>
          <cell r="I472">
            <v>36000932</v>
          </cell>
        </row>
        <row r="473">
          <cell r="B473" t="str">
            <v>Tableros de Fibr. (TAFISA)</v>
          </cell>
          <cell r="C473" t="str">
            <v>TFI SM Equity</v>
          </cell>
          <cell r="D473" t="str">
            <v>G12392</v>
          </cell>
          <cell r="E473">
            <v>9</v>
          </cell>
          <cell r="F473">
            <v>24</v>
          </cell>
          <cell r="G473" t="str">
            <v>EUR</v>
          </cell>
          <cell r="I473">
            <v>36054235</v>
          </cell>
        </row>
        <row r="474">
          <cell r="B474" t="str">
            <v>Royal Nedlloyd</v>
          </cell>
          <cell r="C474" t="str">
            <v>NLYN NA Equity</v>
          </cell>
          <cell r="D474" t="str">
            <v>G10424</v>
          </cell>
          <cell r="E474">
            <v>7</v>
          </cell>
          <cell r="F474">
            <v>19</v>
          </cell>
          <cell r="G474" t="str">
            <v>EUR</v>
          </cell>
          <cell r="I474">
            <v>24008566</v>
          </cell>
        </row>
        <row r="475">
          <cell r="B475" t="str">
            <v>Koninklijke BAM Groep</v>
          </cell>
          <cell r="C475" t="str">
            <v>BAMA NA Equity</v>
          </cell>
          <cell r="D475" t="str">
            <v>G12090</v>
          </cell>
          <cell r="E475">
            <v>6</v>
          </cell>
          <cell r="F475">
            <v>19</v>
          </cell>
          <cell r="G475" t="str">
            <v>EUR</v>
          </cell>
          <cell r="I475">
            <v>24008648</v>
          </cell>
        </row>
        <row r="476">
          <cell r="B476" t="str">
            <v>Unibail</v>
          </cell>
          <cell r="C476" t="str">
            <v>UL FP Equity</v>
          </cell>
          <cell r="D476" t="str">
            <v>G13206</v>
          </cell>
          <cell r="E476">
            <v>6</v>
          </cell>
          <cell r="F476">
            <v>10</v>
          </cell>
          <cell r="G476" t="str">
            <v>EUR</v>
          </cell>
          <cell r="I476">
            <v>36054975</v>
          </cell>
        </row>
        <row r="477">
          <cell r="B477" t="str">
            <v>Vallehermoso SA</v>
          </cell>
          <cell r="C477" t="str">
            <v>VAL SM Equity</v>
          </cell>
          <cell r="D477" t="str">
            <v>G10839</v>
          </cell>
          <cell r="E477">
            <v>6</v>
          </cell>
          <cell r="F477">
            <v>24</v>
          </cell>
          <cell r="G477" t="str">
            <v>EUR</v>
          </cell>
          <cell r="I477">
            <v>36054242</v>
          </cell>
        </row>
        <row r="478">
          <cell r="B478" t="str">
            <v>Interbrew</v>
          </cell>
          <cell r="C478" t="str">
            <v>INTB BB Equity</v>
          </cell>
          <cell r="D478" t="str">
            <v>W00519</v>
          </cell>
          <cell r="E478">
            <v>4</v>
          </cell>
          <cell r="F478">
            <v>5</v>
          </cell>
          <cell r="G478" t="str">
            <v>EUR</v>
          </cell>
          <cell r="I478">
            <v>36014856</v>
          </cell>
        </row>
        <row r="479">
          <cell r="B479" t="str">
            <v>Koninklijke Numico</v>
          </cell>
          <cell r="C479" t="str">
            <v>NUTV NA Equity</v>
          </cell>
          <cell r="D479" t="str">
            <v>G10355</v>
          </cell>
          <cell r="E479">
            <v>4</v>
          </cell>
          <cell r="F479">
            <v>19</v>
          </cell>
          <cell r="G479" t="str">
            <v>EUR</v>
          </cell>
          <cell r="I479">
            <v>24008594</v>
          </cell>
        </row>
        <row r="480">
          <cell r="B480" t="str">
            <v>Caja de Ahorros</v>
          </cell>
          <cell r="C480" t="str">
            <v>1002Z SM Equity</v>
          </cell>
          <cell r="E480">
            <v>3</v>
          </cell>
          <cell r="F480">
            <v>24</v>
          </cell>
          <cell r="G480" t="str">
            <v>EUR</v>
          </cell>
          <cell r="I480">
            <v>36001853</v>
          </cell>
        </row>
        <row r="481">
          <cell r="B481" t="str">
            <v>Jyske Bank</v>
          </cell>
          <cell r="C481" t="str">
            <v>JYSK DC Equity</v>
          </cell>
          <cell r="D481" t="str">
            <v>G12897</v>
          </cell>
          <cell r="E481">
            <v>3</v>
          </cell>
          <cell r="F481">
            <v>8</v>
          </cell>
          <cell r="G481" t="str">
            <v>DKK</v>
          </cell>
          <cell r="I481">
            <v>36004537</v>
          </cell>
        </row>
        <row r="482">
          <cell r="B482" t="str">
            <v>Hamburg. Landesbank Gir.</v>
          </cell>
          <cell r="C482" t="str">
            <v>HLAB GR Equity</v>
          </cell>
          <cell r="E482">
            <v>3</v>
          </cell>
          <cell r="F482">
            <v>11</v>
          </cell>
          <cell r="G482" t="str">
            <v>EUR</v>
          </cell>
          <cell r="I482">
            <v>36003971</v>
          </cell>
        </row>
        <row r="483">
          <cell r="B483" t="str">
            <v>Allied Irish Banks Plc</v>
          </cell>
          <cell r="C483" t="str">
            <v>ALBK ID Equity</v>
          </cell>
          <cell r="D483" t="str">
            <v>G12841</v>
          </cell>
          <cell r="E483">
            <v>3</v>
          </cell>
          <cell r="F483">
            <v>13</v>
          </cell>
          <cell r="G483" t="str">
            <v>EUR</v>
          </cell>
          <cell r="I483">
            <v>36000179</v>
          </cell>
        </row>
        <row r="484">
          <cell r="B484" t="str">
            <v>Banco Central Hispan.</v>
          </cell>
          <cell r="C484" t="str">
            <v>BCH SM Equity</v>
          </cell>
          <cell r="D484" t="str">
            <v>G13324</v>
          </cell>
          <cell r="E484">
            <v>3</v>
          </cell>
          <cell r="F484">
            <v>24</v>
          </cell>
          <cell r="G484" t="str">
            <v>EUR</v>
          </cell>
        </row>
        <row r="485">
          <cell r="B485" t="str">
            <v>Banco Pop.  di Verona</v>
          </cell>
          <cell r="C485" t="str">
            <v>BPVN IM Equity</v>
          </cell>
          <cell r="D485" t="str">
            <v>W21754</v>
          </cell>
          <cell r="E485">
            <v>3</v>
          </cell>
          <cell r="F485">
            <v>14</v>
          </cell>
          <cell r="G485" t="str">
            <v>EUR</v>
          </cell>
          <cell r="I485">
            <v>36007282</v>
          </cell>
        </row>
        <row r="486">
          <cell r="B486" t="str">
            <v>Bank of West. Australia Ltd</v>
          </cell>
          <cell r="C486" t="str">
            <v>BWA AU Equity</v>
          </cell>
          <cell r="D486" t="str">
            <v>W11927</v>
          </cell>
          <cell r="E486">
            <v>3</v>
          </cell>
          <cell r="F486">
            <v>3</v>
          </cell>
          <cell r="G486" t="str">
            <v>AUD</v>
          </cell>
          <cell r="I486">
            <v>36001157</v>
          </cell>
        </row>
        <row r="487">
          <cell r="B487" t="str">
            <v>Compagnie Bancaire SA</v>
          </cell>
          <cell r="C487" t="str">
            <v>CB FP Equity</v>
          </cell>
          <cell r="D487" t="str">
            <v>G12881</v>
          </cell>
          <cell r="E487">
            <v>3</v>
          </cell>
          <cell r="F487">
            <v>10</v>
          </cell>
          <cell r="G487" t="str">
            <v>EUR</v>
          </cell>
        </row>
        <row r="488">
          <cell r="B488" t="str">
            <v>Nordea Bank Norge ASA</v>
          </cell>
          <cell r="C488" t="str">
            <v>CKR NO Equity</v>
          </cell>
          <cell r="E488">
            <v>3</v>
          </cell>
          <cell r="F488">
            <v>21</v>
          </cell>
          <cell r="G488" t="str">
            <v>EUR</v>
          </cell>
          <cell r="I488">
            <v>36007808</v>
          </cell>
        </row>
        <row r="489">
          <cell r="B489" t="str">
            <v>Caisse Nat. du Credit Agric.</v>
          </cell>
          <cell r="C489" t="str">
            <v>CNCA FP Equity</v>
          </cell>
          <cell r="E489">
            <v>3</v>
          </cell>
          <cell r="F489">
            <v>10</v>
          </cell>
          <cell r="G489" t="str">
            <v>EUR</v>
          </cell>
          <cell r="I489">
            <v>36000163</v>
          </cell>
        </row>
        <row r="490">
          <cell r="B490" t="str">
            <v>Holcim</v>
          </cell>
          <cell r="C490" t="str">
            <v>CIO MC Equity</v>
          </cell>
          <cell r="D490" t="str">
            <v>G10627</v>
          </cell>
          <cell r="E490">
            <v>6</v>
          </cell>
          <cell r="F490">
            <v>102</v>
          </cell>
          <cell r="G490" t="str">
            <v>MAD</v>
          </cell>
          <cell r="I490">
            <v>36240119</v>
          </cell>
        </row>
        <row r="491">
          <cell r="B491" t="str">
            <v>Calpine</v>
          </cell>
          <cell r="C491" t="str">
            <v>CPN US Equity</v>
          </cell>
          <cell r="D491" t="str">
            <v>N02594</v>
          </cell>
          <cell r="E491">
            <v>33</v>
          </cell>
          <cell r="F491">
            <v>28</v>
          </cell>
          <cell r="G491" t="str">
            <v>USD</v>
          </cell>
          <cell r="I491">
            <v>36009010</v>
          </cell>
        </row>
        <row r="492">
          <cell r="B492" t="str">
            <v>Electrabel</v>
          </cell>
          <cell r="C492" t="str">
            <v>ELEB BB Equity</v>
          </cell>
          <cell r="D492" t="str">
            <v>G10471</v>
          </cell>
          <cell r="E492">
            <v>33</v>
          </cell>
          <cell r="F492">
            <v>5</v>
          </cell>
          <cell r="G492" t="str">
            <v>EUR</v>
          </cell>
          <cell r="I492">
            <v>36009198</v>
          </cell>
        </row>
        <row r="493">
          <cell r="B493" t="str">
            <v>Essent NV</v>
          </cell>
          <cell r="C493" t="str">
            <v>ESSE NA Equity</v>
          </cell>
          <cell r="E493">
            <v>33</v>
          </cell>
          <cell r="F493">
            <v>19</v>
          </cell>
          <cell r="G493" t="str">
            <v>EUR</v>
          </cell>
          <cell r="I493">
            <v>36043234</v>
          </cell>
        </row>
        <row r="494">
          <cell r="B494" t="str">
            <v>Focus Wickes Group</v>
          </cell>
          <cell r="C494" t="str">
            <v>96321Z LN Equity</v>
          </cell>
          <cell r="E494">
            <v>30</v>
          </cell>
          <cell r="F494">
            <v>27</v>
          </cell>
          <cell r="G494" t="str">
            <v>GBP</v>
          </cell>
        </row>
        <row r="495">
          <cell r="B495" t="str">
            <v>Bunge Ltd</v>
          </cell>
          <cell r="C495" t="str">
            <v>BG US Equity</v>
          </cell>
          <cell r="D495" t="str">
            <v>N07703</v>
          </cell>
          <cell r="E495">
            <v>15</v>
          </cell>
          <cell r="F495">
            <v>28</v>
          </cell>
          <cell r="G495" t="str">
            <v>USD</v>
          </cell>
          <cell r="I495">
            <v>36066658</v>
          </cell>
        </row>
        <row r="496">
          <cell r="B496" t="str">
            <v>Brambles Industries Ltd</v>
          </cell>
          <cell r="C496" t="str">
            <v>BIL AU Equity</v>
          </cell>
          <cell r="D496" t="str">
            <v>G10205</v>
          </cell>
          <cell r="E496">
            <v>12</v>
          </cell>
          <cell r="F496">
            <v>3</v>
          </cell>
          <cell r="G496" t="str">
            <v>AUD</v>
          </cell>
          <cell r="I496">
            <v>36017288</v>
          </cell>
        </row>
        <row r="497">
          <cell r="B497" t="str">
            <v>Group 4 Falck</v>
          </cell>
          <cell r="C497" t="str">
            <v>FALCK DC Equity</v>
          </cell>
          <cell r="E497">
            <v>12</v>
          </cell>
          <cell r="F497">
            <v>11</v>
          </cell>
          <cell r="G497" t="str">
            <v>EUR</v>
          </cell>
          <cell r="I497">
            <v>36021201</v>
          </cell>
        </row>
        <row r="498">
          <cell r="B498" t="str">
            <v>Hagemeyer</v>
          </cell>
          <cell r="C498" t="str">
            <v>HAGN NA Equity</v>
          </cell>
          <cell r="D498" t="str">
            <v>G11095</v>
          </cell>
          <cell r="E498">
            <v>11</v>
          </cell>
          <cell r="F498">
            <v>19</v>
          </cell>
          <cell r="G498" t="str">
            <v>EUR</v>
          </cell>
          <cell r="I498">
            <v>24008397</v>
          </cell>
        </row>
        <row r="499">
          <cell r="B499" t="str">
            <v>Heijmans NV</v>
          </cell>
          <cell r="C499" t="str">
            <v>HEIJ NA Equity</v>
          </cell>
          <cell r="D499" t="str">
            <v>W11068</v>
          </cell>
          <cell r="E499">
            <v>6</v>
          </cell>
          <cell r="F499">
            <v>19</v>
          </cell>
          <cell r="G499" t="str">
            <v>EUR</v>
          </cell>
          <cell r="I499">
            <v>24009141</v>
          </cell>
        </row>
        <row r="500">
          <cell r="B500" t="str">
            <v>CRH Plc</v>
          </cell>
          <cell r="C500" t="str">
            <v>CRH ID Equity</v>
          </cell>
          <cell r="D500" t="str">
            <v>G12832</v>
          </cell>
          <cell r="E500">
            <v>6</v>
          </cell>
          <cell r="F500">
            <v>13</v>
          </cell>
          <cell r="G500" t="str">
            <v>EUR</v>
          </cell>
          <cell r="I500">
            <v>36014750</v>
          </cell>
        </row>
        <row r="501">
          <cell r="B501" t="str">
            <v>Cemex SA</v>
          </cell>
          <cell r="C501" t="str">
            <v>CEMEXCP MM Equity</v>
          </cell>
          <cell r="E501">
            <v>6</v>
          </cell>
          <cell r="F501">
            <v>101</v>
          </cell>
          <cell r="G501" t="str">
            <v>MXN</v>
          </cell>
          <cell r="I501">
            <v>36011295</v>
          </cell>
        </row>
        <row r="502">
          <cell r="B502" t="str">
            <v>CVS Corp</v>
          </cell>
          <cell r="C502" t="str">
            <v>CVS US EQUITY</v>
          </cell>
          <cell r="D502">
            <v>585745</v>
          </cell>
          <cell r="E502">
            <v>30</v>
          </cell>
          <cell r="F502">
            <v>28</v>
          </cell>
          <cell r="G502" t="str">
            <v>USD</v>
          </cell>
          <cell r="I502">
            <v>36326828</v>
          </cell>
        </row>
        <row r="503">
          <cell r="B503" t="str">
            <v>Limited Brands Inc</v>
          </cell>
          <cell r="C503" t="str">
            <v>LTD US EQUITY</v>
          </cell>
          <cell r="D503">
            <v>532716</v>
          </cell>
          <cell r="E503">
            <v>30</v>
          </cell>
          <cell r="F503">
            <v>28</v>
          </cell>
          <cell r="G503" t="str">
            <v>USD</v>
          </cell>
          <cell r="I503">
            <v>24007962</v>
          </cell>
        </row>
        <row r="504">
          <cell r="B504" t="str">
            <v>SuperValu Inc</v>
          </cell>
          <cell r="C504" t="str">
            <v>SVU US EQUITY</v>
          </cell>
          <cell r="D504">
            <v>868035</v>
          </cell>
          <cell r="E504">
            <v>17</v>
          </cell>
          <cell r="F504">
            <v>28</v>
          </cell>
          <cell r="G504" t="str">
            <v>USD</v>
          </cell>
          <cell r="I504">
            <v>36274889</v>
          </cell>
        </row>
        <row r="505">
          <cell r="B505" t="str">
            <v>Kroger Co</v>
          </cell>
          <cell r="C505" t="str">
            <v>KR US EQUITY</v>
          </cell>
          <cell r="D505">
            <v>501044</v>
          </cell>
          <cell r="E505">
            <v>17</v>
          </cell>
          <cell r="F505">
            <v>28</v>
          </cell>
          <cell r="G505" t="str">
            <v>USD</v>
          </cell>
          <cell r="I505">
            <v>36068803</v>
          </cell>
        </row>
        <row r="506">
          <cell r="B506" t="str">
            <v>International  BRD</v>
          </cell>
          <cell r="C506" t="str">
            <v>7915Z US Equity</v>
          </cell>
          <cell r="E506">
            <v>16</v>
          </cell>
          <cell r="F506">
            <v>28</v>
          </cell>
          <cell r="G506" t="str">
            <v>USD</v>
          </cell>
          <cell r="I506">
            <v>36004235</v>
          </cell>
        </row>
        <row r="507">
          <cell r="B507" t="str">
            <v>Ondeo Services UK Plc</v>
          </cell>
          <cell r="C507" t="str">
            <v>NUW LN Equity</v>
          </cell>
          <cell r="E507">
            <v>33</v>
          </cell>
          <cell r="F507">
            <v>27</v>
          </cell>
          <cell r="G507" t="str">
            <v>GBP</v>
          </cell>
          <cell r="I507">
            <v>36027941</v>
          </cell>
        </row>
        <row r="508">
          <cell r="B508" t="str">
            <v>KBC Bankverzekeringsholding</v>
          </cell>
          <cell r="C508" t="str">
            <v>KBC BB Equity</v>
          </cell>
          <cell r="D508" t="str">
            <v>G12969</v>
          </cell>
          <cell r="E508">
            <v>16</v>
          </cell>
          <cell r="F508">
            <v>5</v>
          </cell>
          <cell r="G508" t="str">
            <v>EUR</v>
          </cell>
          <cell r="I508">
            <v>36013819</v>
          </cell>
        </row>
        <row r="509">
          <cell r="B509" t="str">
            <v>Irish Life &amp; Permanent Plc</v>
          </cell>
          <cell r="C509" t="str">
            <v>IPM ID Equity</v>
          </cell>
          <cell r="D509" t="str">
            <v>W12588</v>
          </cell>
          <cell r="E509">
            <v>16</v>
          </cell>
          <cell r="F509">
            <v>13</v>
          </cell>
          <cell r="G509" t="str">
            <v>EUR</v>
          </cell>
          <cell r="I509">
            <v>36004447</v>
          </cell>
        </row>
        <row r="510">
          <cell r="B510" t="str">
            <v>ING Groep NV</v>
          </cell>
          <cell r="C510" t="str">
            <v>INGA NA Equity</v>
          </cell>
          <cell r="D510" t="str">
            <v>G12908</v>
          </cell>
          <cell r="E510">
            <v>16</v>
          </cell>
          <cell r="F510">
            <v>19</v>
          </cell>
          <cell r="G510" t="str">
            <v>EUR</v>
          </cell>
          <cell r="I510">
            <v>36004387</v>
          </cell>
        </row>
        <row r="511">
          <cell r="B511" t="str">
            <v>General Elect. Cap. Corp</v>
          </cell>
          <cell r="C511" t="str">
            <v>GE1 US Equity</v>
          </cell>
          <cell r="E511">
            <v>16</v>
          </cell>
          <cell r="F511">
            <v>28</v>
          </cell>
          <cell r="G511" t="str">
            <v>USD</v>
          </cell>
          <cell r="I511">
            <v>36009266</v>
          </cell>
        </row>
        <row r="512">
          <cell r="B512" t="str">
            <v>Household International Inc</v>
          </cell>
          <cell r="C512" t="str">
            <v>HI US Equity</v>
          </cell>
          <cell r="D512">
            <v>441815</v>
          </cell>
          <cell r="E512">
            <v>16</v>
          </cell>
          <cell r="F512">
            <v>28</v>
          </cell>
          <cell r="G512" t="str">
            <v>USD</v>
          </cell>
          <cell r="I512">
            <v>36008190</v>
          </cell>
        </row>
        <row r="513">
          <cell r="B513" t="str">
            <v>Northern Rock Plc</v>
          </cell>
          <cell r="C513" t="str">
            <v>NRK LN Equity</v>
          </cell>
          <cell r="D513" t="str">
            <v>W20799</v>
          </cell>
          <cell r="E513">
            <v>16</v>
          </cell>
          <cell r="F513">
            <v>27</v>
          </cell>
          <cell r="G513" t="str">
            <v>GBP</v>
          </cell>
          <cell r="I513">
            <v>24009098</v>
          </cell>
        </row>
        <row r="514">
          <cell r="B514" t="str">
            <v>Fortis</v>
          </cell>
          <cell r="C514" t="str">
            <v>FORB BB Equity</v>
          </cell>
          <cell r="D514" t="str">
            <v>W29703</v>
          </cell>
          <cell r="E514">
            <v>16</v>
          </cell>
          <cell r="F514">
            <v>5</v>
          </cell>
          <cell r="G514" t="str">
            <v>EUR</v>
          </cell>
          <cell r="I514">
            <v>36053515</v>
          </cell>
        </row>
        <row r="515">
          <cell r="B515" t="str">
            <v>HSBC Holdings Plc</v>
          </cell>
          <cell r="C515" t="str">
            <v>HSBA LN Equity</v>
          </cell>
          <cell r="D515" t="str">
            <v>G14184</v>
          </cell>
          <cell r="E515">
            <v>16</v>
          </cell>
          <cell r="F515">
            <v>27</v>
          </cell>
          <cell r="G515" t="str">
            <v>GBP</v>
          </cell>
          <cell r="I515">
            <v>36004146</v>
          </cell>
        </row>
        <row r="516">
          <cell r="B516" t="str">
            <v>Bankinter SA</v>
          </cell>
          <cell r="C516" t="str">
            <v>BKT SM Equity</v>
          </cell>
          <cell r="D516" t="str">
            <v>G13039</v>
          </cell>
          <cell r="E516">
            <v>16</v>
          </cell>
          <cell r="F516">
            <v>24</v>
          </cell>
          <cell r="G516" t="str">
            <v>EUR</v>
          </cell>
          <cell r="I516">
            <v>36001083</v>
          </cell>
        </row>
        <row r="517">
          <cell r="B517" t="str">
            <v>Royal Bank of Scotland Plc</v>
          </cell>
          <cell r="C517" t="str">
            <v>RBS LN Equity</v>
          </cell>
          <cell r="D517" t="str">
            <v>G14629</v>
          </cell>
          <cell r="E517">
            <v>16</v>
          </cell>
          <cell r="F517">
            <v>27</v>
          </cell>
          <cell r="G517" t="str">
            <v>GBP</v>
          </cell>
          <cell r="I517">
            <v>36009826</v>
          </cell>
        </row>
        <row r="518">
          <cell r="B518" t="str">
            <v>Woolwich Plc</v>
          </cell>
          <cell r="C518" t="str">
            <v>WWH LN Equity</v>
          </cell>
          <cell r="D518" t="str">
            <v>W12541</v>
          </cell>
          <cell r="E518">
            <v>16</v>
          </cell>
          <cell r="F518">
            <v>27</v>
          </cell>
          <cell r="G518" t="str">
            <v>GBP</v>
          </cell>
          <cell r="I518">
            <v>24009109</v>
          </cell>
        </row>
        <row r="519">
          <cell r="B519" t="str">
            <v>Nordea AB</v>
          </cell>
          <cell r="C519" t="str">
            <v>NDA SS Equity</v>
          </cell>
          <cell r="D519" t="str">
            <v>W08476</v>
          </cell>
          <cell r="E519">
            <v>16</v>
          </cell>
          <cell r="F519">
            <v>25</v>
          </cell>
          <cell r="G519" t="str">
            <v>SEK</v>
          </cell>
          <cell r="I519">
            <v>36005400</v>
          </cell>
        </row>
        <row r="520">
          <cell r="B520" t="str">
            <v>UBS Paine Weber Group Inc</v>
          </cell>
          <cell r="C520" t="str">
            <v>PWJ US Equity</v>
          </cell>
          <cell r="E520">
            <v>16</v>
          </cell>
          <cell r="F520">
            <v>28</v>
          </cell>
          <cell r="G520" t="str">
            <v>USD</v>
          </cell>
          <cell r="I520">
            <v>36008173</v>
          </cell>
        </row>
        <row r="521">
          <cell r="B521" t="str">
            <v>PNC Fin. Services Group Inc</v>
          </cell>
          <cell r="C521" t="str">
            <v>PNC US Equity</v>
          </cell>
          <cell r="D521">
            <v>693475</v>
          </cell>
          <cell r="E521">
            <v>16</v>
          </cell>
          <cell r="F521">
            <v>28</v>
          </cell>
          <cell r="G521" t="str">
            <v>USD</v>
          </cell>
          <cell r="I521">
            <v>36006000</v>
          </cell>
        </row>
        <row r="522">
          <cell r="B522" t="str">
            <v>US Bancorp</v>
          </cell>
          <cell r="C522" t="str">
            <v>USB US Equity</v>
          </cell>
          <cell r="D522">
            <v>335562</v>
          </cell>
          <cell r="E522">
            <v>16</v>
          </cell>
          <cell r="F522">
            <v>28</v>
          </cell>
          <cell r="G522" t="str">
            <v>USD</v>
          </cell>
          <cell r="I522">
            <v>36003217</v>
          </cell>
        </row>
        <row r="523">
          <cell r="B523" t="str">
            <v>Investkredit Bank AG</v>
          </cell>
          <cell r="C523" t="str">
            <v>OEIK AV Equity</v>
          </cell>
          <cell r="D523" t="str">
            <v>W12443</v>
          </cell>
          <cell r="E523">
            <v>16</v>
          </cell>
          <cell r="F523">
            <v>4</v>
          </cell>
          <cell r="G523" t="str">
            <v>EUR</v>
          </cell>
          <cell r="I523">
            <v>36005675</v>
          </cell>
        </row>
        <row r="524">
          <cell r="B524" t="str">
            <v>Nationwide Building society</v>
          </cell>
          <cell r="C524" t="str">
            <v>1250Z LN Equity</v>
          </cell>
          <cell r="E524">
            <v>16</v>
          </cell>
          <cell r="F524">
            <v>27</v>
          </cell>
          <cell r="G524" t="str">
            <v>GBP</v>
          </cell>
          <cell r="I524">
            <v>24009097</v>
          </cell>
        </row>
        <row r="525">
          <cell r="B525" t="str">
            <v>Citicorp</v>
          </cell>
          <cell r="C525" t="str">
            <v>2200Q US Equity</v>
          </cell>
          <cell r="D525">
            <v>173034</v>
          </cell>
          <cell r="E525">
            <v>16</v>
          </cell>
          <cell r="F525">
            <v>28</v>
          </cell>
          <cell r="G525" t="str">
            <v>USD</v>
          </cell>
          <cell r="I525">
            <v>36002189</v>
          </cell>
        </row>
        <row r="526">
          <cell r="B526" t="str">
            <v>Keycorp</v>
          </cell>
          <cell r="C526" t="str">
            <v>KEY US Equity</v>
          </cell>
          <cell r="D526">
            <v>833663</v>
          </cell>
          <cell r="E526">
            <v>16</v>
          </cell>
          <cell r="F526">
            <v>28</v>
          </cell>
          <cell r="G526" t="str">
            <v>USD</v>
          </cell>
          <cell r="I526">
            <v>36012333</v>
          </cell>
        </row>
        <row r="527">
          <cell r="B527" t="str">
            <v>Compagnie Fin. de Paribas</v>
          </cell>
          <cell r="C527" t="str">
            <v>PM FP Equity</v>
          </cell>
          <cell r="D527" t="str">
            <v>G12891</v>
          </cell>
          <cell r="E527">
            <v>16</v>
          </cell>
          <cell r="F527">
            <v>10</v>
          </cell>
          <cell r="G527" t="str">
            <v>EUR</v>
          </cell>
        </row>
        <row r="528">
          <cell r="B528" t="str">
            <v>Eurohypo AG</v>
          </cell>
          <cell r="C528" t="str">
            <v>NHY GR Equity</v>
          </cell>
          <cell r="D528" t="str">
            <v>W02475</v>
          </cell>
          <cell r="E528">
            <v>3</v>
          </cell>
          <cell r="F528">
            <v>11</v>
          </cell>
          <cell r="G528" t="str">
            <v>EUR</v>
          </cell>
          <cell r="I528">
            <v>24009460</v>
          </cell>
        </row>
        <row r="529">
          <cell r="B529" t="str">
            <v>Shizuoka Bank Ltd</v>
          </cell>
          <cell r="C529" t="str">
            <v>8355 JP Equity</v>
          </cell>
          <cell r="D529" t="str">
            <v>G13025</v>
          </cell>
          <cell r="E529">
            <v>3</v>
          </cell>
          <cell r="F529">
            <v>15</v>
          </cell>
          <cell r="G529" t="str">
            <v>JPY</v>
          </cell>
          <cell r="I529">
            <v>36006570</v>
          </cell>
        </row>
        <row r="530">
          <cell r="B530" t="str">
            <v>Bancaja</v>
          </cell>
          <cell r="C530" t="str">
            <v>1073Z SM Equity</v>
          </cell>
          <cell r="E530">
            <v>3</v>
          </cell>
          <cell r="F530">
            <v>24</v>
          </cell>
          <cell r="G530" t="str">
            <v>EUR</v>
          </cell>
        </row>
        <row r="531">
          <cell r="B531" t="str">
            <v>Dexia France</v>
          </cell>
          <cell r="C531" t="str">
            <v>44131Q FP Equity</v>
          </cell>
          <cell r="D531" t="str">
            <v>G13904</v>
          </cell>
          <cell r="E531">
            <v>3</v>
          </cell>
          <cell r="F531">
            <v>10</v>
          </cell>
          <cell r="G531" t="str">
            <v>EUR</v>
          </cell>
        </row>
        <row r="532">
          <cell r="B532" t="str">
            <v>GZ-Bank AG</v>
          </cell>
          <cell r="C532" t="str">
            <v>2882Z GR Equity</v>
          </cell>
          <cell r="E532">
            <v>3</v>
          </cell>
          <cell r="F532">
            <v>11</v>
          </cell>
          <cell r="G532" t="str">
            <v>EUR</v>
          </cell>
        </row>
        <row r="533">
          <cell r="B533" t="str">
            <v>St George Bank Ltd</v>
          </cell>
          <cell r="C533" t="str">
            <v>SGB AU Equity</v>
          </cell>
          <cell r="D533" t="str">
            <v>W00188</v>
          </cell>
          <cell r="E533">
            <v>3</v>
          </cell>
          <cell r="F533">
            <v>3</v>
          </cell>
          <cell r="G533" t="str">
            <v>AUD</v>
          </cell>
          <cell r="I533">
            <v>36006552</v>
          </cell>
        </row>
        <row r="534">
          <cell r="B534" t="str">
            <v>National Westm. Bank Plc</v>
          </cell>
          <cell r="C534" t="str">
            <v>NWB LN Equity</v>
          </cell>
          <cell r="D534" t="str">
            <v>G14429</v>
          </cell>
          <cell r="E534">
            <v>3</v>
          </cell>
          <cell r="F534">
            <v>27</v>
          </cell>
          <cell r="G534" t="str">
            <v>GBP</v>
          </cell>
          <cell r="I534">
            <v>36005634</v>
          </cell>
        </row>
        <row r="535">
          <cell r="B535" t="str">
            <v>OKO Bank</v>
          </cell>
          <cell r="C535" t="str">
            <v>OKOAS FH Equity</v>
          </cell>
          <cell r="E535">
            <v>3</v>
          </cell>
          <cell r="F535">
            <v>9</v>
          </cell>
          <cell r="G535" t="str">
            <v>EUR</v>
          </cell>
          <cell r="I535">
            <v>36005689</v>
          </cell>
        </row>
        <row r="536">
          <cell r="B536" t="str">
            <v>Landesbank Rh.-Pfalz Giroz.</v>
          </cell>
          <cell r="C536" t="str">
            <v>LRHE GR Equity</v>
          </cell>
          <cell r="E536">
            <v>3</v>
          </cell>
          <cell r="F536">
            <v>11</v>
          </cell>
          <cell r="G536" t="str">
            <v>EUR</v>
          </cell>
          <cell r="I536">
            <v>36004955</v>
          </cell>
        </row>
        <row r="537">
          <cell r="B537" t="str">
            <v>Bank of Nova Scotia</v>
          </cell>
          <cell r="C537" t="str">
            <v>BNS CN Equity</v>
          </cell>
          <cell r="D537" t="str">
            <v>C10020</v>
          </cell>
          <cell r="E537">
            <v>3</v>
          </cell>
          <cell r="F537">
            <v>6</v>
          </cell>
          <cell r="G537" t="str">
            <v>CAD</v>
          </cell>
          <cell r="I537">
            <v>36005585</v>
          </cell>
        </row>
        <row r="538">
          <cell r="B538" t="str">
            <v>National Bank Of Canada</v>
          </cell>
          <cell r="C538" t="str">
            <v>NA CN Equity</v>
          </cell>
          <cell r="D538" t="str">
            <v>C10243</v>
          </cell>
          <cell r="E538">
            <v>3</v>
          </cell>
          <cell r="F538">
            <v>6</v>
          </cell>
          <cell r="G538" t="str">
            <v>CAD</v>
          </cell>
          <cell r="I538">
            <v>36001271</v>
          </cell>
        </row>
        <row r="539">
          <cell r="B539" t="str">
            <v>National City Corp</v>
          </cell>
          <cell r="C539" t="str">
            <v>NCC US Equity</v>
          </cell>
          <cell r="D539">
            <v>635405</v>
          </cell>
          <cell r="E539">
            <v>3</v>
          </cell>
          <cell r="F539">
            <v>28</v>
          </cell>
          <cell r="G539" t="str">
            <v>USD</v>
          </cell>
          <cell r="I539">
            <v>36005364</v>
          </cell>
        </row>
        <row r="540">
          <cell r="B540" t="str">
            <v>Nordea Bank Sweden AB</v>
          </cell>
          <cell r="C540" t="str">
            <v>NORB SS Equity</v>
          </cell>
          <cell r="E540">
            <v>3</v>
          </cell>
          <cell r="F540">
            <v>25</v>
          </cell>
          <cell r="G540" t="str">
            <v>SEK</v>
          </cell>
          <cell r="I540">
            <v>36005400</v>
          </cell>
        </row>
        <row r="541">
          <cell r="B541" t="str">
            <v>Northern Trust Corp</v>
          </cell>
          <cell r="C541" t="str">
            <v>NTRS US Equity</v>
          </cell>
          <cell r="D541">
            <v>665859</v>
          </cell>
          <cell r="E541">
            <v>3</v>
          </cell>
          <cell r="F541">
            <v>28</v>
          </cell>
          <cell r="G541" t="str">
            <v>USD</v>
          </cell>
          <cell r="I541">
            <v>36012200</v>
          </cell>
        </row>
        <row r="542">
          <cell r="B542" t="str">
            <v>Toronto-Dominion Bank</v>
          </cell>
          <cell r="C542" t="str">
            <v>TD CN Equity</v>
          </cell>
          <cell r="D542" t="str">
            <v>C10326</v>
          </cell>
          <cell r="E542">
            <v>3</v>
          </cell>
          <cell r="F542">
            <v>6</v>
          </cell>
          <cell r="G542" t="str">
            <v>CAD</v>
          </cell>
          <cell r="I542">
            <v>36006916</v>
          </cell>
        </row>
        <row r="543">
          <cell r="B543" t="str">
            <v>Banca SanPaolo-Brescia SPA</v>
          </cell>
          <cell r="C543" t="str">
            <v>SPBS IM Equity</v>
          </cell>
          <cell r="D543" t="str">
            <v>W04185</v>
          </cell>
          <cell r="E543">
            <v>3</v>
          </cell>
          <cell r="F543">
            <v>14</v>
          </cell>
          <cell r="G543" t="str">
            <v>EUR</v>
          </cell>
        </row>
        <row r="544">
          <cell r="B544" t="str">
            <v>Gjensidige NOR Sparebank</v>
          </cell>
          <cell r="C544" t="str">
            <v>SNOG NO Equity</v>
          </cell>
          <cell r="D544" t="str">
            <v>W07381</v>
          </cell>
          <cell r="E544">
            <v>3</v>
          </cell>
          <cell r="F544">
            <v>21</v>
          </cell>
          <cell r="G544" t="str">
            <v>NOK</v>
          </cell>
          <cell r="I544">
            <v>36007058</v>
          </cell>
        </row>
        <row r="545">
          <cell r="B545" t="str">
            <v>PTT_Exploration_and_Production_Pcl</v>
          </cell>
          <cell r="C545" t="str">
            <v>PTTEP TB EQUITY</v>
          </cell>
          <cell r="D545" t="str">
            <v>W09080</v>
          </cell>
          <cell r="E545">
            <v>25</v>
          </cell>
          <cell r="F545">
            <v>141</v>
          </cell>
          <cell r="G545" t="str">
            <v>THB</v>
          </cell>
        </row>
        <row r="546">
          <cell r="B546" t="str">
            <v>Industrial_Financial_Corp_Thailand</v>
          </cell>
          <cell r="C546" t="str">
            <v>IFCT TB EQUITY</v>
          </cell>
          <cell r="D546" t="str">
            <v>W08971</v>
          </cell>
          <cell r="E546">
            <v>16</v>
          </cell>
          <cell r="F546">
            <v>141</v>
          </cell>
          <cell r="G546" t="str">
            <v>THB</v>
          </cell>
        </row>
        <row r="547">
          <cell r="B547" t="str">
            <v>Credit_Suisse_First_Boston_Inc</v>
          </cell>
          <cell r="C547" t="str">
            <v>3213Z US EQUITY</v>
          </cell>
          <cell r="D547" t="str">
            <v>N01666</v>
          </cell>
          <cell r="E547">
            <v>16</v>
          </cell>
          <cell r="F547">
            <v>28</v>
          </cell>
          <cell r="G547" t="str">
            <v>USD</v>
          </cell>
        </row>
        <row r="548">
          <cell r="B548" t="str">
            <v>Archer-Daniels-Midland_Co</v>
          </cell>
          <cell r="C548" t="str">
            <v>ADM US EQUITY</v>
          </cell>
          <cell r="D548">
            <v>39483</v>
          </cell>
          <cell r="E548">
            <v>15</v>
          </cell>
          <cell r="F548">
            <v>28</v>
          </cell>
          <cell r="G548" t="str">
            <v>USD</v>
          </cell>
        </row>
        <row r="549">
          <cell r="B549" t="str">
            <v>ConAgra_Foods_Inc</v>
          </cell>
          <cell r="C549" t="str">
            <v>CAG US EQUITY</v>
          </cell>
          <cell r="D549">
            <v>205887</v>
          </cell>
          <cell r="E549">
            <v>4</v>
          </cell>
          <cell r="F549">
            <v>28</v>
          </cell>
          <cell r="G549" t="str">
            <v>USD</v>
          </cell>
        </row>
        <row r="550">
          <cell r="B550" t="str">
            <v>Kowloon Canton Railway</v>
          </cell>
          <cell r="C550" t="str">
            <v>KCRC HK EQUITY</v>
          </cell>
          <cell r="E550">
            <v>27</v>
          </cell>
          <cell r="F550">
            <v>12</v>
          </cell>
          <cell r="G550" t="str">
            <v>HKD</v>
          </cell>
          <cell r="I550">
            <v>36034487</v>
          </cell>
        </row>
        <row r="551">
          <cell r="B551" t="str">
            <v>CMS Energy Corp</v>
          </cell>
          <cell r="C551" t="str">
            <v>CMS US EQUITY</v>
          </cell>
          <cell r="D551">
            <v>125896</v>
          </cell>
          <cell r="E551">
            <v>33</v>
          </cell>
          <cell r="F551">
            <v>28</v>
          </cell>
          <cell r="G551" t="str">
            <v>USD</v>
          </cell>
        </row>
        <row r="552">
          <cell r="B552" t="str">
            <v>Levi Strauss and Co</v>
          </cell>
          <cell r="C552" t="str">
            <v>8089Z US EQUITY</v>
          </cell>
          <cell r="E552">
            <v>32</v>
          </cell>
          <cell r="F552">
            <v>28</v>
          </cell>
          <cell r="G552" t="str">
            <v>USD</v>
          </cell>
        </row>
        <row r="553">
          <cell r="B553" t="str">
            <v>PanAmSat Corp</v>
          </cell>
          <cell r="C553" t="str">
            <v>SPOT US EQUITY</v>
          </cell>
          <cell r="D553" t="str">
            <v>N01623</v>
          </cell>
          <cell r="E553">
            <v>31</v>
          </cell>
          <cell r="F553">
            <v>28</v>
          </cell>
          <cell r="G553" t="str">
            <v>USD</v>
          </cell>
        </row>
        <row r="554">
          <cell r="B554" t="str">
            <v>Crown Castle Intern. Corp</v>
          </cell>
          <cell r="C554" t="str">
            <v>CCI US EQUITY</v>
          </cell>
          <cell r="D554" t="str">
            <v>N05048</v>
          </cell>
          <cell r="E554">
            <v>31</v>
          </cell>
          <cell r="F554">
            <v>28</v>
          </cell>
          <cell r="G554" t="str">
            <v>USD</v>
          </cell>
        </row>
        <row r="555">
          <cell r="B555" t="str">
            <v>Parker Drilling Co</v>
          </cell>
          <cell r="C555" t="str">
            <v>PKD US EQUITY</v>
          </cell>
          <cell r="D555">
            <v>701081</v>
          </cell>
          <cell r="E555">
            <v>25</v>
          </cell>
          <cell r="F555">
            <v>28</v>
          </cell>
          <cell r="G555" t="str">
            <v>USD</v>
          </cell>
        </row>
        <row r="556">
          <cell r="B556" t="str">
            <v>Tesoro Petroleum Corp</v>
          </cell>
          <cell r="C556" t="str">
            <v>TSO US EQUITY</v>
          </cell>
          <cell r="D556">
            <v>881609</v>
          </cell>
          <cell r="E556">
            <v>25</v>
          </cell>
          <cell r="F556">
            <v>28</v>
          </cell>
          <cell r="G556" t="str">
            <v>USD</v>
          </cell>
        </row>
        <row r="557">
          <cell r="B557" t="str">
            <v>King Pharmaceuticals Inc</v>
          </cell>
          <cell r="C557" t="str">
            <v>KG US EQUITY</v>
          </cell>
          <cell r="D557" t="str">
            <v>N04989</v>
          </cell>
          <cell r="E557">
            <v>18</v>
          </cell>
          <cell r="F557">
            <v>28</v>
          </cell>
          <cell r="G557" t="str">
            <v>USD</v>
          </cell>
        </row>
        <row r="558">
          <cell r="B558" t="str">
            <v>Amkor Technology Inc</v>
          </cell>
          <cell r="C558" t="str">
            <v>AMKR US EQUITY</v>
          </cell>
          <cell r="D558" t="str">
            <v>N04744</v>
          </cell>
          <cell r="E558">
            <v>14</v>
          </cell>
          <cell r="F558">
            <v>28</v>
          </cell>
          <cell r="G558" t="str">
            <v>USD</v>
          </cell>
        </row>
        <row r="559">
          <cell r="B559" t="str">
            <v>SPX Corp</v>
          </cell>
          <cell r="C559" t="str">
            <v>SPW US EQUITY</v>
          </cell>
          <cell r="D559">
            <v>370838</v>
          </cell>
          <cell r="E559">
            <v>11</v>
          </cell>
          <cell r="F559">
            <v>28</v>
          </cell>
          <cell r="G559" t="str">
            <v>USD</v>
          </cell>
        </row>
        <row r="560">
          <cell r="B560" t="str">
            <v>Millennium Chemicals Inc</v>
          </cell>
          <cell r="C560" t="str">
            <v>MCH US EQUITY</v>
          </cell>
          <cell r="D560" t="str">
            <v>N03019</v>
          </cell>
          <cell r="E560">
            <v>8</v>
          </cell>
          <cell r="F560">
            <v>28</v>
          </cell>
          <cell r="G560" t="str">
            <v>USD</v>
          </cell>
        </row>
        <row r="561">
          <cell r="B561" t="str">
            <v>Hercules Inc</v>
          </cell>
          <cell r="C561" t="str">
            <v>HPC US EQUITY</v>
          </cell>
          <cell r="D561">
            <v>427056</v>
          </cell>
          <cell r="E561">
            <v>8</v>
          </cell>
          <cell r="F561">
            <v>28</v>
          </cell>
          <cell r="G561" t="str">
            <v>USD</v>
          </cell>
        </row>
        <row r="562">
          <cell r="B562" t="str">
            <v>Navistar International Corp</v>
          </cell>
          <cell r="C562" t="str">
            <v>NAV US EQUITY</v>
          </cell>
          <cell r="D562" t="str">
            <v>63890A</v>
          </cell>
          <cell r="E562">
            <v>7</v>
          </cell>
          <cell r="F562">
            <v>28</v>
          </cell>
          <cell r="G562" t="str">
            <v>USD</v>
          </cell>
        </row>
        <row r="563">
          <cell r="B563" t="str">
            <v>PSA Corp Ltd</v>
          </cell>
          <cell r="C563" t="str">
            <v>PSA SP EQUITY</v>
          </cell>
          <cell r="E563">
            <v>7</v>
          </cell>
          <cell r="F563">
            <v>23</v>
          </cell>
          <cell r="G563" t="str">
            <v>SGD</v>
          </cell>
        </row>
        <row r="564">
          <cell r="B564" t="str">
            <v>Mediacom Communications Corp</v>
          </cell>
          <cell r="C564" t="str">
            <v>MCCC US EQUITY</v>
          </cell>
          <cell r="D564" t="str">
            <v>N06102</v>
          </cell>
          <cell r="E564">
            <v>5</v>
          </cell>
          <cell r="F564">
            <v>28</v>
          </cell>
          <cell r="G564" t="str">
            <v>USD</v>
          </cell>
        </row>
        <row r="565">
          <cell r="B565" t="str">
            <v>Sinclair Broadcast.  Gr. Inc</v>
          </cell>
          <cell r="C565" t="str">
            <v>SBGI US EQUITY</v>
          </cell>
          <cell r="D565" t="str">
            <v>N01256</v>
          </cell>
          <cell r="E565">
            <v>5</v>
          </cell>
          <cell r="F565">
            <v>28</v>
          </cell>
          <cell r="G565" t="str">
            <v>USD</v>
          </cell>
        </row>
        <row r="566">
          <cell r="B566" t="str">
            <v>Smithfield Foods Inc</v>
          </cell>
          <cell r="C566" t="str">
            <v>SFD US EQUITY</v>
          </cell>
          <cell r="D566">
            <v>832248</v>
          </cell>
          <cell r="E566">
            <v>4</v>
          </cell>
          <cell r="F566">
            <v>28</v>
          </cell>
          <cell r="G566" t="str">
            <v>USD</v>
          </cell>
        </row>
        <row r="567">
          <cell r="B567" t="str">
            <v>Malayan Banking Berhad</v>
          </cell>
          <cell r="C567" t="str">
            <v>MAY MK EQUITY</v>
          </cell>
          <cell r="D567" t="str">
            <v>G12957</v>
          </cell>
          <cell r="E567">
            <v>3</v>
          </cell>
          <cell r="F567">
            <v>18</v>
          </cell>
          <cell r="G567" t="str">
            <v>MYR</v>
          </cell>
        </row>
        <row r="568">
          <cell r="B568" t="str">
            <v>China Development Bank</v>
          </cell>
          <cell r="C568" t="str">
            <v>SDBZ CH EQUITY</v>
          </cell>
          <cell r="E568">
            <v>3</v>
          </cell>
          <cell r="F568">
            <v>82</v>
          </cell>
          <cell r="G568" t="str">
            <v>CNY</v>
          </cell>
        </row>
        <row r="569">
          <cell r="B569" t="str">
            <v>ChoHung Bank</v>
          </cell>
          <cell r="C569" t="str">
            <v>0001 KR EQUITY</v>
          </cell>
          <cell r="D569" t="str">
            <v>G13471</v>
          </cell>
          <cell r="E569">
            <v>3</v>
          </cell>
          <cell r="F569">
            <v>16</v>
          </cell>
          <cell r="G569" t="str">
            <v>KRW</v>
          </cell>
        </row>
        <row r="570">
          <cell r="B570" t="str">
            <v>Bank of East Asia Ltd</v>
          </cell>
          <cell r="C570" t="str">
            <v>23 HK EQUITY</v>
          </cell>
          <cell r="D570" t="str">
            <v>G12859</v>
          </cell>
          <cell r="E570">
            <v>3</v>
          </cell>
          <cell r="F570">
            <v>12</v>
          </cell>
          <cell r="G570" t="str">
            <v>HKD</v>
          </cell>
        </row>
        <row r="571">
          <cell r="B571" t="str">
            <v>Shinhan Bank</v>
          </cell>
          <cell r="C571" t="str">
            <v>1558 KS EQUITY</v>
          </cell>
          <cell r="D571" t="str">
            <v>G14693</v>
          </cell>
          <cell r="E571">
            <v>3</v>
          </cell>
          <cell r="F571">
            <v>16</v>
          </cell>
          <cell r="G571" t="str">
            <v>KRW</v>
          </cell>
        </row>
        <row r="572">
          <cell r="B572" t="str">
            <v>Dura Automotive Systems</v>
          </cell>
          <cell r="C572" t="str">
            <v>DRRA US EQUITY</v>
          </cell>
          <cell r="D572" t="str">
            <v>N02452</v>
          </cell>
          <cell r="E572">
            <v>2</v>
          </cell>
          <cell r="F572">
            <v>28</v>
          </cell>
          <cell r="G572" t="str">
            <v>USD</v>
          </cell>
        </row>
        <row r="573">
          <cell r="B573" t="str">
            <v>Cinergy Corp</v>
          </cell>
          <cell r="C573" t="str">
            <v>CIN US EQUITY</v>
          </cell>
          <cell r="D573" t="str">
            <v>N00253</v>
          </cell>
          <cell r="E573">
            <v>33</v>
          </cell>
          <cell r="F573">
            <v>28</v>
          </cell>
          <cell r="G573" t="str">
            <v>USD</v>
          </cell>
          <cell r="I573">
            <v>36070590</v>
          </cell>
        </row>
        <row r="574">
          <cell r="B574" t="str">
            <v>DTE Energy Co</v>
          </cell>
          <cell r="C574" t="str">
            <v>DTE US EQUITY</v>
          </cell>
          <cell r="D574">
            <v>250847</v>
          </cell>
          <cell r="E574">
            <v>33</v>
          </cell>
          <cell r="F574">
            <v>28</v>
          </cell>
          <cell r="G574" t="str">
            <v>USD</v>
          </cell>
          <cell r="I574">
            <v>36054155</v>
          </cell>
        </row>
        <row r="575">
          <cell r="B575" t="str">
            <v>AutoZone Inc</v>
          </cell>
          <cell r="C575" t="str">
            <v>AZO US EQUITY</v>
          </cell>
          <cell r="D575">
            <v>53332</v>
          </cell>
          <cell r="E575">
            <v>30</v>
          </cell>
          <cell r="F575">
            <v>28</v>
          </cell>
          <cell r="G575" t="str">
            <v>USD</v>
          </cell>
          <cell r="I575">
            <v>36008961</v>
          </cell>
        </row>
        <row r="576">
          <cell r="B576" t="str">
            <v>Domtar Inc</v>
          </cell>
          <cell r="C576" t="str">
            <v>DTC CN EQUITY</v>
          </cell>
          <cell r="D576" t="str">
            <v>C10480</v>
          </cell>
          <cell r="E576">
            <v>29</v>
          </cell>
          <cell r="F576">
            <v>6</v>
          </cell>
          <cell r="G576" t="str">
            <v>CAD</v>
          </cell>
          <cell r="I576">
            <v>36266237</v>
          </cell>
        </row>
        <row r="577">
          <cell r="B577" t="str">
            <v>BJ Services Co</v>
          </cell>
          <cell r="C577" t="str">
            <v>BJS US EQUITY</v>
          </cell>
          <cell r="D577">
            <v>55482</v>
          </cell>
          <cell r="E577">
            <v>25</v>
          </cell>
          <cell r="F577">
            <v>28</v>
          </cell>
          <cell r="G577" t="str">
            <v>USD</v>
          </cell>
          <cell r="I577">
            <v>36048506</v>
          </cell>
        </row>
        <row r="578">
          <cell r="B578" t="str">
            <v>Unocal Corp</v>
          </cell>
          <cell r="C578" t="str">
            <v>UCL US EQUITY</v>
          </cell>
          <cell r="D578">
            <v>915289</v>
          </cell>
          <cell r="E578">
            <v>25</v>
          </cell>
          <cell r="F578">
            <v>28</v>
          </cell>
          <cell r="G578" t="str">
            <v>USD</v>
          </cell>
          <cell r="I578">
            <v>36011318</v>
          </cell>
        </row>
        <row r="579">
          <cell r="B579" t="str">
            <v>Pechiney SA</v>
          </cell>
          <cell r="C579" t="str">
            <v>PEC FP EQUITY</v>
          </cell>
          <cell r="D579" t="str">
            <v>G12272</v>
          </cell>
          <cell r="E579">
            <v>24</v>
          </cell>
          <cell r="F579">
            <v>10</v>
          </cell>
          <cell r="G579" t="str">
            <v>EUR</v>
          </cell>
          <cell r="I579">
            <v>36013788</v>
          </cell>
        </row>
        <row r="580">
          <cell r="B580" t="str">
            <v>John Deere Capital Corp</v>
          </cell>
          <cell r="C580" t="str">
            <v>DE1 US EQUITY</v>
          </cell>
          <cell r="E580">
            <v>16</v>
          </cell>
          <cell r="F580">
            <v>28</v>
          </cell>
          <cell r="G580" t="str">
            <v>USD</v>
          </cell>
          <cell r="I580">
            <v>36379319</v>
          </cell>
        </row>
        <row r="581">
          <cell r="B581" t="str">
            <v>Newmont Mining Corp</v>
          </cell>
          <cell r="C581" t="str">
            <v>NEM US EQUITY</v>
          </cell>
          <cell r="D581">
            <v>651639</v>
          </cell>
          <cell r="E581">
            <v>10</v>
          </cell>
          <cell r="F581">
            <v>28</v>
          </cell>
          <cell r="G581" t="str">
            <v>USD</v>
          </cell>
          <cell r="I581">
            <v>36134699</v>
          </cell>
        </row>
        <row r="582">
          <cell r="B582" t="str">
            <v>Ashland Inc</v>
          </cell>
          <cell r="C582" t="str">
            <v>ASH US EQUITY</v>
          </cell>
          <cell r="D582">
            <v>44540</v>
          </cell>
          <cell r="E582">
            <v>8</v>
          </cell>
          <cell r="F582">
            <v>28</v>
          </cell>
          <cell r="G582" t="str">
            <v>USD</v>
          </cell>
          <cell r="I582">
            <v>36017277</v>
          </cell>
        </row>
        <row r="583">
          <cell r="B583" t="str">
            <v>Prudential Financial Inc</v>
          </cell>
          <cell r="C583" t="str">
            <v>PRU US EQUITY</v>
          </cell>
          <cell r="D583" t="str">
            <v>N07529</v>
          </cell>
          <cell r="E583">
            <v>21</v>
          </cell>
          <cell r="F583">
            <v>28</v>
          </cell>
          <cell r="G583" t="str">
            <v>USD</v>
          </cell>
          <cell r="I583">
            <v>36324476</v>
          </cell>
        </row>
        <row r="584">
          <cell r="B584" t="str">
            <v>Cargill Inc</v>
          </cell>
          <cell r="C584" t="str">
            <v>3091Z US EQUITY</v>
          </cell>
          <cell r="E584">
            <v>15</v>
          </cell>
          <cell r="F584">
            <v>28</v>
          </cell>
          <cell r="G584" t="str">
            <v>USD</v>
          </cell>
          <cell r="I584">
            <v>36008102</v>
          </cell>
        </row>
        <row r="585">
          <cell r="B585" t="str">
            <v>Eastman Chemical Co</v>
          </cell>
          <cell r="C585" t="str">
            <v>EMN US EQUITY</v>
          </cell>
          <cell r="D585">
            <v>277432</v>
          </cell>
          <cell r="E585">
            <v>8</v>
          </cell>
          <cell r="F585">
            <v>28</v>
          </cell>
          <cell r="G585" t="str">
            <v>USD</v>
          </cell>
          <cell r="I585">
            <v>36017241</v>
          </cell>
        </row>
        <row r="586">
          <cell r="B586" t="str">
            <v>Northeast Utilities</v>
          </cell>
          <cell r="C586" t="str">
            <v>NU US EQUITY</v>
          </cell>
          <cell r="D586">
            <v>664397</v>
          </cell>
          <cell r="E586">
            <v>33</v>
          </cell>
          <cell r="F586">
            <v>28</v>
          </cell>
          <cell r="G586" t="str">
            <v>USD</v>
          </cell>
          <cell r="I586">
            <v>36377545</v>
          </cell>
        </row>
        <row r="587">
          <cell r="B587" t="str">
            <v>FirstEnergy Corp</v>
          </cell>
          <cell r="C587" t="str">
            <v>FE US EQUITY</v>
          </cell>
          <cell r="D587">
            <v>677347</v>
          </cell>
          <cell r="E587">
            <v>33</v>
          </cell>
          <cell r="F587">
            <v>28</v>
          </cell>
          <cell r="G587" t="str">
            <v>USD</v>
          </cell>
          <cell r="I587">
            <v>36134724</v>
          </cell>
        </row>
        <row r="588">
          <cell r="B588" t="str">
            <v>Constellation Energy Group</v>
          </cell>
          <cell r="C588" t="str">
            <v>CEG US EQUITY</v>
          </cell>
          <cell r="D588">
            <v>59165</v>
          </cell>
          <cell r="E588">
            <v>33</v>
          </cell>
          <cell r="F588">
            <v>28</v>
          </cell>
          <cell r="G588" t="str">
            <v>USD</v>
          </cell>
          <cell r="I588">
            <v>36029334</v>
          </cell>
        </row>
        <row r="589">
          <cell r="B589" t="str">
            <v>Progress Energy Inc</v>
          </cell>
          <cell r="C589" t="str">
            <v>PGN US EQUITY</v>
          </cell>
          <cell r="D589">
            <v>144141</v>
          </cell>
          <cell r="E589">
            <v>33</v>
          </cell>
          <cell r="F589">
            <v>28</v>
          </cell>
          <cell r="G589" t="str">
            <v>USD</v>
          </cell>
          <cell r="I589">
            <v>36121969</v>
          </cell>
        </row>
        <row r="590">
          <cell r="B590" t="str">
            <v>Teco Energy Inc</v>
          </cell>
          <cell r="C590" t="str">
            <v>TE US EQUITY</v>
          </cell>
          <cell r="D590">
            <v>872375</v>
          </cell>
          <cell r="E590">
            <v>33</v>
          </cell>
          <cell r="F590">
            <v>28</v>
          </cell>
          <cell r="G590" t="str">
            <v>USD</v>
          </cell>
          <cell r="I590">
            <v>36324754</v>
          </cell>
        </row>
        <row r="591">
          <cell r="B591" t="str">
            <v>PSEG Power LLC</v>
          </cell>
          <cell r="C591" t="str">
            <v>28302Z US EQUITY</v>
          </cell>
          <cell r="E591">
            <v>33</v>
          </cell>
          <cell r="F591">
            <v>28</v>
          </cell>
          <cell r="G591" t="str">
            <v>USD</v>
          </cell>
          <cell r="I591">
            <v>36077295</v>
          </cell>
        </row>
        <row r="592">
          <cell r="B592" t="str">
            <v>RadioShack Corp</v>
          </cell>
          <cell r="C592" t="str">
            <v>RSH US EQUITY</v>
          </cell>
          <cell r="D592">
            <v>875382</v>
          </cell>
          <cell r="E592">
            <v>30</v>
          </cell>
          <cell r="F592">
            <v>28</v>
          </cell>
          <cell r="G592" t="str">
            <v>USD</v>
          </cell>
          <cell r="I592">
            <v>36054754</v>
          </cell>
        </row>
        <row r="593">
          <cell r="B593" t="str">
            <v>Burlington Resources Inc</v>
          </cell>
          <cell r="C593" t="str">
            <v>BR US EQUITY</v>
          </cell>
          <cell r="D593">
            <v>122014</v>
          </cell>
          <cell r="E593">
            <v>25</v>
          </cell>
          <cell r="F593">
            <v>28</v>
          </cell>
          <cell r="G593" t="str">
            <v>USD</v>
          </cell>
          <cell r="I593">
            <v>36075034</v>
          </cell>
        </row>
        <row r="594">
          <cell r="B594" t="str">
            <v>Halliburton Co</v>
          </cell>
          <cell r="C594" t="str">
            <v>HAL US EQUITY</v>
          </cell>
          <cell r="D594">
            <v>406216</v>
          </cell>
          <cell r="E594">
            <v>25</v>
          </cell>
          <cell r="F594">
            <v>28</v>
          </cell>
          <cell r="G594" t="str">
            <v>USD</v>
          </cell>
          <cell r="I594">
            <v>36016102</v>
          </cell>
        </row>
        <row r="595">
          <cell r="B595" t="str">
            <v>Kinder Morgan Energy LP</v>
          </cell>
          <cell r="C595" t="str">
            <v>KMP US EQUITY</v>
          </cell>
          <cell r="D595" t="str">
            <v>29356N</v>
          </cell>
          <cell r="E595">
            <v>25</v>
          </cell>
          <cell r="F595">
            <v>28</v>
          </cell>
          <cell r="G595" t="str">
            <v>USD</v>
          </cell>
          <cell r="I595">
            <v>36068851</v>
          </cell>
        </row>
        <row r="596">
          <cell r="B596" t="str">
            <v>Kinder Morgan Inc</v>
          </cell>
          <cell r="C596" t="str">
            <v>KMI US EQUITY</v>
          </cell>
          <cell r="D596">
            <v>482620</v>
          </cell>
          <cell r="E596">
            <v>25</v>
          </cell>
          <cell r="F596">
            <v>28</v>
          </cell>
          <cell r="G596" t="str">
            <v>USD</v>
          </cell>
          <cell r="I596">
            <v>36068852</v>
          </cell>
        </row>
        <row r="597">
          <cell r="B597" t="str">
            <v>Mirant Corp</v>
          </cell>
          <cell r="C597" t="str">
            <v>MIR US EQUITY</v>
          </cell>
          <cell r="D597" t="str">
            <v>N06973</v>
          </cell>
          <cell r="E597">
            <v>25</v>
          </cell>
          <cell r="F597">
            <v>28</v>
          </cell>
          <cell r="G597" t="str">
            <v>USD</v>
          </cell>
          <cell r="I597">
            <v>36016096</v>
          </cell>
        </row>
        <row r="598">
          <cell r="B598" t="str">
            <v>QBE Insurance Group Ltd</v>
          </cell>
          <cell r="C598" t="str">
            <v>QBE AU EQUITY</v>
          </cell>
          <cell r="D598" t="str">
            <v>G12993</v>
          </cell>
          <cell r="E598">
            <v>21</v>
          </cell>
          <cell r="F598">
            <v>3</v>
          </cell>
          <cell r="G598" t="str">
            <v>AUD</v>
          </cell>
          <cell r="I598">
            <v>36074868</v>
          </cell>
        </row>
        <row r="599">
          <cell r="B599" t="str">
            <v>Aon Corp</v>
          </cell>
          <cell r="C599" t="str">
            <v>AOC US EQUITY</v>
          </cell>
          <cell r="D599">
            <v>37389</v>
          </cell>
          <cell r="E599">
            <v>21</v>
          </cell>
          <cell r="F599">
            <v>28</v>
          </cell>
          <cell r="G599" t="str">
            <v>USD</v>
          </cell>
          <cell r="I599">
            <v>36008453</v>
          </cell>
        </row>
        <row r="600">
          <cell r="B600" t="str">
            <v>XL Capital Assurance Inc</v>
          </cell>
          <cell r="C600" t="str">
            <v>40365Z US EQUITY</v>
          </cell>
          <cell r="E600">
            <v>21</v>
          </cell>
          <cell r="F600">
            <v>28</v>
          </cell>
          <cell r="G600" t="str">
            <v>USD</v>
          </cell>
        </row>
        <row r="601">
          <cell r="B601" t="str">
            <v>Starwood Hot.  Res. World</v>
          </cell>
          <cell r="C601" t="str">
            <v>HOT US EQUITY</v>
          </cell>
          <cell r="D601">
            <v>441438</v>
          </cell>
          <cell r="E601">
            <v>20</v>
          </cell>
          <cell r="F601">
            <v>28</v>
          </cell>
          <cell r="G601" t="str">
            <v>USD</v>
          </cell>
          <cell r="I601">
            <v>36138526</v>
          </cell>
        </row>
        <row r="602">
          <cell r="B602" t="str">
            <v>Humana Inc</v>
          </cell>
          <cell r="C602" t="str">
            <v>HUM US EQUITY</v>
          </cell>
          <cell r="D602">
            <v>444859</v>
          </cell>
          <cell r="E602">
            <v>18</v>
          </cell>
          <cell r="F602">
            <v>28</v>
          </cell>
          <cell r="G602" t="str">
            <v>USD</v>
          </cell>
          <cell r="I602">
            <v>36346256</v>
          </cell>
        </row>
        <row r="603">
          <cell r="B603" t="str">
            <v>McKesson Corp</v>
          </cell>
          <cell r="C603" t="str">
            <v>MCK US EQUITY</v>
          </cell>
          <cell r="D603">
            <v>581556</v>
          </cell>
          <cell r="E603">
            <v>18</v>
          </cell>
          <cell r="F603">
            <v>28</v>
          </cell>
          <cell r="G603" t="str">
            <v>USD</v>
          </cell>
          <cell r="I603">
            <v>36274673</v>
          </cell>
        </row>
        <row r="604">
          <cell r="B604" t="str">
            <v>Apogent Technologies Inc</v>
          </cell>
          <cell r="C604" t="str">
            <v>AOT US EQUITY</v>
          </cell>
          <cell r="D604">
            <v>871137</v>
          </cell>
          <cell r="E604">
            <v>18</v>
          </cell>
          <cell r="F604">
            <v>28</v>
          </cell>
          <cell r="G604" t="str">
            <v>USD</v>
          </cell>
          <cell r="I604">
            <v>36064312</v>
          </cell>
        </row>
        <row r="605">
          <cell r="B605" t="str">
            <v>Monsanto Co</v>
          </cell>
          <cell r="C605" t="str">
            <v>MON US EQUITY</v>
          </cell>
          <cell r="D605" t="str">
            <v>N07010</v>
          </cell>
          <cell r="E605">
            <v>15</v>
          </cell>
          <cell r="F605">
            <v>28</v>
          </cell>
          <cell r="G605" t="str">
            <v>USD</v>
          </cell>
          <cell r="I605">
            <v>36080501</v>
          </cell>
        </row>
        <row r="606">
          <cell r="B606" t="str">
            <v>Agilent Technologies Inc</v>
          </cell>
          <cell r="C606" t="str">
            <v>A US EQUITY</v>
          </cell>
          <cell r="D606" t="str">
            <v>N05911</v>
          </cell>
          <cell r="E606">
            <v>14</v>
          </cell>
          <cell r="F606">
            <v>28</v>
          </cell>
          <cell r="G606" t="str">
            <v>USD</v>
          </cell>
          <cell r="I606">
            <v>36051619</v>
          </cell>
        </row>
        <row r="607">
          <cell r="B607" t="str">
            <v>Solectron Corp</v>
          </cell>
          <cell r="C607" t="str">
            <v>SLR US EQUITY</v>
          </cell>
          <cell r="D607">
            <v>834182</v>
          </cell>
          <cell r="E607">
            <v>14</v>
          </cell>
          <cell r="F607">
            <v>28</v>
          </cell>
          <cell r="G607" t="str">
            <v>USD</v>
          </cell>
          <cell r="I607">
            <v>36073525</v>
          </cell>
        </row>
        <row r="608">
          <cell r="B608" t="str">
            <v>Textron Inc</v>
          </cell>
          <cell r="C608" t="str">
            <v>TXT US EQUITY</v>
          </cell>
          <cell r="D608" t="str">
            <v>88320A</v>
          </cell>
          <cell r="E608">
            <v>11</v>
          </cell>
          <cell r="F608">
            <v>28</v>
          </cell>
          <cell r="G608" t="str">
            <v>USD</v>
          </cell>
          <cell r="I608">
            <v>36008748</v>
          </cell>
        </row>
        <row r="609">
          <cell r="B609" t="str">
            <v>Cooper Industries Ltd</v>
          </cell>
          <cell r="C609" t="str">
            <v>CBE US EQUITY</v>
          </cell>
          <cell r="D609">
            <v>216669</v>
          </cell>
          <cell r="E609">
            <v>11</v>
          </cell>
          <cell r="F609">
            <v>28</v>
          </cell>
          <cell r="G609" t="str">
            <v>USD</v>
          </cell>
          <cell r="I609">
            <v>36070950</v>
          </cell>
        </row>
        <row r="610">
          <cell r="B610" t="str">
            <v>PPG Industries Inc</v>
          </cell>
          <cell r="C610" t="str">
            <v>PPG US EQUITY</v>
          </cell>
          <cell r="D610">
            <v>693506</v>
          </cell>
          <cell r="E610">
            <v>8</v>
          </cell>
          <cell r="F610">
            <v>28</v>
          </cell>
          <cell r="G610" t="str">
            <v>USD</v>
          </cell>
          <cell r="I610">
            <v>36134741</v>
          </cell>
        </row>
        <row r="611">
          <cell r="B611" t="str">
            <v>Ryder Systems Inc</v>
          </cell>
          <cell r="C611" t="str">
            <v>R US EQUITY</v>
          </cell>
          <cell r="D611">
            <v>783549</v>
          </cell>
          <cell r="E611">
            <v>7</v>
          </cell>
          <cell r="F611">
            <v>28</v>
          </cell>
          <cell r="G611" t="str">
            <v>USD</v>
          </cell>
          <cell r="I611">
            <v>36011241</v>
          </cell>
        </row>
        <row r="612">
          <cell r="B612" t="str">
            <v>Pulte Homes Inc</v>
          </cell>
          <cell r="C612" t="str">
            <v>PHM US EQUITY</v>
          </cell>
          <cell r="D612" t="str">
            <v>69333C</v>
          </cell>
          <cell r="E612">
            <v>6</v>
          </cell>
          <cell r="F612">
            <v>28</v>
          </cell>
          <cell r="G612" t="str">
            <v>USD</v>
          </cell>
          <cell r="I612">
            <v>36274866</v>
          </cell>
        </row>
        <row r="613">
          <cell r="B613" t="str">
            <v>UST Inc</v>
          </cell>
          <cell r="C613" t="str">
            <v>UST US EQUITY</v>
          </cell>
          <cell r="D613">
            <v>902911</v>
          </cell>
          <cell r="E613">
            <v>4</v>
          </cell>
          <cell r="F613">
            <v>28</v>
          </cell>
          <cell r="G613" t="str">
            <v>USD</v>
          </cell>
          <cell r="I613">
            <v>36075166</v>
          </cell>
        </row>
        <row r="614">
          <cell r="B614" t="str">
            <v>Goodrich Corp</v>
          </cell>
          <cell r="C614" t="str">
            <v>GR US EQUITY</v>
          </cell>
          <cell r="D614">
            <v>382388</v>
          </cell>
          <cell r="E614">
            <v>1</v>
          </cell>
          <cell r="F614">
            <v>28</v>
          </cell>
          <cell r="G614" t="str">
            <v>USD</v>
          </cell>
          <cell r="I614">
            <v>36367661</v>
          </cell>
        </row>
        <row r="615">
          <cell r="B615" t="str">
            <v>Northrop Grumman Corp</v>
          </cell>
          <cell r="C615" t="str">
            <v>NOC US EQUITY</v>
          </cell>
          <cell r="D615">
            <v>666807</v>
          </cell>
          <cell r="E615">
            <v>1</v>
          </cell>
          <cell r="F615">
            <v>28</v>
          </cell>
          <cell r="G615" t="str">
            <v>USD</v>
          </cell>
          <cell r="I615">
            <v>36013566</v>
          </cell>
        </row>
        <row r="616">
          <cell r="B616" t="str">
            <v>John Fairfax Hold. Ltd</v>
          </cell>
          <cell r="C616" t="str">
            <v>FXJ AU EQUITY</v>
          </cell>
          <cell r="D616" t="str">
            <v>G12798</v>
          </cell>
          <cell r="E616">
            <v>29</v>
          </cell>
          <cell r="F616">
            <v>3</v>
          </cell>
          <cell r="G616" t="str">
            <v>AUD</v>
          </cell>
          <cell r="I616">
            <v>36059552</v>
          </cell>
        </row>
        <row r="617">
          <cell r="B617" t="str">
            <v>Phelps Dodge Corp</v>
          </cell>
          <cell r="C617" t="str">
            <v>PD US EQUITY</v>
          </cell>
          <cell r="D617">
            <v>717265</v>
          </cell>
          <cell r="E617">
            <v>24</v>
          </cell>
          <cell r="F617">
            <v>28</v>
          </cell>
          <cell r="G617" t="str">
            <v>USD</v>
          </cell>
          <cell r="I617">
            <v>36134412</v>
          </cell>
        </row>
        <row r="618">
          <cell r="B618" t="str">
            <v>Cigna Corp</v>
          </cell>
          <cell r="C618" t="str">
            <v>CI US EQUITY</v>
          </cell>
          <cell r="D618">
            <v>125509</v>
          </cell>
          <cell r="E618">
            <v>21</v>
          </cell>
          <cell r="F618">
            <v>28</v>
          </cell>
          <cell r="G618" t="str">
            <v>USD</v>
          </cell>
          <cell r="I618">
            <v>36008182</v>
          </cell>
        </row>
        <row r="619">
          <cell r="B619" t="str">
            <v>Lincoln National Corp</v>
          </cell>
          <cell r="C619" t="str">
            <v>LNC US EQUITY</v>
          </cell>
          <cell r="D619">
            <v>534187</v>
          </cell>
          <cell r="E619">
            <v>21</v>
          </cell>
          <cell r="F619">
            <v>28</v>
          </cell>
          <cell r="G619" t="str">
            <v>USD</v>
          </cell>
          <cell r="I619">
            <v>36012315</v>
          </cell>
        </row>
        <row r="620">
          <cell r="B620" t="str">
            <v>MBIA Insurance Corp</v>
          </cell>
          <cell r="C620" t="str">
            <v>16302Z US EQUITY</v>
          </cell>
          <cell r="E620">
            <v>21</v>
          </cell>
          <cell r="F620">
            <v>28</v>
          </cell>
          <cell r="G620" t="str">
            <v>USD</v>
          </cell>
        </row>
        <row r="621">
          <cell r="B621" t="str">
            <v>Ambac Assurance Corp</v>
          </cell>
          <cell r="C621" t="str">
            <v>3432Z US EQUITY</v>
          </cell>
          <cell r="E621">
            <v>21</v>
          </cell>
          <cell r="F621">
            <v>28</v>
          </cell>
          <cell r="G621" t="str">
            <v>USD</v>
          </cell>
          <cell r="I621">
            <v>36068081</v>
          </cell>
        </row>
        <row r="622">
          <cell r="B622" t="str">
            <v>St-Paul Companies Inc</v>
          </cell>
          <cell r="C622" t="str">
            <v>SPC US EQUITY</v>
          </cell>
          <cell r="D622">
            <v>792860</v>
          </cell>
          <cell r="E622">
            <v>21</v>
          </cell>
          <cell r="F622">
            <v>28</v>
          </cell>
          <cell r="G622" t="str">
            <v>USD</v>
          </cell>
          <cell r="I622">
            <v>36012955</v>
          </cell>
        </row>
        <row r="623">
          <cell r="B623" t="str">
            <v>HCA Inc</v>
          </cell>
          <cell r="C623" t="str">
            <v>HCA US EQUITY</v>
          </cell>
          <cell r="D623">
            <v>363233</v>
          </cell>
          <cell r="E623">
            <v>18</v>
          </cell>
          <cell r="F623">
            <v>28</v>
          </cell>
          <cell r="G623" t="str">
            <v>USD</v>
          </cell>
          <cell r="I623">
            <v>36134519</v>
          </cell>
        </row>
        <row r="624">
          <cell r="B624" t="str">
            <v>UnitedHealth Group Inc</v>
          </cell>
          <cell r="C624" t="str">
            <v>UNH US EQUITY</v>
          </cell>
          <cell r="D624">
            <v>910581</v>
          </cell>
          <cell r="E624">
            <v>18</v>
          </cell>
          <cell r="F624">
            <v>28</v>
          </cell>
          <cell r="G624" t="str">
            <v>USD</v>
          </cell>
          <cell r="I624">
            <v>36274793</v>
          </cell>
        </row>
        <row r="625">
          <cell r="B625" t="str">
            <v>Chiron Corp</v>
          </cell>
          <cell r="C625" t="str">
            <v>CHIR US EQUITY</v>
          </cell>
          <cell r="D625">
            <v>170040</v>
          </cell>
          <cell r="E625">
            <v>18</v>
          </cell>
          <cell r="F625">
            <v>28</v>
          </cell>
          <cell r="G625" t="str">
            <v>USD</v>
          </cell>
          <cell r="I625">
            <v>36028642</v>
          </cell>
        </row>
        <row r="626">
          <cell r="B626" t="str">
            <v>AMP Group Hold. Ltd</v>
          </cell>
          <cell r="C626" t="str">
            <v>1415Z AU EQUITY</v>
          </cell>
          <cell r="E626">
            <v>16</v>
          </cell>
          <cell r="F626">
            <v>3</v>
          </cell>
          <cell r="G626" t="str">
            <v>AUD</v>
          </cell>
        </row>
        <row r="627">
          <cell r="B627" t="str">
            <v>Legg Mason Inc</v>
          </cell>
          <cell r="C627" t="str">
            <v>LM US EQUITY</v>
          </cell>
          <cell r="D627">
            <v>524901</v>
          </cell>
          <cell r="E627">
            <v>16</v>
          </cell>
          <cell r="F627">
            <v>28</v>
          </cell>
          <cell r="G627" t="str">
            <v>USD</v>
          </cell>
          <cell r="I627">
            <v>36012289</v>
          </cell>
        </row>
        <row r="628">
          <cell r="B628" t="str">
            <v>FPL Group Capital Inc</v>
          </cell>
          <cell r="C628" t="str">
            <v>7410Z US EQUITY</v>
          </cell>
          <cell r="E628">
            <v>16</v>
          </cell>
          <cell r="F628">
            <v>28</v>
          </cell>
          <cell r="G628" t="str">
            <v>USD</v>
          </cell>
          <cell r="I628">
            <v>36134488</v>
          </cell>
        </row>
        <row r="629">
          <cell r="B629" t="str">
            <v>Brascan Corp</v>
          </cell>
          <cell r="C629" t="str">
            <v>BNN/A CN EQUITY</v>
          </cell>
          <cell r="D629" t="str">
            <v>C10411</v>
          </cell>
          <cell r="E629">
            <v>12</v>
          </cell>
          <cell r="F629">
            <v>6</v>
          </cell>
          <cell r="G629" t="str">
            <v>CAD</v>
          </cell>
          <cell r="I629">
            <v>36069810</v>
          </cell>
        </row>
        <row r="630">
          <cell r="B630" t="str">
            <v>Temple Inland Inc</v>
          </cell>
          <cell r="C630" t="str">
            <v>TIN US EQUITY</v>
          </cell>
          <cell r="D630" t="str">
            <v>87986A</v>
          </cell>
          <cell r="E630">
            <v>9</v>
          </cell>
          <cell r="F630">
            <v>28</v>
          </cell>
          <cell r="G630" t="str">
            <v>USD</v>
          </cell>
          <cell r="I630">
            <v>36368155</v>
          </cell>
        </row>
        <row r="631">
          <cell r="B631" t="str">
            <v>ERP Operating_LP</v>
          </cell>
          <cell r="C631" t="str">
            <v>5814Z US EQUITY</v>
          </cell>
          <cell r="E631">
            <v>6</v>
          </cell>
          <cell r="F631">
            <v>28</v>
          </cell>
          <cell r="G631" t="str">
            <v>USD</v>
          </cell>
          <cell r="I631">
            <v>36029609</v>
          </cell>
        </row>
        <row r="632">
          <cell r="B632" t="str">
            <v>EOP Operating_LP</v>
          </cell>
          <cell r="C632" t="str">
            <v>9321Z US EQUITY</v>
          </cell>
          <cell r="E632">
            <v>6</v>
          </cell>
          <cell r="F632">
            <v>28</v>
          </cell>
          <cell r="G632" t="str">
            <v>USD</v>
          </cell>
          <cell r="I632">
            <v>36062810</v>
          </cell>
        </row>
        <row r="633">
          <cell r="B633" t="str">
            <v>Cummins Inc</v>
          </cell>
          <cell r="C633" t="str">
            <v>CUM US EQUITY</v>
          </cell>
          <cell r="D633">
            <v>231021</v>
          </cell>
          <cell r="E633">
            <v>2</v>
          </cell>
          <cell r="F633">
            <v>28</v>
          </cell>
          <cell r="G633" t="str">
            <v>USD</v>
          </cell>
          <cell r="I633">
            <v>36017298</v>
          </cell>
        </row>
        <row r="634">
          <cell r="B634" t="str">
            <v>Gaz de France</v>
          </cell>
          <cell r="C634" t="str">
            <v>GZFR FP EQUITY</v>
          </cell>
          <cell r="E634">
            <v>33</v>
          </cell>
          <cell r="F634">
            <v>10</v>
          </cell>
          <cell r="G634" t="str">
            <v>EUR</v>
          </cell>
          <cell r="I634">
            <v>36011998</v>
          </cell>
        </row>
        <row r="635">
          <cell r="B635" t="str">
            <v>Enbw Intern. Finance</v>
          </cell>
          <cell r="C635" t="str">
            <v>72079Z NA EQUITY</v>
          </cell>
          <cell r="E635">
            <v>33</v>
          </cell>
          <cell r="F635">
            <v>11</v>
          </cell>
          <cell r="G635" t="str">
            <v>EUR</v>
          </cell>
        </row>
        <row r="636">
          <cell r="B636" t="str">
            <v>Gazprom</v>
          </cell>
          <cell r="C636" t="str">
            <v>GAZP RU Equity</v>
          </cell>
          <cell r="E636">
            <v>33</v>
          </cell>
          <cell r="F636">
            <v>121</v>
          </cell>
          <cell r="G636" t="str">
            <v>RUR</v>
          </cell>
          <cell r="I636">
            <v>36014672</v>
          </cell>
        </row>
        <row r="637">
          <cell r="B637" t="str">
            <v>Mobilcom</v>
          </cell>
          <cell r="C637" t="str">
            <v>MOB NM Equity</v>
          </cell>
          <cell r="D637" t="str">
            <v>W12472</v>
          </cell>
          <cell r="E637">
            <v>31</v>
          </cell>
          <cell r="F637">
            <v>11</v>
          </cell>
          <cell r="G637" t="str">
            <v>EUR</v>
          </cell>
          <cell r="I637">
            <v>36060036</v>
          </cell>
        </row>
        <row r="638">
          <cell r="B638" t="str">
            <v>Ikea</v>
          </cell>
          <cell r="C638" t="str">
            <v>3112Z US Equity</v>
          </cell>
          <cell r="E638">
            <v>30</v>
          </cell>
          <cell r="F638">
            <v>28</v>
          </cell>
          <cell r="G638" t="str">
            <v>USD</v>
          </cell>
        </row>
        <row r="639">
          <cell r="B639" t="str">
            <v>Koningklijke Vendex</v>
          </cell>
          <cell r="C639" t="str">
            <v>VNDX NA Equity</v>
          </cell>
          <cell r="D639" t="str">
            <v>G17394</v>
          </cell>
          <cell r="E639">
            <v>30</v>
          </cell>
          <cell r="F639">
            <v>19</v>
          </cell>
          <cell r="G639" t="str">
            <v>EUR</v>
          </cell>
          <cell r="I639">
            <v>24008426</v>
          </cell>
        </row>
        <row r="640">
          <cell r="B640" t="str">
            <v>Entenial</v>
          </cell>
          <cell r="C640" t="str">
            <v>CDT FP Equity</v>
          </cell>
          <cell r="D640" t="str">
            <v>G13149</v>
          </cell>
          <cell r="E640">
            <v>21</v>
          </cell>
          <cell r="F640">
            <v>10</v>
          </cell>
          <cell r="G640" t="str">
            <v>EUR</v>
          </cell>
          <cell r="I640">
            <v>36021763</v>
          </cell>
        </row>
        <row r="641">
          <cell r="B641" t="str">
            <v>Corporacion Mapfre SA</v>
          </cell>
          <cell r="C641" t="str">
            <v>MAP SM Equity</v>
          </cell>
          <cell r="D641" t="str">
            <v>G13148</v>
          </cell>
          <cell r="E641">
            <v>21</v>
          </cell>
          <cell r="F641">
            <v>24</v>
          </cell>
          <cell r="G641" t="str">
            <v>EUR</v>
          </cell>
          <cell r="I641">
            <v>36267316</v>
          </cell>
        </row>
        <row r="642">
          <cell r="B642" t="str">
            <v>CPR SA</v>
          </cell>
          <cell r="C642" t="str">
            <v>PD FP Equity</v>
          </cell>
          <cell r="D642" t="str">
            <v>G13135</v>
          </cell>
          <cell r="E642">
            <v>16</v>
          </cell>
          <cell r="F642">
            <v>10</v>
          </cell>
          <cell r="G642" t="str">
            <v>EUR</v>
          </cell>
          <cell r="I642">
            <v>36002398</v>
          </cell>
        </row>
        <row r="643">
          <cell r="B643" t="str">
            <v>Credit Foncier de France</v>
          </cell>
          <cell r="C643" t="str">
            <v>FF FP Equity</v>
          </cell>
          <cell r="D643" t="str">
            <v>G12865</v>
          </cell>
          <cell r="E643">
            <v>16</v>
          </cell>
          <cell r="F643">
            <v>10</v>
          </cell>
          <cell r="G643" t="str">
            <v>EUR</v>
          </cell>
          <cell r="I643">
            <v>36002045</v>
          </cell>
        </row>
        <row r="644">
          <cell r="B644" t="str">
            <v>Bausparkasse S hall AG</v>
          </cell>
          <cell r="C644" t="str">
            <v>3006Z GR Equity</v>
          </cell>
          <cell r="E644">
            <v>16</v>
          </cell>
          <cell r="F644">
            <v>11</v>
          </cell>
          <cell r="G644" t="str">
            <v>EUR</v>
          </cell>
        </row>
        <row r="645">
          <cell r="B645" t="str">
            <v>DEPFA Bank Plc</v>
          </cell>
          <cell r="C645" t="str">
            <v>DEP GR Equity</v>
          </cell>
          <cell r="E645">
            <v>16</v>
          </cell>
          <cell r="F645">
            <v>11</v>
          </cell>
          <cell r="G645" t="str">
            <v>EUR</v>
          </cell>
          <cell r="I645">
            <v>36011418</v>
          </cell>
        </row>
        <row r="646">
          <cell r="B646" t="str">
            <v>Norgeskreditt AS</v>
          </cell>
          <cell r="C646" t="str">
            <v>1009Q NO Equity</v>
          </cell>
          <cell r="E646">
            <v>3</v>
          </cell>
          <cell r="F646">
            <v>21</v>
          </cell>
          <cell r="G646" t="str">
            <v>NOK</v>
          </cell>
          <cell r="I646">
            <v>36005555</v>
          </cell>
        </row>
        <row r="647">
          <cell r="B647" t="str">
            <v>Banco de Sabadell SA</v>
          </cell>
          <cell r="C647" t="str">
            <v>SAB SM Equity</v>
          </cell>
          <cell r="E647">
            <v>3</v>
          </cell>
          <cell r="F647">
            <v>24</v>
          </cell>
          <cell r="G647" t="str">
            <v>EUR</v>
          </cell>
          <cell r="I647">
            <v>36001649</v>
          </cell>
        </row>
        <row r="648">
          <cell r="B648" t="str">
            <v>Banco Pastor SA</v>
          </cell>
          <cell r="C648" t="str">
            <v>PAS SM Equity</v>
          </cell>
          <cell r="D648" t="str">
            <v>G13020</v>
          </cell>
          <cell r="E648">
            <v>3</v>
          </cell>
          <cell r="F648">
            <v>24</v>
          </cell>
          <cell r="G648" t="str">
            <v>EUR</v>
          </cell>
          <cell r="I648">
            <v>36006091</v>
          </cell>
        </row>
        <row r="649">
          <cell r="B649" t="str">
            <v>Deutsche Postbank</v>
          </cell>
          <cell r="C649" t="str">
            <v>DPB GR Equity</v>
          </cell>
          <cell r="E649">
            <v>3</v>
          </cell>
          <cell r="F649">
            <v>11</v>
          </cell>
          <cell r="G649" t="str">
            <v>EUR</v>
          </cell>
        </row>
        <row r="650">
          <cell r="B650" t="str">
            <v>Landesbank NRW</v>
          </cell>
          <cell r="C650" t="str">
            <v>LBNRW GR Equity</v>
          </cell>
          <cell r="E650">
            <v>3</v>
          </cell>
          <cell r="F650">
            <v>11</v>
          </cell>
          <cell r="G650" t="str">
            <v>EUR</v>
          </cell>
          <cell r="I650">
            <v>36007678</v>
          </cell>
        </row>
        <row r="651">
          <cell r="B651" t="str">
            <v>Natexis Banques Populaires</v>
          </cell>
          <cell r="C651" t="str">
            <v>KN FP Equity</v>
          </cell>
          <cell r="D651" t="str">
            <v>W24336</v>
          </cell>
          <cell r="E651">
            <v>3</v>
          </cell>
          <cell r="F651">
            <v>10</v>
          </cell>
          <cell r="G651" t="str">
            <v>EUR</v>
          </cell>
          <cell r="I651">
            <v>36049443</v>
          </cell>
        </row>
        <row r="652">
          <cell r="B652" t="str">
            <v>Istituto Mob. Italiano Spa</v>
          </cell>
          <cell r="C652" t="str">
            <v>IMOB IM Equity</v>
          </cell>
          <cell r="D652" t="str">
            <v>G19045</v>
          </cell>
          <cell r="E652">
            <v>3</v>
          </cell>
          <cell r="F652">
            <v>14</v>
          </cell>
          <cell r="G652" t="str">
            <v>EUR</v>
          </cell>
        </row>
        <row r="653">
          <cell r="B653" t="str">
            <v>ForeningsSparbanken AB</v>
          </cell>
          <cell r="C653" t="str">
            <v>FSPAA SS Equity</v>
          </cell>
          <cell r="D653" t="str">
            <v>G19227</v>
          </cell>
          <cell r="E653">
            <v>3</v>
          </cell>
          <cell r="F653">
            <v>25</v>
          </cell>
          <cell r="G653" t="str">
            <v>SEK</v>
          </cell>
          <cell r="I653">
            <v>36006870</v>
          </cell>
        </row>
        <row r="654">
          <cell r="B654" t="str">
            <v>EFG Eurobank Ergasias SA</v>
          </cell>
          <cell r="C654" t="str">
            <v>EUROB GA Equity</v>
          </cell>
          <cell r="D654" t="str">
            <v>W21473</v>
          </cell>
          <cell r="E654">
            <v>3</v>
          </cell>
          <cell r="F654">
            <v>41</v>
          </cell>
          <cell r="G654" t="str">
            <v>EUR</v>
          </cell>
          <cell r="I654">
            <v>36027554</v>
          </cell>
        </row>
        <row r="655">
          <cell r="B655" t="str">
            <v>Fokus Bank A/S</v>
          </cell>
          <cell r="C655" t="str">
            <v>FOK NO Equity</v>
          </cell>
          <cell r="D655" t="str">
            <v>W11379</v>
          </cell>
          <cell r="E655">
            <v>3</v>
          </cell>
          <cell r="F655">
            <v>21</v>
          </cell>
          <cell r="G655" t="str">
            <v>EUR</v>
          </cell>
          <cell r="I655">
            <v>36003229</v>
          </cell>
        </row>
        <row r="656">
          <cell r="B656" t="str">
            <v>PCCW Ltd</v>
          </cell>
          <cell r="C656" t="str">
            <v>8 HK EQUITY</v>
          </cell>
          <cell r="D656" t="str">
            <v>W22904</v>
          </cell>
          <cell r="E656">
            <v>31</v>
          </cell>
          <cell r="F656">
            <v>12</v>
          </cell>
          <cell r="G656" t="str">
            <v>HKD</v>
          </cell>
          <cell r="I656">
            <v>36235762</v>
          </cell>
        </row>
        <row r="657">
          <cell r="B657" t="str">
            <v>China Mobile HK Ltd</v>
          </cell>
          <cell r="C657" t="str">
            <v>941 HK EQUITY</v>
          </cell>
          <cell r="D657" t="str">
            <v>W21137</v>
          </cell>
          <cell r="E657">
            <v>31</v>
          </cell>
          <cell r="F657">
            <v>12</v>
          </cell>
          <cell r="G657" t="str">
            <v>HKD</v>
          </cell>
          <cell r="I657">
            <v>36056427</v>
          </cell>
        </row>
        <row r="658">
          <cell r="B658" t="str">
            <v>CNOOC Ltd</v>
          </cell>
          <cell r="C658" t="str">
            <v>883 HK EQUITY</v>
          </cell>
          <cell r="D658" t="str">
            <v>W26519</v>
          </cell>
          <cell r="E658">
            <v>25</v>
          </cell>
          <cell r="F658">
            <v>12</v>
          </cell>
          <cell r="G658" t="str">
            <v>HKD</v>
          </cell>
          <cell r="I658">
            <v>36374527</v>
          </cell>
        </row>
        <row r="659">
          <cell r="B659" t="str">
            <v>Cathay Fin. Hold.  Ltd</v>
          </cell>
          <cell r="C659" t="str">
            <v>2882 TT EQUITY</v>
          </cell>
          <cell r="D659" t="str">
            <v>W28660</v>
          </cell>
          <cell r="E659">
            <v>21</v>
          </cell>
          <cell r="F659">
            <v>81</v>
          </cell>
          <cell r="G659" t="str">
            <v>TWD</v>
          </cell>
        </row>
        <row r="660">
          <cell r="B660" t="str">
            <v>Fubon Financial Hold. Co Ltd</v>
          </cell>
          <cell r="C660" t="str">
            <v>2881 TT EQUITY</v>
          </cell>
          <cell r="D660" t="str">
            <v>W28233</v>
          </cell>
          <cell r="E660">
            <v>16</v>
          </cell>
          <cell r="F660">
            <v>81</v>
          </cell>
          <cell r="G660" t="str">
            <v>TWD</v>
          </cell>
        </row>
        <row r="661">
          <cell r="B661" t="str">
            <v>Chartered Sem.. Manuf. Ltd</v>
          </cell>
          <cell r="C661" t="str">
            <v>CSM SP EQUITY</v>
          </cell>
          <cell r="D661" t="str">
            <v>W23438</v>
          </cell>
          <cell r="E661">
            <v>14</v>
          </cell>
          <cell r="F661">
            <v>23</v>
          </cell>
          <cell r="G661" t="str">
            <v>SGD</v>
          </cell>
          <cell r="I661">
            <v>36148361</v>
          </cell>
        </row>
        <row r="662">
          <cell r="B662" t="str">
            <v>Compal Electronics Inc</v>
          </cell>
          <cell r="C662" t="str">
            <v>2324 TT EQUITY</v>
          </cell>
          <cell r="D662" t="str">
            <v>W08865</v>
          </cell>
          <cell r="E662">
            <v>14</v>
          </cell>
          <cell r="F662">
            <v>81</v>
          </cell>
          <cell r="G662" t="str">
            <v>TWD</v>
          </cell>
          <cell r="I662">
            <v>36015120</v>
          </cell>
        </row>
        <row r="663">
          <cell r="B663" t="str">
            <v>United Microelectronics Corp</v>
          </cell>
          <cell r="C663" t="str">
            <v>2303 TT EQUITY</v>
          </cell>
          <cell r="D663" t="str">
            <v>G17362</v>
          </cell>
          <cell r="E663">
            <v>14</v>
          </cell>
          <cell r="F663">
            <v>81</v>
          </cell>
          <cell r="G663" t="str">
            <v>TWD</v>
          </cell>
          <cell r="I663">
            <v>36015073</v>
          </cell>
        </row>
        <row r="664">
          <cell r="B664" t="str">
            <v>Jardine Strategic Hold. Ltd</v>
          </cell>
          <cell r="C664" t="str">
            <v>JDS LI EQUITY</v>
          </cell>
          <cell r="D664" t="str">
            <v>G13180</v>
          </cell>
          <cell r="E664">
            <v>12</v>
          </cell>
          <cell r="F664">
            <v>12</v>
          </cell>
          <cell r="G664" t="str">
            <v>HKD</v>
          </cell>
          <cell r="I664">
            <v>36055359</v>
          </cell>
        </row>
        <row r="665">
          <cell r="B665" t="str">
            <v>Citic Pacific</v>
          </cell>
          <cell r="C665" t="str">
            <v>267 HK EQUITY</v>
          </cell>
          <cell r="D665" t="str">
            <v>G17675</v>
          </cell>
          <cell r="E665">
            <v>12</v>
          </cell>
          <cell r="F665">
            <v>12</v>
          </cell>
          <cell r="G665" t="str">
            <v>HKD</v>
          </cell>
          <cell r="I665">
            <v>24009872</v>
          </cell>
        </row>
        <row r="666">
          <cell r="B666" t="str">
            <v>Jardine Matheson Hold. Ltd</v>
          </cell>
          <cell r="C666" t="str">
            <v>JM SP EQUITY</v>
          </cell>
          <cell r="D666" t="str">
            <v>G10184</v>
          </cell>
          <cell r="E666">
            <v>12</v>
          </cell>
          <cell r="F666">
            <v>12</v>
          </cell>
          <cell r="G666" t="str">
            <v>HKD</v>
          </cell>
          <cell r="I666">
            <v>36020754</v>
          </cell>
        </row>
        <row r="667">
          <cell r="B667" t="str">
            <v>HongKong Land Holdings Ltd</v>
          </cell>
          <cell r="C667" t="str">
            <v>HKL LI EQUITY</v>
          </cell>
          <cell r="D667" t="str">
            <v>G16082</v>
          </cell>
          <cell r="E667">
            <v>6</v>
          </cell>
          <cell r="F667">
            <v>12</v>
          </cell>
          <cell r="G667" t="str">
            <v>HKD</v>
          </cell>
          <cell r="I667">
            <v>36063197</v>
          </cell>
        </row>
        <row r="668">
          <cell r="B668" t="str">
            <v>Hysan Development Co Ltd</v>
          </cell>
          <cell r="C668" t="str">
            <v>14 HK EQUITY</v>
          </cell>
          <cell r="D668" t="str">
            <v>G12988</v>
          </cell>
          <cell r="E668">
            <v>6</v>
          </cell>
          <cell r="F668">
            <v>12</v>
          </cell>
          <cell r="G668" t="str">
            <v>HKD</v>
          </cell>
          <cell r="I668">
            <v>36009507</v>
          </cell>
        </row>
        <row r="669">
          <cell r="B669" t="str">
            <v>Hang Lung Properties Ltd</v>
          </cell>
          <cell r="C669" t="str">
            <v>101 HK EQUITY</v>
          </cell>
          <cell r="D669" t="str">
            <v>G13329</v>
          </cell>
          <cell r="E669">
            <v>6</v>
          </cell>
          <cell r="F669">
            <v>12</v>
          </cell>
          <cell r="G669" t="str">
            <v>HKD</v>
          </cell>
          <cell r="I669">
            <v>36268144</v>
          </cell>
        </row>
        <row r="670">
          <cell r="B670" t="str">
            <v>KT and G Corporation</v>
          </cell>
          <cell r="C670" t="str">
            <v>3378 KS EQUITY</v>
          </cell>
          <cell r="D670" t="str">
            <v>W25091</v>
          </cell>
          <cell r="E670">
            <v>4</v>
          </cell>
          <cell r="F670">
            <v>16</v>
          </cell>
          <cell r="G670" t="str">
            <v>KRW</v>
          </cell>
        </row>
        <row r="671">
          <cell r="B671" t="str">
            <v>Bank of Montreal</v>
          </cell>
          <cell r="C671" t="str">
            <v>BMO CN Equity</v>
          </cell>
          <cell r="D671" t="str">
            <v>C10019</v>
          </cell>
          <cell r="E671">
            <v>3</v>
          </cell>
          <cell r="F671">
            <v>6</v>
          </cell>
          <cell r="G671" t="str">
            <v>CAD</v>
          </cell>
          <cell r="I671">
            <v>36001422</v>
          </cell>
        </row>
        <row r="672">
          <cell r="B672" t="str">
            <v>Bank Austria Credit. AG</v>
          </cell>
          <cell r="C672" t="str">
            <v>BAUS AV Equity</v>
          </cell>
          <cell r="E672">
            <v>3</v>
          </cell>
          <cell r="F672">
            <v>4</v>
          </cell>
          <cell r="G672" t="str">
            <v>EUR</v>
          </cell>
          <cell r="I672">
            <v>36001073</v>
          </cell>
        </row>
        <row r="673">
          <cell r="B673" t="str">
            <v>Banco di Napoli Spa</v>
          </cell>
          <cell r="C673" t="str">
            <v>BN IM Equity</v>
          </cell>
          <cell r="E673">
            <v>3</v>
          </cell>
          <cell r="F673">
            <v>14</v>
          </cell>
          <cell r="G673" t="str">
            <v>EUR</v>
          </cell>
          <cell r="I673">
            <v>36005341</v>
          </cell>
        </row>
        <row r="674">
          <cell r="B674" t="str">
            <v>DEXIA</v>
          </cell>
          <cell r="C674" t="str">
            <v>DEXB BB Equity</v>
          </cell>
          <cell r="D674" t="str">
            <v>W12303</v>
          </cell>
          <cell r="E674">
            <v>3</v>
          </cell>
          <cell r="F674">
            <v>5</v>
          </cell>
          <cell r="G674" t="str">
            <v>EUR</v>
          </cell>
          <cell r="I674">
            <v>36060677</v>
          </cell>
        </row>
        <row r="675">
          <cell r="B675" t="str">
            <v>Bank of China</v>
          </cell>
          <cell r="C675" t="str">
            <v>1006Z CH EQUITY</v>
          </cell>
          <cell r="E675">
            <v>3</v>
          </cell>
          <cell r="F675">
            <v>82</v>
          </cell>
          <cell r="G675" t="str">
            <v>CNY</v>
          </cell>
          <cell r="I675">
            <v>36001084</v>
          </cell>
        </row>
        <row r="676">
          <cell r="B676" t="str">
            <v>DnB Holding ASA</v>
          </cell>
          <cell r="C676" t="str">
            <v>DNB NO Equity</v>
          </cell>
          <cell r="D676" t="str">
            <v>G12863</v>
          </cell>
          <cell r="E676">
            <v>3</v>
          </cell>
          <cell r="F676">
            <v>21</v>
          </cell>
          <cell r="G676" t="str">
            <v>EUR</v>
          </cell>
          <cell r="I676">
            <v>36079415</v>
          </cell>
        </row>
        <row r="677">
          <cell r="B677" t="str">
            <v>Canadian Imp. Bank of Cmrce</v>
          </cell>
          <cell r="C677" t="str">
            <v>CM_CN Equity</v>
          </cell>
          <cell r="D677" t="str">
            <v>C10055</v>
          </cell>
          <cell r="E677">
            <v>3</v>
          </cell>
          <cell r="F677">
            <v>6</v>
          </cell>
          <cell r="G677" t="str">
            <v>CAD</v>
          </cell>
        </row>
        <row r="678">
          <cell r="B678" t="str">
            <v>Credit Ind.l et Commercial</v>
          </cell>
          <cell r="C678" t="str">
            <v>CC FP Equity</v>
          </cell>
          <cell r="D678" t="str">
            <v>G17347</v>
          </cell>
          <cell r="E678">
            <v>3</v>
          </cell>
          <cell r="F678">
            <v>10</v>
          </cell>
          <cell r="G678" t="str">
            <v>EUR</v>
          </cell>
          <cell r="I678">
            <v>36000767</v>
          </cell>
        </row>
        <row r="679">
          <cell r="B679" t="str">
            <v>Banco Espano de Credito SA</v>
          </cell>
          <cell r="C679" t="str">
            <v>BIO SM Equity</v>
          </cell>
          <cell r="D679" t="str">
            <v>G12850</v>
          </cell>
          <cell r="E679">
            <v>3</v>
          </cell>
          <cell r="F679">
            <v>24</v>
          </cell>
          <cell r="G679" t="str">
            <v>EUR</v>
          </cell>
        </row>
        <row r="680">
          <cell r="B680" t="str">
            <v>Bayerische H. und W. Bank AG</v>
          </cell>
          <cell r="C680" t="str">
            <v>BHW GR Equity</v>
          </cell>
          <cell r="D680" t="str">
            <v>G12862</v>
          </cell>
          <cell r="E680">
            <v>3</v>
          </cell>
          <cell r="F680">
            <v>11</v>
          </cell>
          <cell r="G680" t="str">
            <v>EUR</v>
          </cell>
        </row>
        <row r="681">
          <cell r="B681" t="str">
            <v>Banca Pop. di Bergamo  SCRL</v>
          </cell>
          <cell r="C681" t="str">
            <v>BPD IM Equity</v>
          </cell>
          <cell r="D681" t="str">
            <v>G13614</v>
          </cell>
          <cell r="E681">
            <v>3</v>
          </cell>
          <cell r="F681">
            <v>14</v>
          </cell>
          <cell r="G681" t="str">
            <v>EUR</v>
          </cell>
          <cell r="I681">
            <v>36000826</v>
          </cell>
        </row>
        <row r="682">
          <cell r="B682" t="str">
            <v>Barclays Plc</v>
          </cell>
          <cell r="C682" t="str">
            <v>BARC LN Equity</v>
          </cell>
          <cell r="D682" t="str">
            <v>G13621</v>
          </cell>
          <cell r="E682">
            <v>3</v>
          </cell>
          <cell r="F682">
            <v>27</v>
          </cell>
          <cell r="G682" t="str">
            <v>GBP</v>
          </cell>
          <cell r="I682">
            <v>36000469</v>
          </cell>
        </row>
        <row r="683">
          <cell r="B683" t="str">
            <v>Banca Lombarda SpA</v>
          </cell>
          <cell r="C683" t="str">
            <v>BL IM Equity</v>
          </cell>
          <cell r="E683">
            <v>3</v>
          </cell>
          <cell r="F683">
            <v>14</v>
          </cell>
          <cell r="G683" t="str">
            <v>EUR</v>
          </cell>
          <cell r="I683">
            <v>36023385</v>
          </cell>
        </row>
        <row r="684">
          <cell r="B684" t="str">
            <v>ING BHF Bank AG</v>
          </cell>
          <cell r="C684" t="str">
            <v>BHF GR Equity</v>
          </cell>
          <cell r="D684" t="str">
            <v>G13060</v>
          </cell>
          <cell r="E684">
            <v>3</v>
          </cell>
          <cell r="F684">
            <v>11</v>
          </cell>
          <cell r="G684" t="str">
            <v>EUR</v>
          </cell>
          <cell r="I684">
            <v>36000909</v>
          </cell>
        </row>
        <row r="685">
          <cell r="B685" t="str">
            <v>Banca Naz. del Lavoro Spa</v>
          </cell>
          <cell r="C685" t="str">
            <v>BNL IM Equity</v>
          </cell>
          <cell r="D685" t="str">
            <v>G13613</v>
          </cell>
          <cell r="E685">
            <v>3</v>
          </cell>
          <cell r="F685">
            <v>14</v>
          </cell>
          <cell r="G685" t="str">
            <v>EUR</v>
          </cell>
          <cell r="I685">
            <v>36001304</v>
          </cell>
        </row>
        <row r="686">
          <cell r="B686" t="str">
            <v>Woori Bank</v>
          </cell>
          <cell r="C686" t="str">
            <v>0003 KS EQUITY</v>
          </cell>
          <cell r="D686" t="str">
            <v>G13472</v>
          </cell>
          <cell r="E686">
            <v>3</v>
          </cell>
          <cell r="F686">
            <v>16</v>
          </cell>
          <cell r="G686" t="str">
            <v>KRW</v>
          </cell>
          <cell r="I686">
            <v>36004014</v>
          </cell>
        </row>
        <row r="687">
          <cell r="B687" t="str">
            <v>Industrial Bank of Korea</v>
          </cell>
          <cell r="C687" t="str">
            <v>2411 KS EQUITY</v>
          </cell>
          <cell r="D687" t="str">
            <v>W26889</v>
          </cell>
          <cell r="E687">
            <v>3</v>
          </cell>
          <cell r="F687">
            <v>16</v>
          </cell>
          <cell r="G687" t="str">
            <v>KRW</v>
          </cell>
          <cell r="I687">
            <v>36004229</v>
          </cell>
        </row>
        <row r="688">
          <cell r="B688" t="str">
            <v>ABN Amro Holding NV</v>
          </cell>
          <cell r="C688" t="str">
            <v>AABA NA Equity</v>
          </cell>
          <cell r="D688" t="str">
            <v>G12840</v>
          </cell>
          <cell r="E688">
            <v>3</v>
          </cell>
          <cell r="F688">
            <v>19</v>
          </cell>
          <cell r="G688" t="str">
            <v>EUR</v>
          </cell>
          <cell r="I688">
            <v>36029155</v>
          </cell>
        </row>
        <row r="689">
          <cell r="B689" t="str">
            <v>Credit Agricole SA</v>
          </cell>
          <cell r="C689" t="str">
            <v>ACA FP Equity</v>
          </cell>
          <cell r="D689" t="str">
            <v>W01846</v>
          </cell>
          <cell r="E689">
            <v>3</v>
          </cell>
          <cell r="F689">
            <v>10</v>
          </cell>
          <cell r="G689" t="str">
            <v>EUR</v>
          </cell>
          <cell r="I689">
            <v>36000163</v>
          </cell>
        </row>
        <row r="690">
          <cell r="B690" t="str">
            <v>Alliance &amp; Leicester Plc</v>
          </cell>
          <cell r="C690" t="str">
            <v>AL/ LN Equity</v>
          </cell>
          <cell r="D690" t="str">
            <v>G17626</v>
          </cell>
          <cell r="E690">
            <v>3</v>
          </cell>
          <cell r="F690">
            <v>27</v>
          </cell>
          <cell r="G690" t="str">
            <v>GBP</v>
          </cell>
          <cell r="I690">
            <v>36000219</v>
          </cell>
        </row>
        <row r="691">
          <cell r="B691" t="str">
            <v>Banco BPI SA</v>
          </cell>
          <cell r="C691" t="str">
            <v>BPIN PL Equity</v>
          </cell>
          <cell r="D691" t="str">
            <v>W07705</v>
          </cell>
          <cell r="E691">
            <v>3</v>
          </cell>
          <cell r="F691">
            <v>22</v>
          </cell>
          <cell r="G691" t="str">
            <v>EUR</v>
          </cell>
          <cell r="I691">
            <v>36012438</v>
          </cell>
        </row>
        <row r="692">
          <cell r="B692" t="str">
            <v>Bradford &amp; Bingley PLC</v>
          </cell>
          <cell r="C692" t="str">
            <v>BB/ LN Equity</v>
          </cell>
          <cell r="D692" t="str">
            <v>W25631</v>
          </cell>
          <cell r="E692">
            <v>3</v>
          </cell>
          <cell r="F692">
            <v>27</v>
          </cell>
          <cell r="G692" t="str">
            <v>GBP</v>
          </cell>
          <cell r="I692">
            <v>36001581</v>
          </cell>
        </row>
        <row r="693">
          <cell r="B693" t="str">
            <v>KLM Royal Dutch Airlines</v>
          </cell>
          <cell r="C693" t="str">
            <v>KLM NA EQUITY</v>
          </cell>
          <cell r="D693" t="str">
            <v>G13492</v>
          </cell>
          <cell r="E693">
            <v>27</v>
          </cell>
          <cell r="F693">
            <v>19</v>
          </cell>
          <cell r="G693" t="str">
            <v>EUR</v>
          </cell>
          <cell r="I693">
            <v>24009071</v>
          </cell>
        </row>
        <row r="694">
          <cell r="B694" t="str">
            <v>Verizon Wireless Inc</v>
          </cell>
          <cell r="C694" t="str">
            <v>VZW US EQUITY</v>
          </cell>
          <cell r="E694">
            <v>31</v>
          </cell>
          <cell r="F694">
            <v>28</v>
          </cell>
          <cell r="G694" t="str">
            <v>USD</v>
          </cell>
        </row>
        <row r="695">
          <cell r="B695" t="str">
            <v>M-real Oyj</v>
          </cell>
          <cell r="C695" t="str">
            <v>MRLBV FH EQUITY</v>
          </cell>
          <cell r="D695" t="str">
            <v>G10481</v>
          </cell>
          <cell r="E695">
            <v>29</v>
          </cell>
          <cell r="F695">
            <v>9</v>
          </cell>
          <cell r="G695" t="str">
            <v>EUR</v>
          </cell>
          <cell r="I695">
            <v>36049706</v>
          </cell>
        </row>
        <row r="696">
          <cell r="B696" t="str">
            <v>Whitbread Plc</v>
          </cell>
          <cell r="C696" t="str">
            <v>WTB LN EQUITY</v>
          </cell>
          <cell r="D696" t="str">
            <v>G14928</v>
          </cell>
          <cell r="E696">
            <v>28</v>
          </cell>
          <cell r="F696">
            <v>27</v>
          </cell>
          <cell r="G696" t="str">
            <v>GBP</v>
          </cell>
          <cell r="I696">
            <v>36015847</v>
          </cell>
        </row>
        <row r="697">
          <cell r="B697" t="str">
            <v>NKK Corp</v>
          </cell>
          <cell r="C697" t="str">
            <v>5404 JP EQUITY</v>
          </cell>
          <cell r="D697" t="str">
            <v>G13281</v>
          </cell>
          <cell r="E697">
            <v>24</v>
          </cell>
          <cell r="F697">
            <v>15</v>
          </cell>
          <cell r="G697" t="str">
            <v>JPY</v>
          </cell>
          <cell r="I697">
            <v>36270385</v>
          </cell>
        </row>
        <row r="698">
          <cell r="B698" t="str">
            <v>Ford Motor Credit Company</v>
          </cell>
          <cell r="C698" t="str">
            <v>F1 US EQUITY</v>
          </cell>
          <cell r="E698">
            <v>16</v>
          </cell>
          <cell r="F698">
            <v>28</v>
          </cell>
          <cell r="G698" t="str">
            <v>USD</v>
          </cell>
          <cell r="I698">
            <v>36019723</v>
          </cell>
        </row>
        <row r="699">
          <cell r="B699" t="str">
            <v>Verizon Global Funding Corp</v>
          </cell>
          <cell r="C699" t="str">
            <v>2412Z US EQUITY</v>
          </cell>
          <cell r="E699">
            <v>16</v>
          </cell>
          <cell r="F699">
            <v>28</v>
          </cell>
          <cell r="G699" t="str">
            <v>USD</v>
          </cell>
          <cell r="I699">
            <v>36134700</v>
          </cell>
        </row>
        <row r="700">
          <cell r="B700" t="str">
            <v>British Land Company Plc</v>
          </cell>
          <cell r="C700" t="str">
            <v>BLND LN EQUITY</v>
          </cell>
          <cell r="D700" t="str">
            <v>G13713</v>
          </cell>
          <cell r="E700">
            <v>6</v>
          </cell>
          <cell r="F700">
            <v>27</v>
          </cell>
          <cell r="G700" t="str">
            <v>GBP</v>
          </cell>
          <cell r="I700">
            <v>36133130</v>
          </cell>
        </row>
        <row r="701">
          <cell r="B701" t="str">
            <v>Technip-Coflexip SA</v>
          </cell>
          <cell r="C701" t="str">
            <v>TEC FP EQUITY</v>
          </cell>
          <cell r="D701" t="str">
            <v>G19137</v>
          </cell>
          <cell r="E701">
            <v>6</v>
          </cell>
          <cell r="F701">
            <v>10</v>
          </cell>
          <cell r="G701" t="str">
            <v>EUR</v>
          </cell>
          <cell r="I701">
            <v>36029911</v>
          </cell>
        </row>
        <row r="702">
          <cell r="B702" t="str">
            <v>Scottish and Newcastle Plc</v>
          </cell>
          <cell r="C702" t="str">
            <v>SCTN LN EQUITY</v>
          </cell>
          <cell r="D702" t="str">
            <v>G14664</v>
          </cell>
          <cell r="E702">
            <v>4</v>
          </cell>
          <cell r="F702">
            <v>27</v>
          </cell>
          <cell r="G702" t="str">
            <v>GBP</v>
          </cell>
          <cell r="I702">
            <v>36006487</v>
          </cell>
        </row>
        <row r="703">
          <cell r="B703" t="str">
            <v>Thales SA</v>
          </cell>
          <cell r="C703" t="str">
            <v>HO FP EQUITY</v>
          </cell>
          <cell r="D703" t="str">
            <v>G12816</v>
          </cell>
          <cell r="E703">
            <v>1</v>
          </cell>
          <cell r="F703">
            <v>10</v>
          </cell>
          <cell r="G703" t="str">
            <v>EUR</v>
          </cell>
          <cell r="I703">
            <v>36008548</v>
          </cell>
        </row>
        <row r="704">
          <cell r="B704" t="str">
            <v>European  Aero  Def. and Sp.</v>
          </cell>
          <cell r="C704" t="str">
            <v>EAD FP EQUITY</v>
          </cell>
          <cell r="D704" t="str">
            <v>W23864</v>
          </cell>
          <cell r="E704">
            <v>1</v>
          </cell>
          <cell r="F704">
            <v>19</v>
          </cell>
          <cell r="G704" t="str">
            <v>EUR</v>
          </cell>
          <cell r="I704">
            <v>36017270</v>
          </cell>
        </row>
        <row r="705">
          <cell r="B705" t="str">
            <v>Southern California Edison</v>
          </cell>
          <cell r="C705" t="str">
            <v>SCE1 US EQUITY</v>
          </cell>
          <cell r="E705">
            <v>33</v>
          </cell>
          <cell r="F705">
            <v>28</v>
          </cell>
          <cell r="G705" t="str">
            <v>USD</v>
          </cell>
          <cell r="I705">
            <v>36379345</v>
          </cell>
        </row>
        <row r="706">
          <cell r="B706" t="str">
            <v>Time Warner Telecom Inc</v>
          </cell>
          <cell r="C706" t="str">
            <v>TWTC US EQUITY</v>
          </cell>
          <cell r="D706" t="str">
            <v>N05437</v>
          </cell>
          <cell r="E706">
            <v>31</v>
          </cell>
          <cell r="F706">
            <v>28</v>
          </cell>
          <cell r="G706" t="str">
            <v>USD</v>
          </cell>
          <cell r="I706">
            <v>36366619</v>
          </cell>
        </row>
        <row r="707">
          <cell r="B707" t="str">
            <v>Saks Inc</v>
          </cell>
          <cell r="C707" t="str">
            <v>SKS US EQUITY</v>
          </cell>
          <cell r="D707">
            <v>742925</v>
          </cell>
          <cell r="E707">
            <v>30</v>
          </cell>
          <cell r="F707">
            <v>28</v>
          </cell>
          <cell r="G707" t="str">
            <v>USD</v>
          </cell>
          <cell r="I707">
            <v>36073523</v>
          </cell>
        </row>
        <row r="708">
          <cell r="B708" t="str">
            <v>Best Buy Company Inc</v>
          </cell>
          <cell r="C708" t="str">
            <v>BBY US EQUTY</v>
          </cell>
          <cell r="D708">
            <v>86516</v>
          </cell>
          <cell r="E708">
            <v>30</v>
          </cell>
          <cell r="F708">
            <v>28</v>
          </cell>
          <cell r="G708" t="str">
            <v>USD</v>
          </cell>
        </row>
        <row r="709">
          <cell r="B709" t="str">
            <v>Louisiana Pacific Corp</v>
          </cell>
          <cell r="C709" t="str">
            <v>LPX US EQUITY</v>
          </cell>
          <cell r="D709">
            <v>546347</v>
          </cell>
          <cell r="E709">
            <v>29</v>
          </cell>
          <cell r="F709">
            <v>28</v>
          </cell>
          <cell r="G709" t="str">
            <v>USD</v>
          </cell>
          <cell r="I709">
            <v>36103754</v>
          </cell>
        </row>
        <row r="710">
          <cell r="B710" t="str">
            <v>Polo Ralph Lauren Corp</v>
          </cell>
          <cell r="C710" t="str">
            <v>RL US EQUITY</v>
          </cell>
          <cell r="D710" t="str">
            <v>N03280</v>
          </cell>
          <cell r="E710">
            <v>32</v>
          </cell>
          <cell r="F710">
            <v>28</v>
          </cell>
          <cell r="G710" t="str">
            <v>USD</v>
          </cell>
          <cell r="I710">
            <v>24008994</v>
          </cell>
        </row>
        <row r="711">
          <cell r="B711" t="str">
            <v>Walgreen Co</v>
          </cell>
          <cell r="C711" t="str">
            <v>WAG US EQUITY</v>
          </cell>
          <cell r="D711">
            <v>931422</v>
          </cell>
          <cell r="E711">
            <v>30</v>
          </cell>
          <cell r="F711">
            <v>28</v>
          </cell>
          <cell r="G711" t="str">
            <v>USD</v>
          </cell>
          <cell r="I711">
            <v>36274873</v>
          </cell>
        </row>
        <row r="712">
          <cell r="B712" t="str">
            <v>Costco Wholesale Corp</v>
          </cell>
          <cell r="C712" t="str">
            <v>COST US EQUITY</v>
          </cell>
          <cell r="D712" t="str">
            <v>74143W</v>
          </cell>
          <cell r="E712">
            <v>30</v>
          </cell>
          <cell r="F712">
            <v>28</v>
          </cell>
          <cell r="G712" t="str">
            <v>USD</v>
          </cell>
          <cell r="I712">
            <v>36274703</v>
          </cell>
        </row>
        <row r="713">
          <cell r="B713" t="str">
            <v>TJX Companies Inc</v>
          </cell>
          <cell r="C713" t="str">
            <v>TJX US EQUITY</v>
          </cell>
          <cell r="D713">
            <v>872540</v>
          </cell>
          <cell r="E713">
            <v>30</v>
          </cell>
          <cell r="F713">
            <v>28</v>
          </cell>
          <cell r="G713" t="str">
            <v>USD</v>
          </cell>
          <cell r="I713">
            <v>36274877</v>
          </cell>
        </row>
        <row r="714">
          <cell r="B714" t="str">
            <v>Staples Inc</v>
          </cell>
          <cell r="C714" t="str">
            <v>SPLS US EQUITY</v>
          </cell>
          <cell r="D714">
            <v>855030</v>
          </cell>
          <cell r="E714">
            <v>30</v>
          </cell>
          <cell r="F714">
            <v>28</v>
          </cell>
          <cell r="G714" t="str">
            <v>USD</v>
          </cell>
          <cell r="I714">
            <v>36014099</v>
          </cell>
        </row>
        <row r="715">
          <cell r="B715" t="str">
            <v>Kohls Corp</v>
          </cell>
          <cell r="C715" t="str">
            <v>KSS US EQUITY</v>
          </cell>
          <cell r="D715">
            <v>500255</v>
          </cell>
          <cell r="E715">
            <v>30</v>
          </cell>
          <cell r="F715">
            <v>28</v>
          </cell>
          <cell r="G715" t="str">
            <v>USD</v>
          </cell>
          <cell r="I715">
            <v>24007974</v>
          </cell>
        </row>
        <row r="716">
          <cell r="B716" t="str">
            <v>New York Times Co</v>
          </cell>
          <cell r="C716" t="str">
            <v>NYT US EQUITY</v>
          </cell>
          <cell r="D716">
            <v>650111</v>
          </cell>
          <cell r="E716">
            <v>29</v>
          </cell>
          <cell r="F716">
            <v>28</v>
          </cell>
          <cell r="G716" t="str">
            <v>USD</v>
          </cell>
          <cell r="I716">
            <v>36045654</v>
          </cell>
        </row>
        <row r="717">
          <cell r="B717" t="str">
            <v>Washington Post</v>
          </cell>
          <cell r="C717" t="str">
            <v>WPO US EQUITY</v>
          </cell>
          <cell r="D717">
            <v>939640</v>
          </cell>
          <cell r="E717">
            <v>29</v>
          </cell>
          <cell r="F717">
            <v>28</v>
          </cell>
          <cell r="G717" t="str">
            <v>USD</v>
          </cell>
          <cell r="I717">
            <v>36366672</v>
          </cell>
        </row>
        <row r="718">
          <cell r="B718" t="str">
            <v>Knight-Ridder Inc</v>
          </cell>
          <cell r="C718" t="str">
            <v>KRI US EQUITY</v>
          </cell>
          <cell r="D718">
            <v>499040</v>
          </cell>
          <cell r="E718">
            <v>29</v>
          </cell>
          <cell r="F718">
            <v>28</v>
          </cell>
          <cell r="G718" t="str">
            <v>USD</v>
          </cell>
          <cell r="I718">
            <v>36108984</v>
          </cell>
        </row>
        <row r="719">
          <cell r="B719" t="str">
            <v>Daily Mail and General Trust</v>
          </cell>
          <cell r="C719" t="str">
            <v>DMGO LN EQUITY</v>
          </cell>
          <cell r="D719" t="str">
            <v>G13919</v>
          </cell>
          <cell r="E719">
            <v>29</v>
          </cell>
          <cell r="F719">
            <v>27</v>
          </cell>
          <cell r="G719" t="str">
            <v>GBP</v>
          </cell>
          <cell r="I719">
            <v>36017445</v>
          </cell>
        </row>
        <row r="720">
          <cell r="B720" t="str">
            <v>McGraw-Hill Companies Inc</v>
          </cell>
          <cell r="C720" t="str">
            <v>MHP US EQUITY</v>
          </cell>
          <cell r="D720">
            <v>580645</v>
          </cell>
          <cell r="E720">
            <v>29</v>
          </cell>
          <cell r="F720">
            <v>28</v>
          </cell>
          <cell r="G720" t="str">
            <v>USD</v>
          </cell>
          <cell r="I720">
            <v>36274855</v>
          </cell>
        </row>
        <row r="721">
          <cell r="B721" t="str">
            <v>EW Scripps Co</v>
          </cell>
          <cell r="C721" t="str">
            <v>SSP US EQUITY</v>
          </cell>
          <cell r="D721">
            <v>811039</v>
          </cell>
          <cell r="E721">
            <v>29</v>
          </cell>
          <cell r="F721">
            <v>28</v>
          </cell>
          <cell r="G721" t="str">
            <v>USD</v>
          </cell>
          <cell r="I721">
            <v>36274937</v>
          </cell>
        </row>
        <row r="722">
          <cell r="B722" t="str">
            <v>Dow Jones and Co Inc</v>
          </cell>
          <cell r="C722" t="str">
            <v>DJ US EQUITY</v>
          </cell>
          <cell r="D722">
            <v>260561</v>
          </cell>
          <cell r="E722">
            <v>29</v>
          </cell>
          <cell r="F722">
            <v>28</v>
          </cell>
          <cell r="G722" t="str">
            <v>USD</v>
          </cell>
          <cell r="I722">
            <v>36054742</v>
          </cell>
        </row>
        <row r="723">
          <cell r="B723" t="str">
            <v>Fortune Brands Inc</v>
          </cell>
          <cell r="C723" t="str">
            <v>FO US EQUITY</v>
          </cell>
          <cell r="D723" t="str">
            <v>02470A</v>
          </cell>
          <cell r="E723">
            <v>28</v>
          </cell>
          <cell r="F723">
            <v>28</v>
          </cell>
          <cell r="G723" t="str">
            <v>USD</v>
          </cell>
          <cell r="I723">
            <v>36134479</v>
          </cell>
        </row>
        <row r="724">
          <cell r="B724" t="str">
            <v>GlobalSantaFe Corp</v>
          </cell>
          <cell r="C724" t="str">
            <v>GSF US EQUITY</v>
          </cell>
          <cell r="D724">
            <v>379352</v>
          </cell>
          <cell r="E724">
            <v>25</v>
          </cell>
          <cell r="F724">
            <v>28</v>
          </cell>
          <cell r="G724" t="str">
            <v>USD</v>
          </cell>
          <cell r="I724">
            <v>24008997</v>
          </cell>
        </row>
        <row r="725">
          <cell r="B725" t="str">
            <v>ChevronTexaco Corp</v>
          </cell>
          <cell r="C725" t="str">
            <v>CVX US EQUITY</v>
          </cell>
          <cell r="D725">
            <v>166751</v>
          </cell>
          <cell r="E725">
            <v>25</v>
          </cell>
          <cell r="F725">
            <v>28</v>
          </cell>
          <cell r="G725" t="str">
            <v>USD</v>
          </cell>
          <cell r="I725">
            <v>36008103</v>
          </cell>
        </row>
        <row r="726">
          <cell r="B726" t="str">
            <v>Exxon Mobil Corp</v>
          </cell>
          <cell r="C726" t="str">
            <v>XOM US EQUITY</v>
          </cell>
          <cell r="D726">
            <v>302290</v>
          </cell>
          <cell r="E726">
            <v>25</v>
          </cell>
          <cell r="F726">
            <v>28</v>
          </cell>
          <cell r="G726" t="str">
            <v>USD</v>
          </cell>
          <cell r="I726">
            <v>36008105</v>
          </cell>
        </row>
        <row r="727">
          <cell r="B727" t="str">
            <v>Apache Corp</v>
          </cell>
          <cell r="C727" t="str">
            <v>APA US EQUITY</v>
          </cell>
          <cell r="D727">
            <v>37411</v>
          </cell>
          <cell r="E727">
            <v>25</v>
          </cell>
          <cell r="F727">
            <v>28</v>
          </cell>
          <cell r="G727" t="str">
            <v>USD</v>
          </cell>
          <cell r="I727">
            <v>36080279</v>
          </cell>
        </row>
        <row r="728">
          <cell r="B728" t="str">
            <v>Baker Hugues Inc</v>
          </cell>
          <cell r="C728" t="str">
            <v>BHI US EQUITY</v>
          </cell>
          <cell r="D728">
            <v>57224</v>
          </cell>
          <cell r="E728">
            <v>25</v>
          </cell>
          <cell r="F728">
            <v>28</v>
          </cell>
          <cell r="G728" t="str">
            <v>USD</v>
          </cell>
          <cell r="I728">
            <v>36022500</v>
          </cell>
        </row>
        <row r="729">
          <cell r="B729" t="str">
            <v>Kerr-McGee Corp</v>
          </cell>
          <cell r="C729" t="str">
            <v>KMG US EQUITY</v>
          </cell>
          <cell r="D729">
            <v>492386</v>
          </cell>
          <cell r="E729">
            <v>25</v>
          </cell>
          <cell r="F729">
            <v>28</v>
          </cell>
          <cell r="G729" t="str">
            <v>USD</v>
          </cell>
          <cell r="I729">
            <v>36136793</v>
          </cell>
        </row>
        <row r="730">
          <cell r="B730" t="str">
            <v>Diamond Offsh.Drilling Inc</v>
          </cell>
          <cell r="C730" t="str">
            <v>DO US EQUITY</v>
          </cell>
          <cell r="D730" t="str">
            <v>N01605</v>
          </cell>
          <cell r="E730">
            <v>25</v>
          </cell>
          <cell r="F730">
            <v>28</v>
          </cell>
          <cell r="G730" t="str">
            <v>USD</v>
          </cell>
          <cell r="I730">
            <v>36009143</v>
          </cell>
        </row>
        <row r="731">
          <cell r="B731" t="str">
            <v>Questar Corp</v>
          </cell>
          <cell r="C731" t="str">
            <v>STR US EQUITY</v>
          </cell>
          <cell r="D731">
            <v>748356</v>
          </cell>
          <cell r="E731">
            <v>25</v>
          </cell>
          <cell r="F731">
            <v>28</v>
          </cell>
          <cell r="G731" t="str">
            <v>USD</v>
          </cell>
          <cell r="I731">
            <v>36275813</v>
          </cell>
        </row>
        <row r="732">
          <cell r="B732" t="str">
            <v>Nucor Corp</v>
          </cell>
          <cell r="C732" t="str">
            <v>NUE US EQUITY</v>
          </cell>
          <cell r="D732">
            <v>670346</v>
          </cell>
          <cell r="E732">
            <v>24</v>
          </cell>
          <cell r="F732">
            <v>28</v>
          </cell>
          <cell r="G732" t="str">
            <v>USD</v>
          </cell>
          <cell r="I732">
            <v>36134719</v>
          </cell>
        </row>
        <row r="733">
          <cell r="B733" t="str">
            <v>Dover Corp</v>
          </cell>
          <cell r="C733" t="str">
            <v>DOV US EQUITY</v>
          </cell>
          <cell r="D733">
            <v>260003</v>
          </cell>
          <cell r="E733">
            <v>23</v>
          </cell>
          <cell r="F733">
            <v>28</v>
          </cell>
          <cell r="G733" t="str">
            <v>USD</v>
          </cell>
          <cell r="I733">
            <v>36033495</v>
          </cell>
        </row>
        <row r="734">
          <cell r="B734" t="str">
            <v>Progressive Corp</v>
          </cell>
          <cell r="C734" t="str">
            <v>PGR US EQUITY</v>
          </cell>
          <cell r="D734">
            <v>743315</v>
          </cell>
          <cell r="E734">
            <v>21</v>
          </cell>
          <cell r="F734">
            <v>28</v>
          </cell>
          <cell r="G734" t="str">
            <v>USD</v>
          </cell>
          <cell r="I734">
            <v>36367758</v>
          </cell>
        </row>
        <row r="735">
          <cell r="B735" t="str">
            <v>Prudential Plc</v>
          </cell>
          <cell r="C735" t="str">
            <v>PRU LN EQUITY</v>
          </cell>
          <cell r="D735" t="str">
            <v>G14560</v>
          </cell>
          <cell r="E735">
            <v>21</v>
          </cell>
          <cell r="F735">
            <v>27</v>
          </cell>
          <cell r="G735" t="str">
            <v>GBP</v>
          </cell>
          <cell r="I735">
            <v>36008118</v>
          </cell>
        </row>
        <row r="736">
          <cell r="B736" t="str">
            <v>Berkshire Hathaway Inc</v>
          </cell>
          <cell r="C736" t="str">
            <v>BRK/A US EQUITY</v>
          </cell>
          <cell r="D736">
            <v>84670</v>
          </cell>
          <cell r="E736">
            <v>21</v>
          </cell>
          <cell r="F736">
            <v>28</v>
          </cell>
          <cell r="G736" t="str">
            <v>USD</v>
          </cell>
          <cell r="I736">
            <v>36021701</v>
          </cell>
        </row>
        <row r="737">
          <cell r="B737" t="str">
            <v>Loews Corp</v>
          </cell>
          <cell r="C737" t="str">
            <v>LTR US EQUITY</v>
          </cell>
          <cell r="D737">
            <v>540424</v>
          </cell>
          <cell r="E737">
            <v>21</v>
          </cell>
          <cell r="F737">
            <v>28</v>
          </cell>
          <cell r="G737" t="str">
            <v>USD</v>
          </cell>
          <cell r="I737">
            <v>36012338</v>
          </cell>
        </row>
        <row r="738">
          <cell r="B738" t="str">
            <v>Ambac Financial Group Inc</v>
          </cell>
          <cell r="C738" t="str">
            <v>ABK US EQUITY</v>
          </cell>
          <cell r="D738">
            <v>23139</v>
          </cell>
          <cell r="E738">
            <v>21</v>
          </cell>
          <cell r="F738">
            <v>28</v>
          </cell>
          <cell r="G738" t="str">
            <v>USD</v>
          </cell>
          <cell r="I738">
            <v>36068080</v>
          </cell>
        </row>
        <row r="739">
          <cell r="B739" t="str">
            <v>Hilton Group Plc</v>
          </cell>
          <cell r="C739" t="str">
            <v>HG/ LN EQUITY</v>
          </cell>
          <cell r="D739" t="str">
            <v>G14269</v>
          </cell>
          <cell r="E739">
            <v>20</v>
          </cell>
          <cell r="F739">
            <v>27</v>
          </cell>
          <cell r="G739" t="str">
            <v>GBP</v>
          </cell>
          <cell r="I739">
            <v>36052537</v>
          </cell>
        </row>
        <row r="740">
          <cell r="B740" t="str">
            <v>Mohawk Industries Inc</v>
          </cell>
          <cell r="C740" t="str">
            <v>MHK US EQUITY</v>
          </cell>
          <cell r="D740">
            <v>608190</v>
          </cell>
          <cell r="E740">
            <v>19</v>
          </cell>
          <cell r="F740">
            <v>28</v>
          </cell>
          <cell r="G740" t="str">
            <v>USD</v>
          </cell>
          <cell r="I740">
            <v>36366741</v>
          </cell>
        </row>
        <row r="741">
          <cell r="B741" t="str">
            <v>Black and Decker Corp</v>
          </cell>
          <cell r="C741" t="str">
            <v>BDK US EQUITY</v>
          </cell>
          <cell r="D741">
            <v>91797</v>
          </cell>
          <cell r="E741">
            <v>19</v>
          </cell>
          <cell r="F741">
            <v>28</v>
          </cell>
          <cell r="G741" t="str">
            <v>USD</v>
          </cell>
          <cell r="I741">
            <v>36017284</v>
          </cell>
        </row>
        <row r="742">
          <cell r="B742" t="str">
            <v>Legget and Platt Inc</v>
          </cell>
          <cell r="C742" t="str">
            <v>LEG US EQUITY</v>
          </cell>
          <cell r="D742">
            <v>524660</v>
          </cell>
          <cell r="E742">
            <v>19</v>
          </cell>
          <cell r="F742">
            <v>28</v>
          </cell>
          <cell r="G742" t="str">
            <v>USD</v>
          </cell>
          <cell r="I742">
            <v>36367319</v>
          </cell>
        </row>
        <row r="743">
          <cell r="B743" t="str">
            <v>Schering-Plough Corp</v>
          </cell>
          <cell r="C743" t="str">
            <v>SGP US EQUITY</v>
          </cell>
          <cell r="D743">
            <v>806605</v>
          </cell>
          <cell r="E743">
            <v>18</v>
          </cell>
          <cell r="F743">
            <v>28</v>
          </cell>
          <cell r="G743" t="str">
            <v>USD</v>
          </cell>
          <cell r="I743">
            <v>36017350</v>
          </cell>
        </row>
        <row r="744">
          <cell r="B744" t="str">
            <v>Allergan Inc</v>
          </cell>
          <cell r="C744" t="str">
            <v>AGN US EQUITY</v>
          </cell>
          <cell r="D744">
            <v>18490</v>
          </cell>
          <cell r="E744">
            <v>18</v>
          </cell>
          <cell r="F744">
            <v>28</v>
          </cell>
          <cell r="G744" t="str">
            <v>USD</v>
          </cell>
          <cell r="I744">
            <v>36008866</v>
          </cell>
        </row>
        <row r="745">
          <cell r="B745" t="str">
            <v>Merck and Co Inc</v>
          </cell>
          <cell r="C745" t="str">
            <v>MRK US EQUITY</v>
          </cell>
          <cell r="D745">
            <v>589331</v>
          </cell>
          <cell r="E745">
            <v>18</v>
          </cell>
          <cell r="F745">
            <v>28</v>
          </cell>
          <cell r="G745" t="str">
            <v>USD</v>
          </cell>
          <cell r="I745">
            <v>36008638</v>
          </cell>
        </row>
        <row r="746">
          <cell r="B746" t="str">
            <v>Cardinal Health Inc</v>
          </cell>
          <cell r="C746" t="str">
            <v>CAH US EQUITY</v>
          </cell>
          <cell r="D746">
            <v>141487</v>
          </cell>
          <cell r="E746">
            <v>18</v>
          </cell>
          <cell r="F746">
            <v>28</v>
          </cell>
          <cell r="G746" t="str">
            <v>USD</v>
          </cell>
          <cell r="I746">
            <v>36009025</v>
          </cell>
        </row>
        <row r="747">
          <cell r="B747" t="str">
            <v>Abbott Laboratories</v>
          </cell>
          <cell r="C747" t="str">
            <v>ABT US EQUITY</v>
          </cell>
          <cell r="D747">
            <v>2824</v>
          </cell>
          <cell r="E747">
            <v>18</v>
          </cell>
          <cell r="F747">
            <v>28</v>
          </cell>
          <cell r="G747" t="str">
            <v>USD</v>
          </cell>
          <cell r="I747">
            <v>36008729</v>
          </cell>
        </row>
        <row r="748">
          <cell r="B748" t="str">
            <v>Eli Lilly and Co</v>
          </cell>
          <cell r="C748" t="str">
            <v>LLY US EQUITY</v>
          </cell>
          <cell r="D748">
            <v>532457</v>
          </cell>
          <cell r="E748">
            <v>18</v>
          </cell>
          <cell r="F748">
            <v>28</v>
          </cell>
          <cell r="G748" t="str">
            <v>USD</v>
          </cell>
          <cell r="I748">
            <v>36019498</v>
          </cell>
        </row>
        <row r="749">
          <cell r="B749" t="str">
            <v>WellPoint Health Networks</v>
          </cell>
          <cell r="C749" t="str">
            <v>WLP US EQUITY</v>
          </cell>
          <cell r="D749" t="str">
            <v>94973G</v>
          </cell>
          <cell r="E749">
            <v>18</v>
          </cell>
          <cell r="F749">
            <v>28</v>
          </cell>
          <cell r="G749" t="str">
            <v>USD</v>
          </cell>
          <cell r="I749">
            <v>36274651</v>
          </cell>
        </row>
        <row r="750">
          <cell r="B750" t="str">
            <v>Boston Scientific Corp</v>
          </cell>
          <cell r="C750" t="str">
            <v>BSX US EQUITY</v>
          </cell>
          <cell r="D750">
            <v>101137</v>
          </cell>
          <cell r="E750">
            <v>18</v>
          </cell>
          <cell r="F750">
            <v>28</v>
          </cell>
          <cell r="G750" t="str">
            <v>USD</v>
          </cell>
          <cell r="I750">
            <v>36341202</v>
          </cell>
        </row>
        <row r="751">
          <cell r="B751" t="str">
            <v>Sysco Corp</v>
          </cell>
          <cell r="C751" t="str">
            <v>SYY US EQUITY</v>
          </cell>
          <cell r="D751">
            <v>871829</v>
          </cell>
          <cell r="E751">
            <v>17</v>
          </cell>
          <cell r="F751">
            <v>28</v>
          </cell>
          <cell r="G751" t="str">
            <v>USD</v>
          </cell>
          <cell r="I751">
            <v>36274878</v>
          </cell>
        </row>
        <row r="752">
          <cell r="B752" t="str">
            <v>Washington Mutual Inc</v>
          </cell>
          <cell r="C752" t="str">
            <v>WM US EQUITY</v>
          </cell>
          <cell r="D752">
            <v>939334</v>
          </cell>
          <cell r="E752">
            <v>16</v>
          </cell>
          <cell r="F752">
            <v>28</v>
          </cell>
          <cell r="G752" t="str">
            <v>USD</v>
          </cell>
          <cell r="I752">
            <v>36014245</v>
          </cell>
        </row>
        <row r="753">
          <cell r="B753" t="str">
            <v>Microsoft Corp</v>
          </cell>
          <cell r="C753" t="str">
            <v>MSFT US EQUITY</v>
          </cell>
          <cell r="D753">
            <v>594918</v>
          </cell>
          <cell r="E753">
            <v>14</v>
          </cell>
          <cell r="F753">
            <v>28</v>
          </cell>
          <cell r="G753" t="str">
            <v>USD</v>
          </cell>
          <cell r="I753">
            <v>36013513</v>
          </cell>
        </row>
        <row r="754">
          <cell r="B754" t="str">
            <v>EMC Corp/Massachussets</v>
          </cell>
          <cell r="C754" t="str">
            <v>EMC US EQUITY</v>
          </cell>
          <cell r="D754">
            <v>268648</v>
          </cell>
          <cell r="E754">
            <v>14</v>
          </cell>
          <cell r="F754">
            <v>28</v>
          </cell>
          <cell r="G754" t="str">
            <v>USD</v>
          </cell>
          <cell r="I754">
            <v>36367112</v>
          </cell>
        </row>
        <row r="755">
          <cell r="B755" t="str">
            <v>Emerson Electric Co</v>
          </cell>
          <cell r="C755" t="str">
            <v>EMR US EQUITY</v>
          </cell>
          <cell r="D755">
            <v>291011</v>
          </cell>
          <cell r="E755">
            <v>14</v>
          </cell>
          <cell r="F755">
            <v>28</v>
          </cell>
          <cell r="G755" t="str">
            <v>USD</v>
          </cell>
          <cell r="I755">
            <v>36014931</v>
          </cell>
        </row>
        <row r="756">
          <cell r="B756" t="str">
            <v>Applied Materials Inc</v>
          </cell>
          <cell r="C756" t="str">
            <v>AMAT US EQUITY</v>
          </cell>
          <cell r="D756">
            <v>38222</v>
          </cell>
          <cell r="E756">
            <v>14</v>
          </cell>
          <cell r="F756">
            <v>28</v>
          </cell>
          <cell r="G756" t="str">
            <v>USD</v>
          </cell>
          <cell r="I756">
            <v>36008932</v>
          </cell>
        </row>
        <row r="757">
          <cell r="B757" t="str">
            <v>Pitney Bowes Inc</v>
          </cell>
          <cell r="C757" t="str">
            <v>PBI US EQUITY</v>
          </cell>
          <cell r="D757">
            <v>724479</v>
          </cell>
          <cell r="E757">
            <v>14</v>
          </cell>
          <cell r="F757">
            <v>28</v>
          </cell>
          <cell r="G757" t="str">
            <v>USD</v>
          </cell>
          <cell r="I757">
            <v>36028678</v>
          </cell>
        </row>
        <row r="758">
          <cell r="B758" t="str">
            <v>Texas Instruments Inc</v>
          </cell>
          <cell r="C758" t="str">
            <v>TXN US EQUITY</v>
          </cell>
          <cell r="D758">
            <v>882508</v>
          </cell>
          <cell r="E758">
            <v>14</v>
          </cell>
          <cell r="F758">
            <v>28</v>
          </cell>
          <cell r="G758" t="str">
            <v>USD</v>
          </cell>
          <cell r="I758">
            <v>36008651</v>
          </cell>
        </row>
        <row r="759">
          <cell r="B759" t="str">
            <v>Intel Corp</v>
          </cell>
          <cell r="C759" t="str">
            <v>INTC US EQUITY</v>
          </cell>
          <cell r="D759">
            <v>458140</v>
          </cell>
          <cell r="E759">
            <v>14</v>
          </cell>
          <cell r="F759">
            <v>28</v>
          </cell>
          <cell r="G759" t="str">
            <v>USD</v>
          </cell>
          <cell r="I759">
            <v>36008618</v>
          </cell>
        </row>
        <row r="760">
          <cell r="B760" t="str">
            <v>Automatic Data Processing</v>
          </cell>
          <cell r="C760" t="str">
            <v>ADP US EQUITY</v>
          </cell>
          <cell r="D760">
            <v>53015</v>
          </cell>
          <cell r="E760">
            <v>12</v>
          </cell>
          <cell r="F760">
            <v>28</v>
          </cell>
          <cell r="G760" t="str">
            <v>USD</v>
          </cell>
          <cell r="I760">
            <v>36022625</v>
          </cell>
        </row>
        <row r="761">
          <cell r="B761" t="str">
            <v>Rentokil Initial Plc</v>
          </cell>
          <cell r="C761" t="str">
            <v>RTO LN EQUITY</v>
          </cell>
          <cell r="D761" t="str">
            <v>G14598</v>
          </cell>
          <cell r="E761">
            <v>12</v>
          </cell>
          <cell r="F761">
            <v>27</v>
          </cell>
          <cell r="G761" t="str">
            <v>GBP</v>
          </cell>
          <cell r="I761">
            <v>36013937</v>
          </cell>
        </row>
        <row r="762">
          <cell r="B762" t="str">
            <v>Stanley Works</v>
          </cell>
          <cell r="C762" t="str">
            <v>SWK US EQUITY</v>
          </cell>
          <cell r="D762">
            <v>854616</v>
          </cell>
          <cell r="E762">
            <v>11</v>
          </cell>
          <cell r="F762">
            <v>28</v>
          </cell>
          <cell r="G762" t="str">
            <v>USD</v>
          </cell>
          <cell r="I762">
            <v>36033905</v>
          </cell>
        </row>
        <row r="763">
          <cell r="B763" t="str">
            <v>Harley-Davidson Inc</v>
          </cell>
          <cell r="C763" t="str">
            <v>HDI US EQUITY</v>
          </cell>
          <cell r="D763">
            <v>412822</v>
          </cell>
          <cell r="E763">
            <v>11</v>
          </cell>
          <cell r="F763">
            <v>28</v>
          </cell>
          <cell r="G763" t="str">
            <v>USD</v>
          </cell>
          <cell r="I763">
            <v>36274702</v>
          </cell>
        </row>
        <row r="764">
          <cell r="B764" t="str">
            <v>WW Grainger Inc</v>
          </cell>
          <cell r="C764" t="str">
            <v>GWW US EQUITY</v>
          </cell>
          <cell r="D764">
            <v>384802</v>
          </cell>
          <cell r="E764">
            <v>11</v>
          </cell>
          <cell r="F764">
            <v>28</v>
          </cell>
          <cell r="G764" t="str">
            <v>USD</v>
          </cell>
          <cell r="I764">
            <v>36366806</v>
          </cell>
        </row>
        <row r="765">
          <cell r="B765" t="str">
            <v>Smiths Group Plc</v>
          </cell>
          <cell r="C765" t="str">
            <v>SMIN LN EQUITY</v>
          </cell>
          <cell r="D765" t="str">
            <v>G14715</v>
          </cell>
          <cell r="E765">
            <v>11</v>
          </cell>
          <cell r="F765">
            <v>27</v>
          </cell>
          <cell r="G765" t="str">
            <v>GBP</v>
          </cell>
          <cell r="I765">
            <v>36051338</v>
          </cell>
        </row>
        <row r="766">
          <cell r="B766" t="str">
            <v>Sonoco Products Co</v>
          </cell>
          <cell r="C766" t="str">
            <v>SON US EQUITY</v>
          </cell>
          <cell r="D766">
            <v>835495</v>
          </cell>
          <cell r="E766">
            <v>9</v>
          </cell>
          <cell r="F766">
            <v>28</v>
          </cell>
          <cell r="G766" t="str">
            <v>USD</v>
          </cell>
          <cell r="I766">
            <v>36134681</v>
          </cell>
        </row>
        <row r="767">
          <cell r="B767" t="str">
            <v>Bemis Co</v>
          </cell>
          <cell r="C767" t="str">
            <v>BMS US EQUITY</v>
          </cell>
          <cell r="D767">
            <v>81437</v>
          </cell>
          <cell r="E767">
            <v>9</v>
          </cell>
          <cell r="F767">
            <v>28</v>
          </cell>
          <cell r="G767" t="str">
            <v>USD</v>
          </cell>
          <cell r="I767">
            <v>36054225</v>
          </cell>
        </row>
        <row r="768">
          <cell r="B768" t="str">
            <v>Lubrizol Corp</v>
          </cell>
          <cell r="C768" t="str">
            <v>LZ US EQUITY</v>
          </cell>
          <cell r="D768">
            <v>549271</v>
          </cell>
          <cell r="E768">
            <v>8</v>
          </cell>
          <cell r="F768">
            <v>28</v>
          </cell>
          <cell r="G768" t="str">
            <v>USD</v>
          </cell>
          <cell r="I768">
            <v>36134667</v>
          </cell>
        </row>
        <row r="769">
          <cell r="B769" t="str">
            <v>Praxair Inc</v>
          </cell>
          <cell r="C769" t="str">
            <v>PX US EQUITY</v>
          </cell>
          <cell r="D769" t="str">
            <v>90599Y</v>
          </cell>
          <cell r="E769">
            <v>8</v>
          </cell>
          <cell r="F769">
            <v>28</v>
          </cell>
          <cell r="G769" t="str">
            <v>USD</v>
          </cell>
          <cell r="I769">
            <v>36021131</v>
          </cell>
        </row>
        <row r="770">
          <cell r="B770" t="str">
            <v>Cytec Industries Inc</v>
          </cell>
          <cell r="C770" t="str">
            <v>CYT US EQUITY</v>
          </cell>
          <cell r="D770">
            <v>232820</v>
          </cell>
          <cell r="E770">
            <v>8</v>
          </cell>
          <cell r="F770">
            <v>28</v>
          </cell>
          <cell r="G770" t="str">
            <v>USD</v>
          </cell>
          <cell r="I770">
            <v>36009129</v>
          </cell>
        </row>
        <row r="771">
          <cell r="B771" t="str">
            <v>BOC Group Plc</v>
          </cell>
          <cell r="C771" t="str">
            <v>BOC LN EQUITY</v>
          </cell>
          <cell r="D771" t="str">
            <v>G13676</v>
          </cell>
          <cell r="E771">
            <v>8</v>
          </cell>
          <cell r="F771">
            <v>27</v>
          </cell>
          <cell r="G771" t="str">
            <v>GBP</v>
          </cell>
          <cell r="I771">
            <v>36008592</v>
          </cell>
        </row>
        <row r="772">
          <cell r="B772" t="str">
            <v>Engelhard Corp</v>
          </cell>
          <cell r="C772" t="str">
            <v>EC US EQUITY</v>
          </cell>
          <cell r="D772">
            <v>292845</v>
          </cell>
          <cell r="E772">
            <v>8</v>
          </cell>
          <cell r="F772">
            <v>28</v>
          </cell>
          <cell r="G772" t="str">
            <v>USD</v>
          </cell>
          <cell r="I772">
            <v>36074653</v>
          </cell>
        </row>
        <row r="773">
          <cell r="B773" t="str">
            <v>Sherwin-Williams Co</v>
          </cell>
          <cell r="C773" t="str">
            <v>SHW US EQUITY</v>
          </cell>
          <cell r="D773">
            <v>824348</v>
          </cell>
          <cell r="E773">
            <v>8</v>
          </cell>
          <cell r="F773">
            <v>28</v>
          </cell>
          <cell r="G773" t="str">
            <v>USD</v>
          </cell>
          <cell r="I773">
            <v>36274882</v>
          </cell>
        </row>
        <row r="774">
          <cell r="B774" t="str">
            <v>Sanyo Electric Co Ltd</v>
          </cell>
          <cell r="C774" t="str">
            <v>6764 JP EQUITY</v>
          </cell>
          <cell r="D774" t="str">
            <v>G10017</v>
          </cell>
          <cell r="E774">
            <v>14</v>
          </cell>
          <cell r="F774">
            <v>15</v>
          </cell>
          <cell r="G774" t="str">
            <v>JPY</v>
          </cell>
          <cell r="I774">
            <v>36270946</v>
          </cell>
        </row>
        <row r="775">
          <cell r="B775" t="str">
            <v>Casio Computer</v>
          </cell>
          <cell r="C775" t="str">
            <v>6952 JP EQUITY</v>
          </cell>
          <cell r="D775" t="str">
            <v>G13246</v>
          </cell>
          <cell r="E775">
            <v>14</v>
          </cell>
          <cell r="F775">
            <v>15</v>
          </cell>
          <cell r="G775" t="str">
            <v>JPY</v>
          </cell>
          <cell r="I775">
            <v>36270118</v>
          </cell>
        </row>
        <row r="776">
          <cell r="B776" t="str">
            <v>Sumitomo Electric Industries</v>
          </cell>
          <cell r="C776" t="str">
            <v>5802 JP EQUITY</v>
          </cell>
          <cell r="D776" t="str">
            <v>G13304</v>
          </cell>
          <cell r="E776">
            <v>14</v>
          </cell>
          <cell r="F776">
            <v>15</v>
          </cell>
          <cell r="G776" t="str">
            <v>JPY</v>
          </cell>
          <cell r="I776">
            <v>36051279</v>
          </cell>
        </row>
        <row r="777">
          <cell r="B777" t="str">
            <v>Electronic Data Systems</v>
          </cell>
          <cell r="C777" t="str">
            <v>EDS US EQUITY</v>
          </cell>
          <cell r="D777">
            <v>370445</v>
          </cell>
          <cell r="E777">
            <v>14</v>
          </cell>
          <cell r="F777">
            <v>28</v>
          </cell>
          <cell r="G777" t="str">
            <v>USD</v>
          </cell>
          <cell r="I777">
            <v>36008612</v>
          </cell>
        </row>
        <row r="778">
          <cell r="B778" t="str">
            <v>Ishikawajima-Harima</v>
          </cell>
          <cell r="C778" t="str">
            <v>7013 JP EQUITY</v>
          </cell>
          <cell r="D778" t="str">
            <v>G10156</v>
          </cell>
          <cell r="E778">
            <v>11</v>
          </cell>
          <cell r="F778">
            <v>15</v>
          </cell>
          <cell r="G778" t="str">
            <v>JPY</v>
          </cell>
          <cell r="I778">
            <v>36025468</v>
          </cell>
        </row>
        <row r="779">
          <cell r="B779" t="str">
            <v>Mitsubishi Chemical</v>
          </cell>
          <cell r="C779" t="str">
            <v>4010 JP EQUITY</v>
          </cell>
          <cell r="D779" t="str">
            <v>G13278</v>
          </cell>
          <cell r="E779">
            <v>8</v>
          </cell>
          <cell r="F779">
            <v>15</v>
          </cell>
          <cell r="G779" t="str">
            <v>JPY</v>
          </cell>
          <cell r="I779">
            <v>36134510</v>
          </cell>
        </row>
        <row r="780">
          <cell r="B780" t="str">
            <v>Mitsui Chemicals</v>
          </cell>
          <cell r="C780" t="str">
            <v>4183 JP EQUITY</v>
          </cell>
          <cell r="D780" t="str">
            <v>G10534</v>
          </cell>
          <cell r="E780">
            <v>8</v>
          </cell>
          <cell r="F780">
            <v>15</v>
          </cell>
          <cell r="G780" t="str">
            <v>JPY</v>
          </cell>
          <cell r="I780">
            <v>36268727</v>
          </cell>
        </row>
        <row r="781">
          <cell r="B781" t="str">
            <v>Sumitomo Chemical</v>
          </cell>
          <cell r="C781" t="str">
            <v>4005 JP EQUITY</v>
          </cell>
          <cell r="D781" t="str">
            <v>G10295</v>
          </cell>
          <cell r="E781">
            <v>8</v>
          </cell>
          <cell r="F781">
            <v>15</v>
          </cell>
          <cell r="G781" t="str">
            <v>JPY</v>
          </cell>
          <cell r="I781">
            <v>36077194</v>
          </cell>
        </row>
        <row r="782">
          <cell r="B782" t="str">
            <v>Asahi Kasei</v>
          </cell>
          <cell r="C782" t="str">
            <v>3407 JP EQUITY</v>
          </cell>
          <cell r="D782" t="str">
            <v>G10104</v>
          </cell>
          <cell r="E782">
            <v>8</v>
          </cell>
          <cell r="F782">
            <v>15</v>
          </cell>
          <cell r="G782" t="str">
            <v>JPY</v>
          </cell>
          <cell r="I782">
            <v>36017276</v>
          </cell>
        </row>
        <row r="783">
          <cell r="B783" t="str">
            <v>Nippon Express</v>
          </cell>
          <cell r="C783" t="str">
            <v>9062 JP EQUITY</v>
          </cell>
          <cell r="D783" t="str">
            <v>G10297</v>
          </cell>
          <cell r="E783">
            <v>7</v>
          </cell>
          <cell r="F783">
            <v>15</v>
          </cell>
          <cell r="G783" t="str">
            <v>JPY</v>
          </cell>
          <cell r="I783">
            <v>36326137</v>
          </cell>
        </row>
        <row r="784">
          <cell r="B784" t="str">
            <v>Yamato Transport</v>
          </cell>
          <cell r="C784" t="str">
            <v>9064 JP EQUITY</v>
          </cell>
          <cell r="D784" t="str">
            <v>G10285</v>
          </cell>
          <cell r="E784">
            <v>7</v>
          </cell>
          <cell r="F784">
            <v>15</v>
          </cell>
          <cell r="G784" t="str">
            <v>JPY</v>
          </cell>
          <cell r="I784">
            <v>36268797</v>
          </cell>
        </row>
        <row r="785">
          <cell r="B785" t="str">
            <v>Nippon Yusen Kab. Kais.</v>
          </cell>
          <cell r="C785" t="str">
            <v>9101 JP EQUITY</v>
          </cell>
          <cell r="D785" t="str">
            <v>G10063</v>
          </cell>
          <cell r="E785">
            <v>7</v>
          </cell>
          <cell r="F785">
            <v>15</v>
          </cell>
          <cell r="G785" t="str">
            <v>JPY</v>
          </cell>
          <cell r="I785">
            <v>36270463</v>
          </cell>
        </row>
        <row r="786">
          <cell r="B786" t="str">
            <v>Thomson</v>
          </cell>
          <cell r="C786" t="str">
            <v>TMS FP EQUITY</v>
          </cell>
          <cell r="D786" t="str">
            <v>W22232</v>
          </cell>
          <cell r="E786">
            <v>5</v>
          </cell>
          <cell r="F786">
            <v>10</v>
          </cell>
          <cell r="G786" t="str">
            <v>EUR</v>
          </cell>
          <cell r="I786">
            <v>36077096</v>
          </cell>
        </row>
        <row r="787">
          <cell r="B787" t="str">
            <v>Kirin Brewery</v>
          </cell>
          <cell r="C787" t="str">
            <v>2503 JP EQUITY</v>
          </cell>
          <cell r="D787" t="str">
            <v>G13268</v>
          </cell>
          <cell r="E787">
            <v>4</v>
          </cell>
          <cell r="F787">
            <v>15</v>
          </cell>
          <cell r="G787" t="str">
            <v>JPY</v>
          </cell>
          <cell r="I787">
            <v>36043760</v>
          </cell>
        </row>
        <row r="788">
          <cell r="B788" t="str">
            <v>Sapporo Breweries</v>
          </cell>
          <cell r="C788" t="str">
            <v>2501 JP EQUITY</v>
          </cell>
          <cell r="D788" t="str">
            <v>G10269</v>
          </cell>
          <cell r="E788">
            <v>4</v>
          </cell>
          <cell r="F788">
            <v>15</v>
          </cell>
          <cell r="G788" t="str">
            <v>JPY</v>
          </cell>
          <cell r="I788">
            <v>36270246</v>
          </cell>
        </row>
        <row r="789">
          <cell r="B789" t="str">
            <v>Suedzucker</v>
          </cell>
          <cell r="C789" t="str">
            <v>SZU GR EQUITY</v>
          </cell>
          <cell r="D789" t="str">
            <v>G10346</v>
          </cell>
          <cell r="E789">
            <v>4</v>
          </cell>
          <cell r="F789">
            <v>11</v>
          </cell>
          <cell r="G789" t="str">
            <v>EUR</v>
          </cell>
          <cell r="I789">
            <v>36017349</v>
          </cell>
        </row>
        <row r="790">
          <cell r="B790" t="str">
            <v>Bridgestone Corp</v>
          </cell>
          <cell r="C790" t="str">
            <v>5108 JP EQUITY</v>
          </cell>
          <cell r="D790" t="str">
            <v>G10160</v>
          </cell>
          <cell r="E790">
            <v>2</v>
          </cell>
          <cell r="F790">
            <v>15</v>
          </cell>
          <cell r="G790" t="str">
            <v>JPY</v>
          </cell>
          <cell r="I790">
            <v>36017289</v>
          </cell>
        </row>
        <row r="791">
          <cell r="B791" t="str">
            <v>Robert Bosch Gmbh</v>
          </cell>
          <cell r="C791" t="str">
            <v>RBOS GR EQUITY</v>
          </cell>
          <cell r="E791">
            <v>2</v>
          </cell>
          <cell r="F791">
            <v>11</v>
          </cell>
          <cell r="G791" t="str">
            <v>EUR</v>
          </cell>
          <cell r="I791">
            <v>36076667</v>
          </cell>
        </row>
        <row r="792">
          <cell r="B792" t="str">
            <v>Nissan Motor</v>
          </cell>
          <cell r="C792" t="str">
            <v>7201 JP EQUITY</v>
          </cell>
          <cell r="D792" t="str">
            <v>G13284</v>
          </cell>
          <cell r="E792">
            <v>2</v>
          </cell>
          <cell r="F792">
            <v>15</v>
          </cell>
          <cell r="G792" t="str">
            <v>JPY</v>
          </cell>
          <cell r="I792">
            <v>36029813</v>
          </cell>
        </row>
        <row r="793">
          <cell r="B793" t="str">
            <v>Procter and Gamble</v>
          </cell>
          <cell r="C793" t="str">
            <v>PG US EQUITY</v>
          </cell>
          <cell r="D793">
            <v>742718</v>
          </cell>
          <cell r="E793">
            <v>26</v>
          </cell>
          <cell r="F793">
            <v>28</v>
          </cell>
          <cell r="G793" t="str">
            <v>USD</v>
          </cell>
          <cell r="I793">
            <v>36008643</v>
          </cell>
        </row>
        <row r="794">
          <cell r="B794" t="str">
            <v>Exelon</v>
          </cell>
          <cell r="C794" t="str">
            <v>EXC US EQUITY</v>
          </cell>
          <cell r="D794">
            <v>717537</v>
          </cell>
          <cell r="E794">
            <v>33</v>
          </cell>
          <cell r="F794">
            <v>28</v>
          </cell>
          <cell r="G794" t="str">
            <v>USD</v>
          </cell>
          <cell r="I794">
            <v>36054407</v>
          </cell>
        </row>
        <row r="795">
          <cell r="B795" t="str">
            <v>Dominion Resources</v>
          </cell>
          <cell r="C795" t="str">
            <v>D US EQUITY</v>
          </cell>
          <cell r="D795">
            <v>257470</v>
          </cell>
          <cell r="E795">
            <v>33</v>
          </cell>
          <cell r="F795">
            <v>28</v>
          </cell>
          <cell r="G795" t="str">
            <v>USD</v>
          </cell>
          <cell r="I795">
            <v>36016454</v>
          </cell>
        </row>
        <row r="796">
          <cell r="B796" t="str">
            <v>Jones Apparel Group</v>
          </cell>
          <cell r="C796" t="str">
            <v>JNY US EQUITY</v>
          </cell>
          <cell r="D796">
            <v>480074</v>
          </cell>
          <cell r="E796">
            <v>32</v>
          </cell>
          <cell r="F796">
            <v>28</v>
          </cell>
          <cell r="G796" t="str">
            <v>USD</v>
          </cell>
          <cell r="I796">
            <v>36378450</v>
          </cell>
        </row>
        <row r="797">
          <cell r="B797" t="str">
            <v>Nortel Networks</v>
          </cell>
          <cell r="C797" t="str">
            <v>NT US EQUITY</v>
          </cell>
          <cell r="D797" t="str">
            <v>C10599</v>
          </cell>
          <cell r="E797">
            <v>31</v>
          </cell>
          <cell r="F797">
            <v>6</v>
          </cell>
          <cell r="G797" t="str">
            <v>CAD</v>
          </cell>
          <cell r="I797">
            <v>36027753</v>
          </cell>
        </row>
        <row r="798">
          <cell r="B798" t="str">
            <v>Neiman Marcus Group</v>
          </cell>
          <cell r="C798" t="str">
            <v>NMG/A US EQUITY</v>
          </cell>
          <cell r="D798">
            <v>640204</v>
          </cell>
          <cell r="E798">
            <v>30</v>
          </cell>
          <cell r="F798">
            <v>28</v>
          </cell>
          <cell r="G798" t="str">
            <v>USD</v>
          </cell>
          <cell r="I798">
            <v>36013542</v>
          </cell>
        </row>
        <row r="799">
          <cell r="B799" t="str">
            <v>Gannett Co</v>
          </cell>
          <cell r="C799" t="str">
            <v>GCI US EQUITY</v>
          </cell>
          <cell r="D799">
            <v>364730</v>
          </cell>
          <cell r="E799">
            <v>29</v>
          </cell>
          <cell r="F799">
            <v>28</v>
          </cell>
          <cell r="G799" t="str">
            <v>USD</v>
          </cell>
          <cell r="I799">
            <v>36368216</v>
          </cell>
        </row>
        <row r="800">
          <cell r="B800" t="str">
            <v>Tribune</v>
          </cell>
          <cell r="C800" t="str">
            <v>TRB US EQUITY</v>
          </cell>
          <cell r="D800">
            <v>896047</v>
          </cell>
          <cell r="E800">
            <v>29</v>
          </cell>
          <cell r="F800">
            <v>28</v>
          </cell>
          <cell r="G800" t="str">
            <v>USD</v>
          </cell>
          <cell r="I800">
            <v>36274876</v>
          </cell>
        </row>
        <row r="801">
          <cell r="B801" t="str">
            <v>Sodexho Alliance</v>
          </cell>
          <cell r="C801" t="str">
            <v>SW FP EQUITY</v>
          </cell>
          <cell r="D801" t="str">
            <v>G11313</v>
          </cell>
          <cell r="E801">
            <v>28</v>
          </cell>
          <cell r="F801">
            <v>10</v>
          </cell>
          <cell r="G801" t="str">
            <v>EUR</v>
          </cell>
          <cell r="I801">
            <v>36059688</v>
          </cell>
        </row>
        <row r="802">
          <cell r="B802" t="str">
            <v>Devon Energy</v>
          </cell>
          <cell r="C802" t="str">
            <v>DVN US EQUITY</v>
          </cell>
          <cell r="D802">
            <v>251799</v>
          </cell>
          <cell r="E802">
            <v>25</v>
          </cell>
          <cell r="F802">
            <v>28</v>
          </cell>
          <cell r="G802" t="str">
            <v>USD</v>
          </cell>
          <cell r="I802">
            <v>36073561</v>
          </cell>
        </row>
        <row r="803">
          <cell r="B803" t="str">
            <v>Dynegy</v>
          </cell>
          <cell r="C803" t="str">
            <v>DYN US EQUITY</v>
          </cell>
          <cell r="D803" t="str">
            <v>89614J</v>
          </cell>
          <cell r="E803">
            <v>25</v>
          </cell>
          <cell r="F803">
            <v>28</v>
          </cell>
          <cell r="G803" t="str">
            <v>USD</v>
          </cell>
          <cell r="I803">
            <v>36136788</v>
          </cell>
        </row>
        <row r="804">
          <cell r="B804" t="str">
            <v>Weatherford International</v>
          </cell>
          <cell r="C804" t="str">
            <v>WFT US EQUITY</v>
          </cell>
          <cell r="D804">
            <v>292740</v>
          </cell>
          <cell r="E804">
            <v>25</v>
          </cell>
          <cell r="F804">
            <v>28</v>
          </cell>
          <cell r="G804" t="str">
            <v>USD</v>
          </cell>
          <cell r="I804">
            <v>36071324</v>
          </cell>
        </row>
        <row r="805">
          <cell r="B805" t="str">
            <v>Marathon Oil</v>
          </cell>
          <cell r="C805" t="str">
            <v>MRO US EQUITY</v>
          </cell>
          <cell r="D805">
            <v>565845</v>
          </cell>
          <cell r="E805">
            <v>25</v>
          </cell>
          <cell r="F805">
            <v>28</v>
          </cell>
          <cell r="G805" t="str">
            <v>USD</v>
          </cell>
          <cell r="I805">
            <v>36055515</v>
          </cell>
        </row>
        <row r="806">
          <cell r="B806" t="str">
            <v>Conoco Phillips</v>
          </cell>
          <cell r="C806" t="str">
            <v>COP US EQUITY</v>
          </cell>
          <cell r="D806" t="str">
            <v>N04956</v>
          </cell>
          <cell r="E806">
            <v>25</v>
          </cell>
          <cell r="F806">
            <v>28</v>
          </cell>
          <cell r="G806" t="str">
            <v>USD</v>
          </cell>
          <cell r="I806">
            <v>36017345</v>
          </cell>
        </row>
        <row r="807">
          <cell r="B807" t="str">
            <v>Anadarko Petroleum</v>
          </cell>
          <cell r="C807" t="str">
            <v>APC US EQUITY</v>
          </cell>
          <cell r="D807">
            <v>32511</v>
          </cell>
          <cell r="E807">
            <v>25</v>
          </cell>
          <cell r="F807">
            <v>28</v>
          </cell>
          <cell r="G807" t="str">
            <v>USD</v>
          </cell>
          <cell r="I807">
            <v>36080088</v>
          </cell>
        </row>
        <row r="808">
          <cell r="B808" t="str">
            <v>Valero Energy</v>
          </cell>
          <cell r="C808" t="str">
            <v>VLO US EQUITY</v>
          </cell>
          <cell r="D808">
            <v>919138</v>
          </cell>
          <cell r="E808">
            <v>25</v>
          </cell>
          <cell r="F808">
            <v>28</v>
          </cell>
          <cell r="G808" t="str">
            <v>USD</v>
          </cell>
          <cell r="I808">
            <v>36064458</v>
          </cell>
        </row>
        <row r="809">
          <cell r="B809" t="str">
            <v>Safeco</v>
          </cell>
          <cell r="C809" t="str">
            <v>SAFC US EQUITY</v>
          </cell>
          <cell r="D809">
            <v>786429</v>
          </cell>
          <cell r="E809">
            <v>21</v>
          </cell>
          <cell r="F809">
            <v>28</v>
          </cell>
          <cell r="G809" t="str">
            <v>USD</v>
          </cell>
          <cell r="I809">
            <v>36025743</v>
          </cell>
        </row>
        <row r="810">
          <cell r="B810" t="str">
            <v>Hartford Financial Services</v>
          </cell>
          <cell r="C810" t="str">
            <v>HIG US EQUITY</v>
          </cell>
          <cell r="D810" t="str">
            <v>N01452</v>
          </cell>
          <cell r="E810">
            <v>21</v>
          </cell>
          <cell r="F810">
            <v>28</v>
          </cell>
          <cell r="G810" t="str">
            <v>USD</v>
          </cell>
          <cell r="I810">
            <v>36025696</v>
          </cell>
        </row>
        <row r="811">
          <cell r="B811" t="str">
            <v>John Handcock</v>
          </cell>
          <cell r="C811" t="str">
            <v>JHF US EQUITY</v>
          </cell>
          <cell r="D811" t="str">
            <v>N06089</v>
          </cell>
          <cell r="E811">
            <v>21</v>
          </cell>
          <cell r="F811">
            <v>28</v>
          </cell>
          <cell r="G811" t="str">
            <v>USD</v>
          </cell>
          <cell r="I811">
            <v>36013410</v>
          </cell>
        </row>
        <row r="812">
          <cell r="B812" t="str">
            <v>Newell Rubbermaid</v>
          </cell>
          <cell r="C812" t="str">
            <v>NWL US EQUITY</v>
          </cell>
          <cell r="D812">
            <v>651192</v>
          </cell>
          <cell r="E812">
            <v>19</v>
          </cell>
          <cell r="F812">
            <v>28</v>
          </cell>
          <cell r="G812" t="str">
            <v>USD</v>
          </cell>
          <cell r="I812">
            <v>36029397</v>
          </cell>
        </row>
        <row r="813">
          <cell r="B813" t="str">
            <v>Baxter International</v>
          </cell>
          <cell r="C813" t="str">
            <v>BAX US EQUITY</v>
          </cell>
          <cell r="D813">
            <v>71813</v>
          </cell>
          <cell r="E813">
            <v>18</v>
          </cell>
          <cell r="F813">
            <v>28</v>
          </cell>
          <cell r="G813" t="str">
            <v>USD</v>
          </cell>
          <cell r="I813">
            <v>36033438</v>
          </cell>
        </row>
        <row r="814">
          <cell r="B814" t="str">
            <v>Wyeth</v>
          </cell>
          <cell r="C814" t="str">
            <v>WYE US EQUITY</v>
          </cell>
          <cell r="D814">
            <v>26609</v>
          </cell>
          <cell r="E814">
            <v>18</v>
          </cell>
          <cell r="F814">
            <v>28</v>
          </cell>
          <cell r="G814" t="str">
            <v>USD</v>
          </cell>
          <cell r="I814">
            <v>24008986</v>
          </cell>
        </row>
        <row r="815">
          <cell r="B815" t="str">
            <v>Medtronic</v>
          </cell>
          <cell r="C815" t="str">
            <v>MDT US EQUITY</v>
          </cell>
          <cell r="D815">
            <v>585055</v>
          </cell>
          <cell r="E815">
            <v>18</v>
          </cell>
          <cell r="F815">
            <v>28</v>
          </cell>
          <cell r="G815" t="str">
            <v>USD</v>
          </cell>
          <cell r="I815">
            <v>36013827</v>
          </cell>
        </row>
        <row r="816">
          <cell r="B816" t="str">
            <v>GMAC</v>
          </cell>
          <cell r="C816" t="str">
            <v>GM1 US EQUITY</v>
          </cell>
          <cell r="E816">
            <v>16</v>
          </cell>
          <cell r="F816">
            <v>28</v>
          </cell>
          <cell r="G816" t="str">
            <v>USD</v>
          </cell>
          <cell r="I816">
            <v>36019890</v>
          </cell>
        </row>
        <row r="817">
          <cell r="B817" t="str">
            <v>CIT Group</v>
          </cell>
          <cell r="C817" t="str">
            <v>CIT US EQUITY</v>
          </cell>
          <cell r="D817">
            <v>125569</v>
          </cell>
          <cell r="E817">
            <v>16</v>
          </cell>
          <cell r="F817">
            <v>28</v>
          </cell>
          <cell r="G817" t="str">
            <v>USD</v>
          </cell>
          <cell r="I817">
            <v>36035078</v>
          </cell>
        </row>
        <row r="818">
          <cell r="B818" t="str">
            <v>Duke Capital</v>
          </cell>
          <cell r="C818" t="str">
            <v>8890Z US EQUITY</v>
          </cell>
          <cell r="E818">
            <v>16</v>
          </cell>
          <cell r="F818">
            <v>28</v>
          </cell>
          <cell r="G818" t="str">
            <v>USD</v>
          </cell>
          <cell r="I818">
            <v>36134422</v>
          </cell>
        </row>
        <row r="819">
          <cell r="B819" t="str">
            <v>Bombardier Capital</v>
          </cell>
          <cell r="C819" t="str">
            <v>2427Z US EQUITY</v>
          </cell>
          <cell r="E819">
            <v>16</v>
          </cell>
          <cell r="F819">
            <v>6</v>
          </cell>
          <cell r="G819" t="str">
            <v>CAD</v>
          </cell>
          <cell r="I819">
            <v>36047537</v>
          </cell>
        </row>
        <row r="820">
          <cell r="B820" t="str">
            <v>Boeing Capital</v>
          </cell>
          <cell r="C820" t="str">
            <v>8891Z US EQUITY</v>
          </cell>
          <cell r="E820">
            <v>16</v>
          </cell>
          <cell r="F820">
            <v>28</v>
          </cell>
          <cell r="G820" t="str">
            <v>USD</v>
          </cell>
          <cell r="I820">
            <v>36065717</v>
          </cell>
        </row>
        <row r="821">
          <cell r="B821" t="str">
            <v>Textron Financial Corp</v>
          </cell>
          <cell r="C821" t="str">
            <v>3339Z US EQUITY</v>
          </cell>
          <cell r="E821">
            <v>16</v>
          </cell>
          <cell r="F821">
            <v>28</v>
          </cell>
          <cell r="G821" t="str">
            <v>USD</v>
          </cell>
          <cell r="I821">
            <v>36073527</v>
          </cell>
        </row>
        <row r="822">
          <cell r="B822" t="str">
            <v>National Rural Util Coop</v>
          </cell>
          <cell r="C822" t="str">
            <v>2381A US EQUITY</v>
          </cell>
          <cell r="E822">
            <v>16</v>
          </cell>
          <cell r="F822">
            <v>28</v>
          </cell>
          <cell r="G822" t="str">
            <v>USD</v>
          </cell>
          <cell r="I822">
            <v>36141814</v>
          </cell>
        </row>
        <row r="823">
          <cell r="B823" t="str">
            <v>Interpublic Group</v>
          </cell>
          <cell r="C823" t="str">
            <v>IPG US EQUITY</v>
          </cell>
          <cell r="D823">
            <v>460690</v>
          </cell>
          <cell r="E823">
            <v>12</v>
          </cell>
          <cell r="F823">
            <v>28</v>
          </cell>
          <cell r="G823" t="str">
            <v>USD</v>
          </cell>
          <cell r="I823">
            <v>36019769</v>
          </cell>
        </row>
        <row r="824">
          <cell r="B824" t="str">
            <v>Omnicom Group</v>
          </cell>
          <cell r="C824" t="str">
            <v>OMC US EQUITY</v>
          </cell>
          <cell r="D824">
            <v>681919</v>
          </cell>
          <cell r="E824">
            <v>12</v>
          </cell>
          <cell r="F824">
            <v>28</v>
          </cell>
          <cell r="G824" t="str">
            <v>USD</v>
          </cell>
          <cell r="I824">
            <v>36034199</v>
          </cell>
        </row>
        <row r="825">
          <cell r="B825" t="str">
            <v>Eaton</v>
          </cell>
          <cell r="C825" t="str">
            <v>ETN US EQUITY</v>
          </cell>
          <cell r="D825">
            <v>278058</v>
          </cell>
          <cell r="E825">
            <v>11</v>
          </cell>
          <cell r="F825">
            <v>28</v>
          </cell>
          <cell r="G825" t="str">
            <v>USD</v>
          </cell>
          <cell r="I825">
            <v>36074368</v>
          </cell>
        </row>
        <row r="826">
          <cell r="B826" t="str">
            <v>Honeywell Inc</v>
          </cell>
          <cell r="C826" t="str">
            <v>2755Q UQ EQUITY</v>
          </cell>
          <cell r="D826">
            <v>438506</v>
          </cell>
          <cell r="E826">
            <v>11</v>
          </cell>
          <cell r="F826">
            <v>28</v>
          </cell>
          <cell r="G826" t="str">
            <v>USD</v>
          </cell>
          <cell r="I826">
            <v>36017240</v>
          </cell>
        </row>
        <row r="827">
          <cell r="B827" t="str">
            <v>Danaher</v>
          </cell>
          <cell r="C827" t="str">
            <v>DHR US EQUITY</v>
          </cell>
          <cell r="D827">
            <v>235851</v>
          </cell>
          <cell r="E827">
            <v>11</v>
          </cell>
          <cell r="F827">
            <v>28</v>
          </cell>
          <cell r="G827" t="str">
            <v>USD</v>
          </cell>
          <cell r="I827">
            <v>36064695</v>
          </cell>
        </row>
        <row r="828">
          <cell r="B828" t="str">
            <v>Air Products and Chemicals</v>
          </cell>
          <cell r="C828" t="str">
            <v>APD US EQUITY</v>
          </cell>
          <cell r="D828">
            <v>9158</v>
          </cell>
          <cell r="E828">
            <v>8</v>
          </cell>
          <cell r="F828">
            <v>28</v>
          </cell>
          <cell r="G828" t="str">
            <v>USD</v>
          </cell>
          <cell r="I828">
            <v>36008600</v>
          </cell>
        </row>
        <row r="829">
          <cell r="B829" t="str">
            <v>Syngenta</v>
          </cell>
          <cell r="C829" t="str">
            <v>SYNN VX EQUITY</v>
          </cell>
          <cell r="D829" t="str">
            <v>W25520</v>
          </cell>
          <cell r="E829">
            <v>8</v>
          </cell>
          <cell r="F829">
            <v>26</v>
          </cell>
          <cell r="G829" t="str">
            <v>CHF</v>
          </cell>
          <cell r="I829">
            <v>36067920</v>
          </cell>
        </row>
        <row r="830">
          <cell r="B830" t="str">
            <v>Vinci</v>
          </cell>
          <cell r="C830" t="str">
            <v>DG FP EQUITY</v>
          </cell>
          <cell r="D830" t="str">
            <v>G11504</v>
          </cell>
          <cell r="E830">
            <v>6</v>
          </cell>
          <cell r="F830">
            <v>10</v>
          </cell>
          <cell r="G830" t="str">
            <v>EUR</v>
          </cell>
          <cell r="I830">
            <v>36022553</v>
          </cell>
        </row>
        <row r="831">
          <cell r="B831" t="str">
            <v>News Corp</v>
          </cell>
          <cell r="C831" t="str">
            <v>NCP AU EQUITY</v>
          </cell>
          <cell r="D831" t="str">
            <v>G12809</v>
          </cell>
          <cell r="E831">
            <v>5</v>
          </cell>
          <cell r="F831">
            <v>3</v>
          </cell>
          <cell r="G831" t="str">
            <v>AUD</v>
          </cell>
          <cell r="I831">
            <v>36044772</v>
          </cell>
        </row>
        <row r="832">
          <cell r="B832" t="str">
            <v>Danone</v>
          </cell>
          <cell r="C832" t="str">
            <v>BN FP EQUITY</v>
          </cell>
          <cell r="D832" t="str">
            <v>G13239</v>
          </cell>
          <cell r="E832">
            <v>4</v>
          </cell>
          <cell r="F832">
            <v>10</v>
          </cell>
          <cell r="G832" t="str">
            <v>EUR</v>
          </cell>
          <cell r="I832">
            <v>36008544</v>
          </cell>
        </row>
        <row r="833">
          <cell r="B833" t="str">
            <v>Tyson Foods</v>
          </cell>
          <cell r="C833" t="str">
            <v>TSN US EQUITY</v>
          </cell>
          <cell r="D833">
            <v>902494</v>
          </cell>
          <cell r="E833">
            <v>4</v>
          </cell>
          <cell r="F833">
            <v>28</v>
          </cell>
          <cell r="G833" t="str">
            <v>USD</v>
          </cell>
          <cell r="I833">
            <v>36379737</v>
          </cell>
        </row>
        <row r="834">
          <cell r="B834" t="str">
            <v>General Mills</v>
          </cell>
          <cell r="C834" t="str">
            <v>GIS US EQUITY</v>
          </cell>
          <cell r="D834">
            <v>370334</v>
          </cell>
          <cell r="E834">
            <v>4</v>
          </cell>
          <cell r="F834">
            <v>28</v>
          </cell>
          <cell r="G834" t="str">
            <v>USD</v>
          </cell>
          <cell r="I834">
            <v>36079762</v>
          </cell>
        </row>
        <row r="835">
          <cell r="B835" t="str">
            <v>RJ Reynolds Tobacco</v>
          </cell>
          <cell r="C835" t="str">
            <v>RJR US EQUITY</v>
          </cell>
          <cell r="D835" t="str">
            <v>N05452</v>
          </cell>
          <cell r="E835">
            <v>4</v>
          </cell>
          <cell r="F835">
            <v>28</v>
          </cell>
          <cell r="G835" t="str">
            <v>USD</v>
          </cell>
          <cell r="I835">
            <v>36013718</v>
          </cell>
        </row>
        <row r="836">
          <cell r="B836" t="str">
            <v>Valeo</v>
          </cell>
          <cell r="C836" t="str">
            <v>FR FP EQUITY</v>
          </cell>
          <cell r="D836" t="str">
            <v>G11723</v>
          </cell>
          <cell r="E836">
            <v>2</v>
          </cell>
          <cell r="F836">
            <v>10</v>
          </cell>
          <cell r="G836" t="str">
            <v>EUR</v>
          </cell>
          <cell r="I836">
            <v>36014223</v>
          </cell>
        </row>
        <row r="837">
          <cell r="B837" t="str">
            <v>Bombardier</v>
          </cell>
          <cell r="C837" t="str">
            <v>BBD/A CN EQUITY</v>
          </cell>
          <cell r="D837" t="str">
            <v>C10031</v>
          </cell>
          <cell r="E837">
            <v>1</v>
          </cell>
          <cell r="F837">
            <v>6</v>
          </cell>
          <cell r="G837" t="str">
            <v>CAD</v>
          </cell>
          <cell r="I837">
            <v>36016341</v>
          </cell>
        </row>
        <row r="838">
          <cell r="B838" t="str">
            <v>Metlife</v>
          </cell>
          <cell r="C838" t="str">
            <v>MET US EQUITY</v>
          </cell>
          <cell r="D838" t="str">
            <v>N06357</v>
          </cell>
          <cell r="E838">
            <v>21</v>
          </cell>
          <cell r="F838">
            <v>28</v>
          </cell>
          <cell r="G838" t="str">
            <v>USD</v>
          </cell>
          <cell r="I838">
            <v>36065771</v>
          </cell>
        </row>
        <row r="839">
          <cell r="B839" t="str">
            <v>JC Penney</v>
          </cell>
          <cell r="C839" t="str">
            <v>JCP US EQUITY</v>
          </cell>
          <cell r="D839">
            <v>708160</v>
          </cell>
          <cell r="E839">
            <v>30</v>
          </cell>
          <cell r="F839">
            <v>28</v>
          </cell>
          <cell r="G839" t="str">
            <v>USD</v>
          </cell>
          <cell r="I839">
            <v>36134528</v>
          </cell>
        </row>
        <row r="840">
          <cell r="B840" t="str">
            <v>El Paso</v>
          </cell>
          <cell r="C840" t="str">
            <v>EP US EQUITY</v>
          </cell>
          <cell r="D840">
            <v>283695</v>
          </cell>
          <cell r="E840">
            <v>25</v>
          </cell>
          <cell r="F840">
            <v>28</v>
          </cell>
          <cell r="G840" t="str">
            <v>USD</v>
          </cell>
          <cell r="I840">
            <v>36055556</v>
          </cell>
        </row>
        <row r="841">
          <cell r="B841" t="str">
            <v>Hilton</v>
          </cell>
          <cell r="C841" t="str">
            <v>HLT US EQUITY</v>
          </cell>
          <cell r="D841">
            <v>432848</v>
          </cell>
          <cell r="E841">
            <v>20</v>
          </cell>
          <cell r="F841">
            <v>28</v>
          </cell>
          <cell r="G841" t="str">
            <v>USD</v>
          </cell>
          <cell r="I841">
            <v>36013068</v>
          </cell>
        </row>
        <row r="842">
          <cell r="B842" t="str">
            <v>Home Depot</v>
          </cell>
          <cell r="C842" t="str">
            <v>HD US EQUITY</v>
          </cell>
          <cell r="D842">
            <v>437076</v>
          </cell>
          <cell r="E842">
            <v>30</v>
          </cell>
          <cell r="F842">
            <v>28</v>
          </cell>
          <cell r="G842" t="str">
            <v>USD</v>
          </cell>
          <cell r="I842">
            <v>36013077</v>
          </cell>
        </row>
        <row r="843">
          <cell r="B843" t="str">
            <v>Sara Lee</v>
          </cell>
          <cell r="C843" t="str">
            <v>SLE US EQUITY</v>
          </cell>
          <cell r="D843">
            <v>803111</v>
          </cell>
          <cell r="E843">
            <v>4</v>
          </cell>
          <cell r="F843">
            <v>28</v>
          </cell>
          <cell r="G843" t="str">
            <v>USD</v>
          </cell>
          <cell r="I843">
            <v>36010971</v>
          </cell>
        </row>
        <row r="844">
          <cell r="B844" t="str">
            <v>Household Finance</v>
          </cell>
          <cell r="C844" t="str">
            <v>HI2 US EQUITY</v>
          </cell>
          <cell r="E844">
            <v>16</v>
          </cell>
          <cell r="F844">
            <v>28</v>
          </cell>
          <cell r="G844" t="str">
            <v>USD</v>
          </cell>
          <cell r="I844">
            <v>36011833</v>
          </cell>
        </row>
        <row r="845">
          <cell r="B845" t="str">
            <v>HP</v>
          </cell>
          <cell r="C845" t="str">
            <v>HPQ us equity</v>
          </cell>
          <cell r="D845">
            <v>428236</v>
          </cell>
          <cell r="E845">
            <v>14</v>
          </cell>
          <cell r="F845">
            <v>28</v>
          </cell>
          <cell r="G845" t="str">
            <v>USD</v>
          </cell>
          <cell r="I845">
            <v>24009399</v>
          </cell>
        </row>
        <row r="846">
          <cell r="B846" t="str">
            <v>Safeway Inc</v>
          </cell>
          <cell r="C846" t="str">
            <v>SWY US EQUITY</v>
          </cell>
          <cell r="D846">
            <v>786514</v>
          </cell>
          <cell r="E846">
            <v>30</v>
          </cell>
          <cell r="F846">
            <v>28</v>
          </cell>
          <cell r="G846" t="str">
            <v>USD</v>
          </cell>
          <cell r="I846">
            <v>36064071</v>
          </cell>
        </row>
        <row r="847">
          <cell r="B847" t="str">
            <v>IBM</v>
          </cell>
          <cell r="C847" t="str">
            <v>IBM US EQUITY</v>
          </cell>
          <cell r="D847">
            <v>459200</v>
          </cell>
          <cell r="E847">
            <v>14</v>
          </cell>
          <cell r="F847">
            <v>28</v>
          </cell>
          <cell r="G847" t="str">
            <v>USD</v>
          </cell>
          <cell r="I847">
            <v>36008111</v>
          </cell>
        </row>
        <row r="848">
          <cell r="B848" t="str">
            <v>Illinois Tool Works</v>
          </cell>
          <cell r="C848" t="str">
            <v>ITW US EQUITY</v>
          </cell>
          <cell r="D848">
            <v>452308</v>
          </cell>
          <cell r="E848">
            <v>11</v>
          </cell>
          <cell r="F848">
            <v>28</v>
          </cell>
          <cell r="G848" t="str">
            <v>USD</v>
          </cell>
          <cell r="I848">
            <v>36017314</v>
          </cell>
        </row>
        <row r="849">
          <cell r="B849" t="str">
            <v>Marriott International</v>
          </cell>
          <cell r="C849" t="str">
            <v>MAR US EQUITY</v>
          </cell>
          <cell r="D849">
            <v>571900</v>
          </cell>
          <cell r="E849">
            <v>20</v>
          </cell>
          <cell r="F849">
            <v>28</v>
          </cell>
          <cell r="G849" t="str">
            <v>USD</v>
          </cell>
          <cell r="I849">
            <v>36134673</v>
          </cell>
        </row>
        <row r="850">
          <cell r="B850" t="str">
            <v>Royal Carib Cruises</v>
          </cell>
          <cell r="C850" t="str">
            <v>RCL US EQUITY</v>
          </cell>
          <cell r="D850" t="str">
            <v>V7780T</v>
          </cell>
          <cell r="E850">
            <v>22</v>
          </cell>
          <cell r="F850">
            <v>28</v>
          </cell>
          <cell r="G850" t="str">
            <v>USD</v>
          </cell>
          <cell r="I850">
            <v>36379692</v>
          </cell>
        </row>
        <row r="851">
          <cell r="B851" t="str">
            <v>Heinz</v>
          </cell>
          <cell r="C851" t="str">
            <v>HNZ US EQUITY</v>
          </cell>
          <cell r="D851">
            <v>423074</v>
          </cell>
          <cell r="E851">
            <v>4</v>
          </cell>
          <cell r="F851">
            <v>28</v>
          </cell>
          <cell r="G851" t="str">
            <v>USD</v>
          </cell>
          <cell r="I851">
            <v>36008616</v>
          </cell>
        </row>
        <row r="852">
          <cell r="B852" t="str">
            <v>Jones Lang Lasalle</v>
          </cell>
          <cell r="C852" t="str">
            <v>JLL US EQUITY</v>
          </cell>
          <cell r="D852" t="str">
            <v>N03557</v>
          </cell>
          <cell r="E852">
            <v>6</v>
          </cell>
          <cell r="F852">
            <v>28</v>
          </cell>
          <cell r="G852" t="str">
            <v>USD</v>
          </cell>
          <cell r="I852">
            <v>24008978</v>
          </cell>
        </row>
        <row r="853">
          <cell r="B853" t="str">
            <v>3M</v>
          </cell>
          <cell r="C853" t="str">
            <v>MMM US EQUITY</v>
          </cell>
          <cell r="D853">
            <v>604059</v>
          </cell>
          <cell r="E853">
            <v>11</v>
          </cell>
          <cell r="F853">
            <v>28</v>
          </cell>
          <cell r="G853" t="str">
            <v>USD</v>
          </cell>
          <cell r="I853">
            <v>36013515</v>
          </cell>
        </row>
        <row r="854">
          <cell r="B854" t="str">
            <v>Rohm &amp; Haas</v>
          </cell>
          <cell r="C854" t="str">
            <v>ROH US Equity</v>
          </cell>
          <cell r="D854">
            <v>775371</v>
          </cell>
          <cell r="E854">
            <v>8</v>
          </cell>
          <cell r="F854">
            <v>28</v>
          </cell>
          <cell r="G854" t="str">
            <v>USD</v>
          </cell>
          <cell r="I854">
            <v>36035045</v>
          </cell>
        </row>
        <row r="855">
          <cell r="B855" t="str">
            <v>Kellogg</v>
          </cell>
          <cell r="C855" t="str">
            <v>K US Equity</v>
          </cell>
          <cell r="D855">
            <v>487836</v>
          </cell>
          <cell r="E855">
            <v>4</v>
          </cell>
          <cell r="F855">
            <v>28</v>
          </cell>
          <cell r="G855" t="str">
            <v>USD</v>
          </cell>
          <cell r="I855">
            <v>36013158</v>
          </cell>
        </row>
        <row r="856">
          <cell r="B856" t="str">
            <v>Relian Energy</v>
          </cell>
          <cell r="C856" t="str">
            <v>REI US EQUITY</v>
          </cell>
          <cell r="D856">
            <v>442161</v>
          </cell>
          <cell r="E856">
            <v>33</v>
          </cell>
          <cell r="F856">
            <v>28</v>
          </cell>
          <cell r="G856" t="str">
            <v>USD</v>
          </cell>
          <cell r="I856">
            <v>36009185</v>
          </cell>
        </row>
        <row r="857">
          <cell r="B857" t="str">
            <v>Kraft Food</v>
          </cell>
          <cell r="C857" t="str">
            <v>KFT US Equity</v>
          </cell>
          <cell r="D857" t="str">
            <v>N07468</v>
          </cell>
          <cell r="E857">
            <v>4</v>
          </cell>
          <cell r="F857">
            <v>28</v>
          </cell>
          <cell r="G857" t="str">
            <v>USD</v>
          </cell>
          <cell r="I857">
            <v>36076376</v>
          </cell>
        </row>
        <row r="858">
          <cell r="B858" t="str">
            <v>Raytheon</v>
          </cell>
          <cell r="C858" t="str">
            <v>RTN US EQUITY</v>
          </cell>
          <cell r="D858">
            <v>755111</v>
          </cell>
          <cell r="E858">
            <v>1</v>
          </cell>
          <cell r="F858">
            <v>28</v>
          </cell>
          <cell r="G858" t="str">
            <v>USD</v>
          </cell>
          <cell r="I858">
            <v>36012903</v>
          </cell>
        </row>
        <row r="859">
          <cell r="B859" t="str">
            <v>Lehman Holdings</v>
          </cell>
          <cell r="C859" t="str">
            <v>LEH US equity</v>
          </cell>
          <cell r="D859">
            <v>524908</v>
          </cell>
          <cell r="E859">
            <v>16</v>
          </cell>
          <cell r="F859">
            <v>28</v>
          </cell>
          <cell r="G859" t="str">
            <v>USD</v>
          </cell>
          <cell r="I859">
            <v>36012059</v>
          </cell>
        </row>
        <row r="860">
          <cell r="B860" t="str">
            <v>Lockheed</v>
          </cell>
          <cell r="C860" t="str">
            <v>LMT us equity</v>
          </cell>
          <cell r="D860">
            <v>539821</v>
          </cell>
          <cell r="E860">
            <v>1</v>
          </cell>
          <cell r="F860">
            <v>28</v>
          </cell>
          <cell r="G860" t="str">
            <v>USD</v>
          </cell>
          <cell r="I860">
            <v>36013193</v>
          </cell>
        </row>
        <row r="861">
          <cell r="B861" t="str">
            <v>Lowes</v>
          </cell>
          <cell r="C861" t="str">
            <v>LOW US EQUITY</v>
          </cell>
          <cell r="D861">
            <v>548661</v>
          </cell>
          <cell r="E861">
            <v>30</v>
          </cell>
          <cell r="F861">
            <v>28</v>
          </cell>
          <cell r="G861" t="str">
            <v>USD</v>
          </cell>
          <cell r="I861">
            <v>36367701</v>
          </cell>
        </row>
        <row r="862">
          <cell r="B862" t="str">
            <v>International Paper</v>
          </cell>
          <cell r="C862" t="str">
            <v>IP US EQUITY</v>
          </cell>
          <cell r="D862">
            <v>460146</v>
          </cell>
          <cell r="E862">
            <v>29</v>
          </cell>
          <cell r="F862">
            <v>28</v>
          </cell>
          <cell r="G862" t="str">
            <v>USD</v>
          </cell>
          <cell r="I862">
            <v>36013127</v>
          </cell>
        </row>
        <row r="863">
          <cell r="B863" t="str">
            <v>BellSouth</v>
          </cell>
          <cell r="C863" t="str">
            <v>BLS US EQUITY</v>
          </cell>
          <cell r="D863">
            <v>79860</v>
          </cell>
          <cell r="E863">
            <v>31</v>
          </cell>
          <cell r="F863">
            <v>28</v>
          </cell>
          <cell r="G863" t="str">
            <v>USD</v>
          </cell>
          <cell r="I863">
            <v>36016095</v>
          </cell>
        </row>
        <row r="864">
          <cell r="B864" t="str">
            <v>Visteon</v>
          </cell>
          <cell r="C864" t="str">
            <v>VC US Equity</v>
          </cell>
          <cell r="D864" t="str">
            <v>N06609</v>
          </cell>
          <cell r="E864">
            <v>2</v>
          </cell>
          <cell r="F864">
            <v>28</v>
          </cell>
          <cell r="G864" t="str">
            <v>USD</v>
          </cell>
          <cell r="I864">
            <v>36064502</v>
          </cell>
        </row>
        <row r="865">
          <cell r="B865" t="str">
            <v>Bowater</v>
          </cell>
          <cell r="C865" t="str">
            <v>BOW US EQUITY</v>
          </cell>
          <cell r="D865">
            <v>102183</v>
          </cell>
          <cell r="E865">
            <v>29</v>
          </cell>
          <cell r="F865">
            <v>28</v>
          </cell>
          <cell r="G865" t="str">
            <v>USD</v>
          </cell>
          <cell r="I865">
            <v>36273493</v>
          </cell>
        </row>
        <row r="866">
          <cell r="B866" t="str">
            <v>Amerada Hess</v>
          </cell>
          <cell r="C866" t="str">
            <v>AHC US EQUITY</v>
          </cell>
          <cell r="D866">
            <v>23551</v>
          </cell>
          <cell r="E866">
            <v>33</v>
          </cell>
          <cell r="F866">
            <v>28</v>
          </cell>
          <cell r="G866" t="str">
            <v>USD</v>
          </cell>
          <cell r="I866">
            <v>36134175</v>
          </cell>
        </row>
        <row r="867">
          <cell r="B867" t="str">
            <v>American Electric Power</v>
          </cell>
          <cell r="C867" t="str">
            <v>AEP US EQUITY</v>
          </cell>
          <cell r="D867">
            <v>25537</v>
          </cell>
          <cell r="E867">
            <v>33</v>
          </cell>
          <cell r="F867">
            <v>28</v>
          </cell>
          <cell r="G867" t="str">
            <v>USD</v>
          </cell>
          <cell r="I867">
            <v>36075338</v>
          </cell>
        </row>
        <row r="868">
          <cell r="B868" t="str">
            <v>American Express</v>
          </cell>
          <cell r="C868" t="str">
            <v>AXP US EQUITY</v>
          </cell>
          <cell r="D868">
            <v>25816</v>
          </cell>
          <cell r="E868">
            <v>16</v>
          </cell>
          <cell r="F868">
            <v>28</v>
          </cell>
          <cell r="G868" t="str">
            <v>USD</v>
          </cell>
          <cell r="I868">
            <v>24009025</v>
          </cell>
        </row>
        <row r="869">
          <cell r="B869" t="str">
            <v>Boeing</v>
          </cell>
          <cell r="C869" t="str">
            <v>BA us equity</v>
          </cell>
          <cell r="D869">
            <v>97023</v>
          </cell>
          <cell r="E869">
            <v>1</v>
          </cell>
          <cell r="F869">
            <v>28</v>
          </cell>
          <cell r="G869" t="str">
            <v>USD</v>
          </cell>
          <cell r="I869">
            <v>36008988</v>
          </cell>
        </row>
        <row r="870">
          <cell r="B870" t="str">
            <v>Amgen</v>
          </cell>
          <cell r="C870" t="str">
            <v>AMGN US EQUITY</v>
          </cell>
          <cell r="D870">
            <v>31162</v>
          </cell>
          <cell r="E870">
            <v>18</v>
          </cell>
          <cell r="F870">
            <v>28</v>
          </cell>
          <cell r="G870" t="str">
            <v>USD</v>
          </cell>
          <cell r="I870">
            <v>36274860</v>
          </cell>
        </row>
        <row r="871">
          <cell r="B871" t="str">
            <v>Union Pacific</v>
          </cell>
          <cell r="C871" t="str">
            <v>UNP US EQUITY</v>
          </cell>
          <cell r="D871">
            <v>907818</v>
          </cell>
          <cell r="E871">
            <v>27</v>
          </cell>
          <cell r="F871">
            <v>28</v>
          </cell>
          <cell r="G871" t="str">
            <v>USD</v>
          </cell>
          <cell r="I871">
            <v>36274874</v>
          </cell>
        </row>
        <row r="872">
          <cell r="B872" t="str">
            <v>Viacom</v>
          </cell>
          <cell r="C872" t="str">
            <v>VIA/B US EQUITY</v>
          </cell>
          <cell r="D872">
            <v>925524</v>
          </cell>
          <cell r="E872">
            <v>5</v>
          </cell>
          <cell r="F872">
            <v>28</v>
          </cell>
          <cell r="G872" t="str">
            <v>USD</v>
          </cell>
          <cell r="I872">
            <v>36045952</v>
          </cell>
        </row>
        <row r="873">
          <cell r="B873" t="str">
            <v>AMR</v>
          </cell>
          <cell r="C873" t="str">
            <v>AMR US EQUITY</v>
          </cell>
          <cell r="D873">
            <v>1765</v>
          </cell>
          <cell r="E873">
            <v>27</v>
          </cell>
          <cell r="F873">
            <v>28</v>
          </cell>
          <cell r="G873" t="str">
            <v>USD</v>
          </cell>
          <cell r="I873">
            <v>36025561</v>
          </cell>
        </row>
        <row r="874">
          <cell r="B874" t="str">
            <v>AOL Time Warner</v>
          </cell>
          <cell r="C874" t="str">
            <v>AOL US EQUITY</v>
          </cell>
          <cell r="D874" t="str">
            <v>02364J</v>
          </cell>
          <cell r="E874">
            <v>22</v>
          </cell>
          <cell r="F874">
            <v>28</v>
          </cell>
          <cell r="G874" t="str">
            <v>USD</v>
          </cell>
          <cell r="I874">
            <v>36073668</v>
          </cell>
        </row>
        <row r="875">
          <cell r="B875" t="str">
            <v>Transocean</v>
          </cell>
          <cell r="C875" t="str">
            <v>RIG US EQUITY</v>
          </cell>
          <cell r="D875">
            <v>835420</v>
          </cell>
          <cell r="E875">
            <v>25</v>
          </cell>
          <cell r="F875">
            <v>28</v>
          </cell>
          <cell r="G875" t="str">
            <v>USD</v>
          </cell>
          <cell r="I875">
            <v>36073559</v>
          </cell>
        </row>
        <row r="876">
          <cell r="B876" t="str">
            <v>Arrow Electronics</v>
          </cell>
          <cell r="C876" t="str">
            <v>ARW US EQUITY</v>
          </cell>
          <cell r="D876">
            <v>42735</v>
          </cell>
          <cell r="E876">
            <v>14</v>
          </cell>
          <cell r="F876">
            <v>28</v>
          </cell>
          <cell r="G876" t="str">
            <v>USD</v>
          </cell>
          <cell r="I876">
            <v>36028639</v>
          </cell>
        </row>
        <row r="877">
          <cell r="B877" t="str">
            <v>Toys R Us</v>
          </cell>
          <cell r="C877" t="str">
            <v>TOY US EQUITY</v>
          </cell>
          <cell r="D877">
            <v>892335</v>
          </cell>
          <cell r="E877">
            <v>30</v>
          </cell>
          <cell r="F877">
            <v>28</v>
          </cell>
          <cell r="G877" t="str">
            <v>USD</v>
          </cell>
          <cell r="I877">
            <v>36014166</v>
          </cell>
        </row>
        <row r="878">
          <cell r="B878" t="str">
            <v>TXU</v>
          </cell>
          <cell r="C878" t="str">
            <v>TXU US EQUITY</v>
          </cell>
          <cell r="D878">
            <v>882848</v>
          </cell>
          <cell r="E878">
            <v>33</v>
          </cell>
          <cell r="F878">
            <v>28</v>
          </cell>
          <cell r="G878" t="str">
            <v>USD</v>
          </cell>
          <cell r="I878">
            <v>36009178</v>
          </cell>
        </row>
        <row r="879">
          <cell r="B879" t="str">
            <v>Verizon Communications</v>
          </cell>
          <cell r="C879" t="str">
            <v>VZ US Equity</v>
          </cell>
          <cell r="D879">
            <v>77853</v>
          </cell>
          <cell r="E879">
            <v>31</v>
          </cell>
          <cell r="F879">
            <v>28</v>
          </cell>
          <cell r="G879" t="str">
            <v>USD</v>
          </cell>
          <cell r="I879">
            <v>36134703</v>
          </cell>
        </row>
        <row r="880">
          <cell r="B880" t="str">
            <v>Bear Stearns</v>
          </cell>
          <cell r="C880" t="str">
            <v>BSC US EQUITY</v>
          </cell>
          <cell r="D880">
            <v>73902</v>
          </cell>
          <cell r="E880">
            <v>16</v>
          </cell>
          <cell r="F880">
            <v>28</v>
          </cell>
          <cell r="G880" t="str">
            <v>USD</v>
          </cell>
          <cell r="I880">
            <v>24008078</v>
          </cell>
        </row>
        <row r="881">
          <cell r="B881" t="str">
            <v>ATT</v>
          </cell>
          <cell r="C881" t="str">
            <v>T US EQUITY</v>
          </cell>
          <cell r="D881">
            <v>30177</v>
          </cell>
          <cell r="E881">
            <v>31</v>
          </cell>
          <cell r="F881">
            <v>28</v>
          </cell>
          <cell r="G881" t="str">
            <v>USD</v>
          </cell>
          <cell r="I881">
            <v>36008601</v>
          </cell>
        </row>
        <row r="882">
          <cell r="B882" t="str">
            <v>ATT Wireless Services</v>
          </cell>
          <cell r="C882" t="str">
            <v>AWE US EQUITY</v>
          </cell>
          <cell r="D882" t="str">
            <v>N06391</v>
          </cell>
          <cell r="E882">
            <v>31</v>
          </cell>
          <cell r="F882">
            <v>28</v>
          </cell>
          <cell r="G882" t="str">
            <v>USD</v>
          </cell>
          <cell r="I882">
            <v>36077019</v>
          </cell>
        </row>
        <row r="883">
          <cell r="B883" t="str">
            <v>UPS</v>
          </cell>
          <cell r="C883" t="str">
            <v>UPS US EQUITY</v>
          </cell>
          <cell r="D883">
            <v>911308</v>
          </cell>
          <cell r="E883">
            <v>7</v>
          </cell>
          <cell r="F883">
            <v>28</v>
          </cell>
          <cell r="G883" t="str">
            <v>USD</v>
          </cell>
          <cell r="I883">
            <v>36014212</v>
          </cell>
        </row>
        <row r="884">
          <cell r="B884" t="str">
            <v>Avnet</v>
          </cell>
          <cell r="C884" t="str">
            <v>AVT US EQUITY</v>
          </cell>
          <cell r="D884">
            <v>53807</v>
          </cell>
          <cell r="E884">
            <v>14</v>
          </cell>
          <cell r="F884">
            <v>28</v>
          </cell>
          <cell r="G884" t="str">
            <v>USD</v>
          </cell>
          <cell r="I884">
            <v>36054120</v>
          </cell>
        </row>
        <row r="885">
          <cell r="B885" t="str">
            <v>Avon Products</v>
          </cell>
          <cell r="C885" t="str">
            <v>AVP US EQUITY</v>
          </cell>
          <cell r="D885">
            <v>54303</v>
          </cell>
          <cell r="E885">
            <v>26</v>
          </cell>
          <cell r="F885">
            <v>28</v>
          </cell>
          <cell r="G885" t="str">
            <v>USD</v>
          </cell>
          <cell r="I885">
            <v>36008602</v>
          </cell>
        </row>
        <row r="886">
          <cell r="B886" t="str">
            <v>Barclays Bank</v>
          </cell>
          <cell r="C886" t="str">
            <v>BCBEY US EQUITY</v>
          </cell>
          <cell r="D886" t="str">
            <v>G13621</v>
          </cell>
          <cell r="E886">
            <v>3</v>
          </cell>
          <cell r="F886">
            <v>28</v>
          </cell>
          <cell r="G886" t="str">
            <v>USD</v>
          </cell>
          <cell r="I886">
            <v>36000466</v>
          </cell>
        </row>
        <row r="887">
          <cell r="B887" t="str">
            <v>Bank One</v>
          </cell>
          <cell r="C887" t="str">
            <v>ONE US EQUITY</v>
          </cell>
          <cell r="D887">
            <v>59438</v>
          </cell>
          <cell r="E887">
            <v>3</v>
          </cell>
          <cell r="F887">
            <v>28</v>
          </cell>
          <cell r="G887" t="str">
            <v>USD</v>
          </cell>
          <cell r="I887">
            <v>36364450</v>
          </cell>
        </row>
        <row r="888">
          <cell r="B888" t="str">
            <v>Bank of America</v>
          </cell>
          <cell r="C888" t="str">
            <v>BAC US Equity</v>
          </cell>
          <cell r="D888">
            <v>628855</v>
          </cell>
          <cell r="E888">
            <v>3</v>
          </cell>
          <cell r="F888">
            <v>28</v>
          </cell>
          <cell r="G888" t="str">
            <v>USD</v>
          </cell>
          <cell r="I888">
            <v>36001367</v>
          </cell>
        </row>
        <row r="889">
          <cell r="B889" t="str">
            <v>TRW</v>
          </cell>
          <cell r="C889" t="str">
            <v>TRW US EQUITY</v>
          </cell>
          <cell r="D889">
            <v>872649</v>
          </cell>
          <cell r="E889">
            <v>2</v>
          </cell>
          <cell r="F889">
            <v>28</v>
          </cell>
          <cell r="G889" t="str">
            <v>USD</v>
          </cell>
          <cell r="I889">
            <v>36008653</v>
          </cell>
        </row>
        <row r="890">
          <cell r="B890" t="str">
            <v>Xerox</v>
          </cell>
          <cell r="C890" t="str">
            <v>XRX US EQUITY</v>
          </cell>
          <cell r="D890" t="str">
            <v>98412A</v>
          </cell>
          <cell r="E890">
            <v>14</v>
          </cell>
          <cell r="F890">
            <v>28</v>
          </cell>
          <cell r="G890" t="str">
            <v>USD</v>
          </cell>
          <cell r="I890">
            <v>36008122</v>
          </cell>
        </row>
        <row r="891">
          <cell r="B891" t="str">
            <v>Campbell Soup</v>
          </cell>
          <cell r="C891" t="str">
            <v>CPB US Equity</v>
          </cell>
          <cell r="D891">
            <v>134429</v>
          </cell>
          <cell r="E891">
            <v>4</v>
          </cell>
          <cell r="F891">
            <v>28</v>
          </cell>
          <cell r="G891" t="str">
            <v>USD</v>
          </cell>
          <cell r="I891">
            <v>36009016</v>
          </cell>
        </row>
        <row r="892">
          <cell r="B892" t="str">
            <v>Worldcom</v>
          </cell>
          <cell r="C892" t="str">
            <v>WCOEQ US EQUITY</v>
          </cell>
          <cell r="D892">
            <v>152903</v>
          </cell>
          <cell r="E892">
            <v>31</v>
          </cell>
          <cell r="F892">
            <v>28</v>
          </cell>
          <cell r="G892" t="str">
            <v>USD</v>
          </cell>
          <cell r="I892">
            <v>36034127</v>
          </cell>
        </row>
        <row r="893">
          <cell r="B893" t="str">
            <v>Aetna</v>
          </cell>
          <cell r="C893" t="str">
            <v>AET US EQUITY</v>
          </cell>
          <cell r="D893">
            <v>8140</v>
          </cell>
          <cell r="E893">
            <v>21</v>
          </cell>
          <cell r="F893">
            <v>28</v>
          </cell>
          <cell r="G893" t="str">
            <v>USD</v>
          </cell>
          <cell r="I893">
            <v>36019334</v>
          </cell>
        </row>
        <row r="894">
          <cell r="B894" t="str">
            <v>Whirlpool</v>
          </cell>
          <cell r="C894" t="str">
            <v>WHR US EQUITY</v>
          </cell>
          <cell r="D894">
            <v>963320</v>
          </cell>
          <cell r="E894">
            <v>19</v>
          </cell>
          <cell r="F894">
            <v>28</v>
          </cell>
          <cell r="G894" t="str">
            <v>USD</v>
          </cell>
          <cell r="I894">
            <v>36008657</v>
          </cell>
        </row>
        <row r="895">
          <cell r="B895" t="str">
            <v>Weyerhaeuser</v>
          </cell>
          <cell r="C895" t="str">
            <v>WY US EQUITY</v>
          </cell>
          <cell r="D895" t="str">
            <v>96216A</v>
          </cell>
          <cell r="E895">
            <v>29</v>
          </cell>
          <cell r="F895">
            <v>28</v>
          </cell>
          <cell r="G895" t="str">
            <v>USD</v>
          </cell>
          <cell r="I895">
            <v>36017242</v>
          </cell>
        </row>
        <row r="896">
          <cell r="B896" t="str">
            <v>AIG</v>
          </cell>
          <cell r="C896" t="str">
            <v>AIG US EQUITY</v>
          </cell>
          <cell r="D896">
            <v>26874</v>
          </cell>
          <cell r="E896">
            <v>21</v>
          </cell>
          <cell r="F896">
            <v>28</v>
          </cell>
          <cell r="G896" t="str">
            <v>USD</v>
          </cell>
          <cell r="I896">
            <v>36010303</v>
          </cell>
        </row>
        <row r="897">
          <cell r="B897" t="str">
            <v>Cap One Bank</v>
          </cell>
          <cell r="C897" t="str">
            <v>8125Z US EQUITY</v>
          </cell>
          <cell r="E897">
            <v>3</v>
          </cell>
          <cell r="F897">
            <v>28</v>
          </cell>
          <cell r="G897" t="str">
            <v>USD</v>
          </cell>
          <cell r="I897">
            <v>36055315</v>
          </cell>
        </row>
        <row r="898">
          <cell r="B898" t="str">
            <v>Burlington North Santa Fe</v>
          </cell>
          <cell r="C898" t="str">
            <v>BNI US EQUITY</v>
          </cell>
          <cell r="D898">
            <v>121897</v>
          </cell>
          <cell r="E898">
            <v>7</v>
          </cell>
          <cell r="F898">
            <v>28</v>
          </cell>
          <cell r="G898" t="str">
            <v>USD</v>
          </cell>
          <cell r="I898">
            <v>36045053</v>
          </cell>
        </row>
        <row r="899">
          <cell r="B899" t="str">
            <v>Wal-Mart</v>
          </cell>
          <cell r="C899" t="str">
            <v>WMT us equity</v>
          </cell>
          <cell r="D899">
            <v>931142</v>
          </cell>
          <cell r="E899">
            <v>30</v>
          </cell>
          <cell r="F899">
            <v>28</v>
          </cell>
          <cell r="G899" t="str">
            <v>USD</v>
          </cell>
          <cell r="I899">
            <v>36014242</v>
          </cell>
        </row>
        <row r="900">
          <cell r="B900" t="str">
            <v>Williams Cos</v>
          </cell>
          <cell r="C900" t="str">
            <v>WMB US EQUITY</v>
          </cell>
          <cell r="D900">
            <v>969457</v>
          </cell>
          <cell r="E900">
            <v>25</v>
          </cell>
          <cell r="F900">
            <v>28</v>
          </cell>
          <cell r="G900" t="str">
            <v>USD</v>
          </cell>
          <cell r="I900">
            <v>36134716</v>
          </cell>
        </row>
        <row r="901">
          <cell r="B901" t="str">
            <v>Albertsons</v>
          </cell>
          <cell r="C901" t="str">
            <v>ABS US EQUITY</v>
          </cell>
          <cell r="D901">
            <v>13104</v>
          </cell>
          <cell r="E901">
            <v>30</v>
          </cell>
          <cell r="F901">
            <v>28</v>
          </cell>
          <cell r="G901" t="str">
            <v>USD</v>
          </cell>
          <cell r="I901">
            <v>36162930</v>
          </cell>
        </row>
        <row r="902">
          <cell r="B902" t="str">
            <v>Transco Plc</v>
          </cell>
          <cell r="C902" t="str">
            <v>2658Z LN EQUITY</v>
          </cell>
          <cell r="E902">
            <v>33</v>
          </cell>
          <cell r="F902">
            <v>27</v>
          </cell>
          <cell r="G902" t="str">
            <v>GBP</v>
          </cell>
        </row>
        <row r="903">
          <cell r="B903" t="str">
            <v>Ti Group</v>
          </cell>
          <cell r="C903" t="str">
            <v>TI LN EQUITY</v>
          </cell>
          <cell r="D903" t="str">
            <v>G14798</v>
          </cell>
          <cell r="E903">
            <v>11</v>
          </cell>
          <cell r="F903">
            <v>27</v>
          </cell>
          <cell r="G903" t="str">
            <v>GBP</v>
          </cell>
          <cell r="I903">
            <v>36032814</v>
          </cell>
        </row>
        <row r="904">
          <cell r="B904" t="str">
            <v>Bank of Scotland</v>
          </cell>
          <cell r="C904" t="str">
            <v>BSCT LN EQUITY</v>
          </cell>
          <cell r="D904" t="str">
            <v>G13618</v>
          </cell>
          <cell r="E904">
            <v>3</v>
          </cell>
          <cell r="F904">
            <v>27</v>
          </cell>
          <cell r="G904" t="str">
            <v>GBP</v>
          </cell>
          <cell r="I904">
            <v>36001435</v>
          </cell>
        </row>
        <row r="905">
          <cell r="B905" t="str">
            <v>Cadbury Schweppes Plc</v>
          </cell>
          <cell r="C905" t="str">
            <v>CBRY LN EQUITY</v>
          </cell>
          <cell r="D905" t="str">
            <v>G13749</v>
          </cell>
          <cell r="E905">
            <v>4</v>
          </cell>
          <cell r="F905">
            <v>27</v>
          </cell>
          <cell r="G905" t="str">
            <v>GBP</v>
          </cell>
          <cell r="I905">
            <v>36033486</v>
          </cell>
        </row>
        <row r="906">
          <cell r="B906" t="str">
            <v>Tate and Lyle</v>
          </cell>
          <cell r="C906" t="str">
            <v>TATE LN EQUITY</v>
          </cell>
          <cell r="D906" t="str">
            <v>G14773</v>
          </cell>
          <cell r="E906">
            <v>4</v>
          </cell>
          <cell r="F906">
            <v>27</v>
          </cell>
          <cell r="G906" t="str">
            <v>GBP</v>
          </cell>
          <cell r="I906">
            <v>24008539</v>
          </cell>
        </row>
        <row r="907">
          <cell r="B907" t="str">
            <v>Coral Group Holdings</v>
          </cell>
          <cell r="C907" t="str">
            <v>2199Z ln equity</v>
          </cell>
          <cell r="E907">
            <v>20</v>
          </cell>
          <cell r="F907">
            <v>27</v>
          </cell>
          <cell r="G907" t="str">
            <v>GBP</v>
          </cell>
        </row>
        <row r="908">
          <cell r="B908" t="str">
            <v>Gallaher Group</v>
          </cell>
          <cell r="C908" t="str">
            <v>GLH LN EQUITY</v>
          </cell>
          <cell r="D908" t="str">
            <v>W12024</v>
          </cell>
          <cell r="E908">
            <v>4</v>
          </cell>
          <cell r="F908">
            <v>27</v>
          </cell>
          <cell r="G908" t="str">
            <v>GBP</v>
          </cell>
          <cell r="I908">
            <v>36076595</v>
          </cell>
        </row>
        <row r="909">
          <cell r="B909" t="str">
            <v>BP Amoco</v>
          </cell>
          <cell r="C909" t="str">
            <v>BP/ LN EQUITY</v>
          </cell>
          <cell r="D909" t="str">
            <v>G13714</v>
          </cell>
          <cell r="E909">
            <v>25</v>
          </cell>
          <cell r="F909">
            <v>27</v>
          </cell>
          <cell r="G909" t="str">
            <v>GBP</v>
          </cell>
          <cell r="I909">
            <v>36027585</v>
          </cell>
        </row>
        <row r="910">
          <cell r="B910" t="str">
            <v>British Energy</v>
          </cell>
          <cell r="C910" t="str">
            <v>BGY LN EQUITY</v>
          </cell>
          <cell r="D910" t="str">
            <v>W11502</v>
          </cell>
          <cell r="E910">
            <v>33</v>
          </cell>
          <cell r="F910">
            <v>27</v>
          </cell>
          <cell r="G910" t="str">
            <v>GBP</v>
          </cell>
          <cell r="I910">
            <v>36048890</v>
          </cell>
        </row>
        <row r="911">
          <cell r="B911" t="str">
            <v>Roche Holding</v>
          </cell>
          <cell r="C911" t="str">
            <v>ROG VX EQUITY</v>
          </cell>
          <cell r="D911" t="str">
            <v>G10647</v>
          </cell>
          <cell r="E911">
            <v>18</v>
          </cell>
          <cell r="F911">
            <v>26</v>
          </cell>
          <cell r="G911" t="str">
            <v>CHF</v>
          </cell>
          <cell r="I911">
            <v>36008591</v>
          </cell>
        </row>
        <row r="912">
          <cell r="B912" t="str">
            <v>STMicroelectronics</v>
          </cell>
          <cell r="C912" t="str">
            <v>STM FP EQUITY</v>
          </cell>
          <cell r="D912" t="str">
            <v>W11520</v>
          </cell>
          <cell r="E912">
            <v>14</v>
          </cell>
          <cell r="F912">
            <v>26</v>
          </cell>
          <cell r="G912" t="str">
            <v>CHF</v>
          </cell>
        </row>
        <row r="913">
          <cell r="B913" t="str">
            <v>Adecco</v>
          </cell>
          <cell r="C913" t="str">
            <v>ADEN VX EQUITY</v>
          </cell>
          <cell r="D913" t="str">
            <v>G10418</v>
          </cell>
          <cell r="E913">
            <v>28</v>
          </cell>
          <cell r="F913">
            <v>26</v>
          </cell>
          <cell r="G913" t="str">
            <v>CHF</v>
          </cell>
          <cell r="I913">
            <v>36022919</v>
          </cell>
        </row>
        <row r="914">
          <cell r="B914" t="str">
            <v>Zurich Insurance</v>
          </cell>
          <cell r="C914" t="str">
            <v>1010Q sw equity</v>
          </cell>
          <cell r="D914" t="str">
            <v>W12962</v>
          </cell>
          <cell r="E914">
            <v>21</v>
          </cell>
          <cell r="F914">
            <v>26</v>
          </cell>
          <cell r="G914" t="str">
            <v>CHF</v>
          </cell>
          <cell r="I914">
            <v>24009062</v>
          </cell>
        </row>
        <row r="915">
          <cell r="B915" t="str">
            <v>Clariant Ag</v>
          </cell>
          <cell r="C915" t="str">
            <v>CLN VX EQUITY</v>
          </cell>
          <cell r="D915" t="str">
            <v>W08619</v>
          </cell>
          <cell r="E915">
            <v>8</v>
          </cell>
          <cell r="F915">
            <v>26</v>
          </cell>
          <cell r="G915" t="str">
            <v>CHF</v>
          </cell>
          <cell r="I915">
            <v>36009090</v>
          </cell>
        </row>
        <row r="916">
          <cell r="B916" t="str">
            <v>Credit Suisse</v>
          </cell>
          <cell r="C916" t="str">
            <v>CSGN VX EQUITY</v>
          </cell>
          <cell r="D916" t="str">
            <v>G13914</v>
          </cell>
          <cell r="E916">
            <v>3</v>
          </cell>
          <cell r="F916">
            <v>26</v>
          </cell>
          <cell r="G916" t="str">
            <v>CHF</v>
          </cell>
          <cell r="I916">
            <v>36002423</v>
          </cell>
        </row>
        <row r="917">
          <cell r="B917" t="str">
            <v>Swiss Life</v>
          </cell>
          <cell r="C917" t="str">
            <v>RAN VX EQUITY</v>
          </cell>
          <cell r="D917" t="str">
            <v>W08760</v>
          </cell>
          <cell r="E917">
            <v>21</v>
          </cell>
          <cell r="F917">
            <v>26</v>
          </cell>
          <cell r="G917" t="str">
            <v>CHF</v>
          </cell>
          <cell r="I917">
            <v>36012030</v>
          </cell>
        </row>
        <row r="918">
          <cell r="B918" t="str">
            <v>SwissRe</v>
          </cell>
          <cell r="C918" t="str">
            <v>RUKN VX EQUITY</v>
          </cell>
          <cell r="D918" t="str">
            <v>G13197</v>
          </cell>
          <cell r="E918">
            <v>21</v>
          </cell>
          <cell r="F918">
            <v>26</v>
          </cell>
          <cell r="G918" t="str">
            <v>CHF</v>
          </cell>
          <cell r="I918">
            <v>36149790</v>
          </cell>
        </row>
        <row r="919">
          <cell r="B919" t="str">
            <v>ABB</v>
          </cell>
          <cell r="C919" t="str">
            <v>ABBN VX EQUITY</v>
          </cell>
          <cell r="D919" t="str">
            <v>W21538</v>
          </cell>
          <cell r="E919">
            <v>11</v>
          </cell>
          <cell r="F919">
            <v>26</v>
          </cell>
          <cell r="G919" t="str">
            <v>CHF</v>
          </cell>
          <cell r="I919">
            <v>36018967</v>
          </cell>
        </row>
        <row r="920">
          <cell r="B920" t="str">
            <v>Leica Geosystems Fin Ag</v>
          </cell>
          <cell r="C920" t="str">
            <v>LGSN SW EQUITY</v>
          </cell>
          <cell r="D920" t="str">
            <v>W26627</v>
          </cell>
          <cell r="E920">
            <v>14</v>
          </cell>
          <cell r="F920">
            <v>26</v>
          </cell>
          <cell r="G920" t="str">
            <v>CHF</v>
          </cell>
          <cell r="I920">
            <v>36063529</v>
          </cell>
        </row>
        <row r="921">
          <cell r="B921" t="str">
            <v>Novartis</v>
          </cell>
          <cell r="C921" t="str">
            <v>NOVN VX EQUITY</v>
          </cell>
          <cell r="D921" t="str">
            <v>W11160</v>
          </cell>
          <cell r="E921">
            <v>18</v>
          </cell>
          <cell r="F921">
            <v>26</v>
          </cell>
          <cell r="G921" t="str">
            <v>CHF</v>
          </cell>
          <cell r="I921">
            <v>36008589</v>
          </cell>
        </row>
        <row r="922">
          <cell r="B922" t="str">
            <v>Nestlé</v>
          </cell>
          <cell r="C922" t="str">
            <v>NESN vx EQUITY</v>
          </cell>
          <cell r="D922" t="str">
            <v>G13228</v>
          </cell>
          <cell r="E922">
            <v>4</v>
          </cell>
          <cell r="F922">
            <v>26</v>
          </cell>
          <cell r="G922" t="str">
            <v>CHF</v>
          </cell>
          <cell r="I922">
            <v>36012448</v>
          </cell>
        </row>
        <row r="923">
          <cell r="B923" t="str">
            <v>UBS</v>
          </cell>
          <cell r="C923" t="str">
            <v>UBSN VX EQUITY</v>
          </cell>
          <cell r="D923" t="str">
            <v>W12856</v>
          </cell>
          <cell r="E923">
            <v>3</v>
          </cell>
          <cell r="F923">
            <v>26</v>
          </cell>
          <cell r="G923" t="str">
            <v>CHF</v>
          </cell>
          <cell r="I923">
            <v>36007076</v>
          </cell>
        </row>
        <row r="924">
          <cell r="B924" t="str">
            <v>Svenska Handelsbanken</v>
          </cell>
          <cell r="C924" t="str">
            <v>SHBA SS EQUITY</v>
          </cell>
          <cell r="D924" t="str">
            <v>G12928</v>
          </cell>
          <cell r="E924">
            <v>3</v>
          </cell>
          <cell r="F924">
            <v>25</v>
          </cell>
          <cell r="G924" t="str">
            <v>SEK</v>
          </cell>
          <cell r="I924">
            <v>36004003</v>
          </cell>
        </row>
        <row r="925">
          <cell r="B925" t="str">
            <v>Securitas</v>
          </cell>
          <cell r="C925" t="str">
            <v>SECUB SS EQUITY</v>
          </cell>
          <cell r="D925" t="str">
            <v>G17768</v>
          </cell>
          <cell r="E925">
            <v>28</v>
          </cell>
          <cell r="F925">
            <v>25</v>
          </cell>
          <cell r="G925" t="str">
            <v>SEK</v>
          </cell>
          <cell r="I925">
            <v>36142386</v>
          </cell>
        </row>
        <row r="926">
          <cell r="B926" t="str">
            <v>Scania</v>
          </cell>
          <cell r="C926" t="str">
            <v>SCVB SS EQUITY</v>
          </cell>
          <cell r="D926" t="str">
            <v>G19291</v>
          </cell>
          <cell r="E926">
            <v>2</v>
          </cell>
          <cell r="F926">
            <v>25</v>
          </cell>
          <cell r="G926" t="str">
            <v>SEK</v>
          </cell>
          <cell r="I926">
            <v>36020804</v>
          </cell>
        </row>
        <row r="927">
          <cell r="B927" t="str">
            <v>Telia</v>
          </cell>
          <cell r="C927" t="str">
            <v>TLIA SS EQUITY</v>
          </cell>
          <cell r="D927" t="str">
            <v>W23871</v>
          </cell>
          <cell r="E927">
            <v>31</v>
          </cell>
          <cell r="F927">
            <v>25</v>
          </cell>
          <cell r="G927" t="str">
            <v>SEK</v>
          </cell>
          <cell r="I927">
            <v>36065418</v>
          </cell>
        </row>
        <row r="928">
          <cell r="B928" t="str">
            <v>Volvo AB</v>
          </cell>
          <cell r="C928" t="str">
            <v>VOLVB SS EQUITY</v>
          </cell>
          <cell r="D928" t="str">
            <v>G12803</v>
          </cell>
          <cell r="E928">
            <v>2</v>
          </cell>
          <cell r="F928">
            <v>25</v>
          </cell>
          <cell r="G928" t="str">
            <v>SEK</v>
          </cell>
          <cell r="I928">
            <v>36008586</v>
          </cell>
        </row>
        <row r="929">
          <cell r="B929" t="str">
            <v>Assidoman</v>
          </cell>
          <cell r="C929" t="str">
            <v>ASDO SS EQUITY</v>
          </cell>
          <cell r="D929" t="str">
            <v>G18220</v>
          </cell>
          <cell r="E929">
            <v>11</v>
          </cell>
          <cell r="F929">
            <v>25</v>
          </cell>
          <cell r="G929" t="str">
            <v>SEK</v>
          </cell>
          <cell r="I929">
            <v>36017278</v>
          </cell>
        </row>
        <row r="930">
          <cell r="B930" t="str">
            <v>Investor</v>
          </cell>
          <cell r="C930" t="str">
            <v>INVEB SS EQUITY</v>
          </cell>
          <cell r="D930" t="str">
            <v>G12966</v>
          </cell>
          <cell r="E930">
            <v>16</v>
          </cell>
          <cell r="F930">
            <v>25</v>
          </cell>
          <cell r="G930" t="str">
            <v>SEK</v>
          </cell>
          <cell r="I930">
            <v>36016234</v>
          </cell>
        </row>
        <row r="931">
          <cell r="B931" t="str">
            <v>Swedish Match</v>
          </cell>
          <cell r="C931" t="str">
            <v>SWMA SS EQUITY</v>
          </cell>
          <cell r="D931" t="str">
            <v>G10468</v>
          </cell>
          <cell r="E931">
            <v>4</v>
          </cell>
          <cell r="F931">
            <v>25</v>
          </cell>
          <cell r="G931" t="str">
            <v>SEK</v>
          </cell>
          <cell r="I931">
            <v>36015993</v>
          </cell>
        </row>
        <row r="932">
          <cell r="B932" t="str">
            <v>SAS</v>
          </cell>
          <cell r="C932" t="str">
            <v>SAS SS EQUITY</v>
          </cell>
          <cell r="D932" t="str">
            <v>W26941</v>
          </cell>
          <cell r="E932">
            <v>27</v>
          </cell>
          <cell r="F932">
            <v>25</v>
          </cell>
          <cell r="G932" t="str">
            <v>SEK</v>
          </cell>
          <cell r="I932">
            <v>36073502</v>
          </cell>
        </row>
        <row r="933">
          <cell r="B933" t="str">
            <v>Atlas Copco</v>
          </cell>
          <cell r="C933" t="str">
            <v>ATCOA SS EQUITY</v>
          </cell>
          <cell r="D933" t="str">
            <v>G13237</v>
          </cell>
          <cell r="E933">
            <v>23</v>
          </cell>
          <cell r="F933">
            <v>25</v>
          </cell>
          <cell r="G933" t="str">
            <v>SEK</v>
          </cell>
          <cell r="I933">
            <v>36017279</v>
          </cell>
        </row>
        <row r="934">
          <cell r="B934" t="str">
            <v>Ericsson</v>
          </cell>
          <cell r="C934" t="str">
            <v>ERICB ss equity</v>
          </cell>
          <cell r="D934" t="str">
            <v>G13485</v>
          </cell>
          <cell r="E934">
            <v>31</v>
          </cell>
          <cell r="F934">
            <v>25</v>
          </cell>
          <cell r="G934" t="str">
            <v>SEK</v>
          </cell>
          <cell r="I934">
            <v>36008555</v>
          </cell>
        </row>
        <row r="935">
          <cell r="B935" t="str">
            <v>Birka Energi AB</v>
          </cell>
          <cell r="C935" t="str">
            <v>1064Z SS EQUITY</v>
          </cell>
          <cell r="E935">
            <v>33</v>
          </cell>
          <cell r="F935">
            <v>25</v>
          </cell>
          <cell r="G935" t="str">
            <v>SEK</v>
          </cell>
        </row>
        <row r="936">
          <cell r="B936" t="str">
            <v>Electrolux</v>
          </cell>
          <cell r="C936" t="str">
            <v>ELUXB SS EQUITY</v>
          </cell>
          <cell r="D936" t="str">
            <v>G12821</v>
          </cell>
          <cell r="E936">
            <v>19</v>
          </cell>
          <cell r="F936">
            <v>25</v>
          </cell>
          <cell r="G936" t="str">
            <v>SEK</v>
          </cell>
          <cell r="I936">
            <v>36008559</v>
          </cell>
        </row>
        <row r="937">
          <cell r="B937" t="str">
            <v>Vattenfall</v>
          </cell>
          <cell r="C937" t="str">
            <v>VATT SS EQUITY</v>
          </cell>
          <cell r="E937">
            <v>33</v>
          </cell>
          <cell r="F937">
            <v>25</v>
          </cell>
          <cell r="G937" t="str">
            <v>SEK</v>
          </cell>
          <cell r="I937">
            <v>36025483</v>
          </cell>
        </row>
        <row r="938">
          <cell r="B938" t="str">
            <v>Caja Madrid</v>
          </cell>
          <cell r="C938" t="str">
            <v>1778Z SM EQUITY</v>
          </cell>
          <cell r="E938">
            <v>3</v>
          </cell>
          <cell r="F938">
            <v>24</v>
          </cell>
          <cell r="G938" t="str">
            <v>EUR</v>
          </cell>
          <cell r="I938">
            <v>36001849</v>
          </cell>
        </row>
        <row r="939">
          <cell r="B939" t="str">
            <v>Repsol</v>
          </cell>
          <cell r="C939" t="str">
            <v>REP sm equity</v>
          </cell>
          <cell r="D939" t="str">
            <v>G12828</v>
          </cell>
          <cell r="E939">
            <v>25</v>
          </cell>
          <cell r="F939">
            <v>24</v>
          </cell>
          <cell r="G939" t="str">
            <v>EUR</v>
          </cell>
          <cell r="I939">
            <v>36014696</v>
          </cell>
        </row>
        <row r="940">
          <cell r="B940" t="str">
            <v>Telefonica</v>
          </cell>
          <cell r="C940" t="str">
            <v>TEF sm equity</v>
          </cell>
          <cell r="D940" t="str">
            <v>G12817</v>
          </cell>
          <cell r="E940">
            <v>31</v>
          </cell>
          <cell r="F940">
            <v>24</v>
          </cell>
          <cell r="G940" t="str">
            <v>EUR</v>
          </cell>
          <cell r="I940">
            <v>36014568</v>
          </cell>
        </row>
        <row r="941">
          <cell r="B941" t="str">
            <v>Sol Melia</v>
          </cell>
          <cell r="C941" t="str">
            <v>SOL SM EQUITY</v>
          </cell>
          <cell r="D941" t="str">
            <v>W12276</v>
          </cell>
          <cell r="E941">
            <v>20</v>
          </cell>
          <cell r="F941">
            <v>24</v>
          </cell>
          <cell r="G941" t="str">
            <v>EUR</v>
          </cell>
          <cell r="I941">
            <v>36134653</v>
          </cell>
        </row>
        <row r="942">
          <cell r="B942" t="str">
            <v>Gas Natural SDG</v>
          </cell>
          <cell r="C942" t="str">
            <v>GAS SM equity</v>
          </cell>
          <cell r="D942" t="str">
            <v>G10713</v>
          </cell>
          <cell r="E942">
            <v>33</v>
          </cell>
          <cell r="F942">
            <v>24</v>
          </cell>
          <cell r="G942" t="str">
            <v>EUR</v>
          </cell>
          <cell r="I942">
            <v>36009255</v>
          </cell>
        </row>
        <row r="943">
          <cell r="B943" t="str">
            <v>BBVA</v>
          </cell>
          <cell r="C943" t="str">
            <v>BBVA SM EQUITY</v>
          </cell>
          <cell r="D943" t="str">
            <v>G12827</v>
          </cell>
          <cell r="E943">
            <v>3</v>
          </cell>
          <cell r="F943">
            <v>24</v>
          </cell>
          <cell r="G943" t="str">
            <v>EUR</v>
          </cell>
          <cell r="I943">
            <v>36000602</v>
          </cell>
        </row>
        <row r="944">
          <cell r="B944" t="str">
            <v>Iberdrola</v>
          </cell>
          <cell r="C944" t="str">
            <v>IBE SM EQUITY</v>
          </cell>
          <cell r="D944" t="str">
            <v>G10469</v>
          </cell>
          <cell r="E944">
            <v>33</v>
          </cell>
          <cell r="F944">
            <v>24</v>
          </cell>
          <cell r="G944" t="str">
            <v>EUR</v>
          </cell>
          <cell r="I944">
            <v>36021009</v>
          </cell>
        </row>
        <row r="945">
          <cell r="B945" t="str">
            <v>Endesa</v>
          </cell>
          <cell r="C945" t="str">
            <v>ELE SM EQUITY</v>
          </cell>
          <cell r="D945" t="str">
            <v>G11573</v>
          </cell>
          <cell r="E945">
            <v>33</v>
          </cell>
          <cell r="F945">
            <v>24</v>
          </cell>
          <cell r="G945" t="str">
            <v>EUR</v>
          </cell>
          <cell r="I945">
            <v>36017306</v>
          </cell>
        </row>
        <row r="946">
          <cell r="B946" t="str">
            <v>BSCH</v>
          </cell>
          <cell r="C946" t="str">
            <v>SAN SM EQUITY</v>
          </cell>
          <cell r="D946" t="str">
            <v>G12818</v>
          </cell>
          <cell r="E946">
            <v>3</v>
          </cell>
          <cell r="F946">
            <v>24</v>
          </cell>
          <cell r="G946" t="str">
            <v>EUR</v>
          </cell>
          <cell r="I946">
            <v>36000740</v>
          </cell>
        </row>
        <row r="947">
          <cell r="B947" t="str">
            <v>Singapore Telecoms</v>
          </cell>
          <cell r="C947" t="str">
            <v>ST SP EQUITY</v>
          </cell>
          <cell r="D947" t="str">
            <v>G17035</v>
          </cell>
          <cell r="E947">
            <v>31</v>
          </cell>
          <cell r="F947">
            <v>23</v>
          </cell>
          <cell r="G947" t="str">
            <v>SGD</v>
          </cell>
          <cell r="I947">
            <v>36025118</v>
          </cell>
        </row>
        <row r="948">
          <cell r="B948" t="str">
            <v>Singapore Power</v>
          </cell>
          <cell r="C948" t="str">
            <v>SP SP EQUITY</v>
          </cell>
          <cell r="E948">
            <v>33</v>
          </cell>
          <cell r="F948">
            <v>23</v>
          </cell>
          <cell r="G948" t="str">
            <v>SGD</v>
          </cell>
          <cell r="I948">
            <v>36140691</v>
          </cell>
        </row>
        <row r="949">
          <cell r="B949" t="str">
            <v>Electricade de Portugal</v>
          </cell>
          <cell r="C949" t="str">
            <v>EDP PL EQUITY</v>
          </cell>
          <cell r="E949">
            <v>33</v>
          </cell>
          <cell r="F949">
            <v>22</v>
          </cell>
          <cell r="G949" t="str">
            <v>EUR</v>
          </cell>
          <cell r="I949">
            <v>36073564</v>
          </cell>
        </row>
        <row r="950">
          <cell r="B950" t="str">
            <v>Portugal Telecom</v>
          </cell>
          <cell r="C950" t="str">
            <v>PTC PL EQUITY</v>
          </cell>
          <cell r="D950" t="str">
            <v>G19059</v>
          </cell>
          <cell r="E950">
            <v>31</v>
          </cell>
          <cell r="F950">
            <v>22</v>
          </cell>
          <cell r="G950" t="str">
            <v>EUR</v>
          </cell>
          <cell r="I950">
            <v>36078762</v>
          </cell>
        </row>
        <row r="951">
          <cell r="B951" t="str">
            <v>Banco Espiroto Santo</v>
          </cell>
          <cell r="C951" t="str">
            <v>BESNN PL EQUITY</v>
          </cell>
          <cell r="D951" t="str">
            <v>G19212</v>
          </cell>
          <cell r="E951">
            <v>3</v>
          </cell>
          <cell r="F951">
            <v>22</v>
          </cell>
          <cell r="G951" t="str">
            <v>EUR</v>
          </cell>
          <cell r="I951">
            <v>36000839</v>
          </cell>
        </row>
        <row r="952">
          <cell r="B952" t="str">
            <v>Banco Comercial Portugues</v>
          </cell>
          <cell r="C952" t="str">
            <v>BCP PL EQUITY</v>
          </cell>
          <cell r="D952" t="str">
            <v>W07699</v>
          </cell>
          <cell r="E952">
            <v>3</v>
          </cell>
          <cell r="F952">
            <v>22</v>
          </cell>
          <cell r="G952" t="str">
            <v>EUR</v>
          </cell>
          <cell r="I952">
            <v>36000686</v>
          </cell>
        </row>
        <row r="953">
          <cell r="B953" t="str">
            <v>Norsk Hydro</v>
          </cell>
          <cell r="C953" t="str">
            <v>NHY NO EQUITY</v>
          </cell>
          <cell r="D953" t="str">
            <v>G12807</v>
          </cell>
          <cell r="E953">
            <v>12</v>
          </cell>
          <cell r="F953">
            <v>21</v>
          </cell>
          <cell r="G953" t="str">
            <v>NOK</v>
          </cell>
          <cell r="I953">
            <v>36013551</v>
          </cell>
        </row>
        <row r="954">
          <cell r="B954" t="str">
            <v>Telenor</v>
          </cell>
          <cell r="C954" t="str">
            <v>TEL NO EQUITY</v>
          </cell>
          <cell r="D954" t="str">
            <v>W25513</v>
          </cell>
          <cell r="E954">
            <v>31</v>
          </cell>
          <cell r="F954">
            <v>21</v>
          </cell>
          <cell r="G954" t="str">
            <v>NOK</v>
          </cell>
          <cell r="I954">
            <v>36032632</v>
          </cell>
        </row>
        <row r="955">
          <cell r="B955" t="str">
            <v>Telecom Corp of New Zealand</v>
          </cell>
          <cell r="C955" t="str">
            <v>TEL NZ EQUITY</v>
          </cell>
          <cell r="D955" t="str">
            <v>G12745</v>
          </cell>
          <cell r="E955">
            <v>31</v>
          </cell>
          <cell r="F955">
            <v>20</v>
          </cell>
          <cell r="G955" t="str">
            <v>NZD</v>
          </cell>
          <cell r="I955">
            <v>36068055</v>
          </cell>
        </row>
        <row r="956">
          <cell r="B956" t="str">
            <v>Philips</v>
          </cell>
          <cell r="C956" t="str">
            <v>PHIA na equity</v>
          </cell>
          <cell r="D956" t="str">
            <v>G13508</v>
          </cell>
          <cell r="E956">
            <v>14</v>
          </cell>
          <cell r="F956">
            <v>19</v>
          </cell>
          <cell r="G956" t="str">
            <v>EUR</v>
          </cell>
          <cell r="I956">
            <v>24008429</v>
          </cell>
        </row>
        <row r="957">
          <cell r="B957" t="str">
            <v>VNU</v>
          </cell>
          <cell r="C957" t="str">
            <v>VNUA NA EQUITY</v>
          </cell>
          <cell r="D957" t="str">
            <v>G10423</v>
          </cell>
          <cell r="E957">
            <v>29</v>
          </cell>
          <cell r="F957">
            <v>19</v>
          </cell>
          <cell r="G957" t="str">
            <v>EUR</v>
          </cell>
          <cell r="I957">
            <v>36008438</v>
          </cell>
        </row>
        <row r="958">
          <cell r="B958" t="str">
            <v>Ahold</v>
          </cell>
          <cell r="C958" t="str">
            <v>AHLN na equity</v>
          </cell>
          <cell r="D958" t="str">
            <v>G10261</v>
          </cell>
          <cell r="E958">
            <v>4</v>
          </cell>
          <cell r="F958">
            <v>19</v>
          </cell>
          <cell r="G958" t="str">
            <v>EUR</v>
          </cell>
          <cell r="I958">
            <v>24008406</v>
          </cell>
        </row>
        <row r="959">
          <cell r="B959" t="str">
            <v>Akzo Nobel</v>
          </cell>
          <cell r="C959" t="str">
            <v>AKZA NA EQUITY</v>
          </cell>
          <cell r="D959" t="str">
            <v>G12829</v>
          </cell>
          <cell r="E959">
            <v>8</v>
          </cell>
          <cell r="F959">
            <v>19</v>
          </cell>
          <cell r="G959" t="str">
            <v>EUR</v>
          </cell>
          <cell r="I959">
            <v>24008376</v>
          </cell>
        </row>
        <row r="960">
          <cell r="B960" t="str">
            <v>Aegon</v>
          </cell>
          <cell r="C960" t="str">
            <v>AGN NA EQUITY</v>
          </cell>
          <cell r="D960" t="str">
            <v>G12895</v>
          </cell>
          <cell r="E960">
            <v>21</v>
          </cell>
          <cell r="F960">
            <v>19</v>
          </cell>
          <cell r="G960" t="str">
            <v>EUR</v>
          </cell>
          <cell r="I960">
            <v>24008080</v>
          </cell>
        </row>
        <row r="961">
          <cell r="B961" t="str">
            <v>Ifco Systems Nv</v>
          </cell>
          <cell r="C961" t="str">
            <v>IFE GR EQUITY</v>
          </cell>
          <cell r="D961" t="str">
            <v>W23862</v>
          </cell>
          <cell r="E961">
            <v>9</v>
          </cell>
          <cell r="F961">
            <v>19</v>
          </cell>
          <cell r="G961" t="str">
            <v>EUR</v>
          </cell>
          <cell r="I961">
            <v>36142119</v>
          </cell>
        </row>
        <row r="962">
          <cell r="B962" t="str">
            <v>Impress Metal Packaging</v>
          </cell>
          <cell r="C962" t="str">
            <v>1174Z NA EQUITY</v>
          </cell>
          <cell r="E962">
            <v>9</v>
          </cell>
          <cell r="F962">
            <v>19</v>
          </cell>
          <cell r="G962" t="str">
            <v>EUR</v>
          </cell>
        </row>
        <row r="963">
          <cell r="B963" t="str">
            <v>ING</v>
          </cell>
          <cell r="C963" t="str">
            <v>INTNC NA EQUITY</v>
          </cell>
          <cell r="D963" t="str">
            <v>G12908</v>
          </cell>
          <cell r="E963">
            <v>21</v>
          </cell>
          <cell r="F963">
            <v>19</v>
          </cell>
          <cell r="G963" t="str">
            <v>EUR</v>
          </cell>
          <cell r="I963">
            <v>36004387</v>
          </cell>
        </row>
        <row r="964">
          <cell r="B964" t="str">
            <v>Royal Dutch Shell</v>
          </cell>
          <cell r="C964" t="str">
            <v>RDSG1 LN EQUITY</v>
          </cell>
          <cell r="D964" t="str">
            <v>G13511</v>
          </cell>
          <cell r="E964">
            <v>25</v>
          </cell>
          <cell r="F964">
            <v>19</v>
          </cell>
          <cell r="G964" t="str">
            <v>EUR</v>
          </cell>
          <cell r="I964">
            <v>24008587</v>
          </cell>
        </row>
        <row r="965">
          <cell r="B965" t="str">
            <v>Unilever</v>
          </cell>
          <cell r="C965" t="str">
            <v>UNA na equity</v>
          </cell>
          <cell r="D965" t="str">
            <v>G12802</v>
          </cell>
          <cell r="E965">
            <v>4</v>
          </cell>
          <cell r="F965">
            <v>19</v>
          </cell>
          <cell r="G965" t="str">
            <v>EUR</v>
          </cell>
          <cell r="I965">
            <v>24008596</v>
          </cell>
        </row>
        <row r="966">
          <cell r="B966" t="str">
            <v>Mitsubishi Heavy</v>
          </cell>
          <cell r="C966" t="str">
            <v>7011 JP EQUITY</v>
          </cell>
          <cell r="D966" t="str">
            <v>G10006</v>
          </cell>
          <cell r="E966">
            <v>11</v>
          </cell>
          <cell r="F966">
            <v>15</v>
          </cell>
          <cell r="G966" t="str">
            <v>JPY</v>
          </cell>
          <cell r="I966">
            <v>36268743</v>
          </cell>
        </row>
        <row r="967">
          <cell r="B967" t="str">
            <v>Fiat</v>
          </cell>
          <cell r="C967" t="str">
            <v>F IM EQUITY</v>
          </cell>
          <cell r="D967" t="str">
            <v>G12826</v>
          </cell>
          <cell r="E967">
            <v>2</v>
          </cell>
          <cell r="F967">
            <v>14</v>
          </cell>
          <cell r="G967" t="str">
            <v>EUR</v>
          </cell>
          <cell r="I967">
            <v>36008178</v>
          </cell>
        </row>
        <row r="968">
          <cell r="B968" t="str">
            <v>Finmeccanica</v>
          </cell>
          <cell r="C968" t="str">
            <v>FNC IM EQUITY</v>
          </cell>
          <cell r="D968" t="str">
            <v>G13140</v>
          </cell>
          <cell r="E968">
            <v>1</v>
          </cell>
          <cell r="F968">
            <v>14</v>
          </cell>
          <cell r="G968" t="str">
            <v>EUR</v>
          </cell>
          <cell r="I968">
            <v>36134239</v>
          </cell>
        </row>
        <row r="969">
          <cell r="B969" t="str">
            <v>Generali</v>
          </cell>
          <cell r="C969" t="str">
            <v>G IM EQUITY</v>
          </cell>
          <cell r="D969" t="str">
            <v>G13015</v>
          </cell>
          <cell r="E969">
            <v>21</v>
          </cell>
          <cell r="F969">
            <v>14</v>
          </cell>
          <cell r="G969" t="str">
            <v>EUR</v>
          </cell>
          <cell r="I969">
            <v>36000332</v>
          </cell>
        </row>
        <row r="970">
          <cell r="B970" t="str">
            <v>ENI</v>
          </cell>
          <cell r="C970" t="str">
            <v>ENI IM EQUITY</v>
          </cell>
          <cell r="D970" t="str">
            <v>G15735</v>
          </cell>
          <cell r="E970">
            <v>25</v>
          </cell>
          <cell r="F970">
            <v>14</v>
          </cell>
          <cell r="G970" t="str">
            <v>EUR</v>
          </cell>
          <cell r="I970">
            <v>36016202</v>
          </cell>
        </row>
        <row r="971">
          <cell r="B971" t="str">
            <v>Edison</v>
          </cell>
          <cell r="C971" t="str">
            <v>EDS IM EQUITY</v>
          </cell>
          <cell r="D971" t="str">
            <v>G10706</v>
          </cell>
          <cell r="E971">
            <v>33</v>
          </cell>
          <cell r="F971">
            <v>14</v>
          </cell>
          <cell r="G971" t="str">
            <v>EUR</v>
          </cell>
          <cell r="I971">
            <v>36075409</v>
          </cell>
        </row>
        <row r="972">
          <cell r="B972" t="str">
            <v>Telecom Italia</v>
          </cell>
          <cell r="C972" t="str">
            <v>TI im equity</v>
          </cell>
          <cell r="D972" t="str">
            <v>G10510</v>
          </cell>
          <cell r="E972">
            <v>31</v>
          </cell>
          <cell r="F972">
            <v>14</v>
          </cell>
          <cell r="G972" t="str">
            <v>EUR</v>
          </cell>
          <cell r="I972">
            <v>36060481</v>
          </cell>
        </row>
        <row r="973">
          <cell r="B973" t="str">
            <v>IntesaBci</v>
          </cell>
          <cell r="C973" t="str">
            <v>BIN IM EQUITY</v>
          </cell>
          <cell r="D973" t="str">
            <v>G13187</v>
          </cell>
          <cell r="E973">
            <v>3</v>
          </cell>
          <cell r="F973">
            <v>14</v>
          </cell>
          <cell r="G973" t="str">
            <v>EUR</v>
          </cell>
          <cell r="I973">
            <v>24009226</v>
          </cell>
        </row>
        <row r="974">
          <cell r="B974" t="str">
            <v>Elan Finance</v>
          </cell>
          <cell r="C974" t="str">
            <v>ELN ID EQUITY</v>
          </cell>
          <cell r="D974" t="str">
            <v>G13484</v>
          </cell>
          <cell r="E974">
            <v>18</v>
          </cell>
          <cell r="F974">
            <v>13</v>
          </cell>
          <cell r="G974" t="str">
            <v>EUR</v>
          </cell>
          <cell r="I974">
            <v>36024598</v>
          </cell>
        </row>
        <row r="975">
          <cell r="B975" t="str">
            <v>Bank of Ireland</v>
          </cell>
          <cell r="C975" t="str">
            <v>BKIR ID EQUITY</v>
          </cell>
          <cell r="D975" t="str">
            <v>G12977</v>
          </cell>
          <cell r="E975">
            <v>3</v>
          </cell>
          <cell r="F975">
            <v>13</v>
          </cell>
          <cell r="G975" t="str">
            <v>EUR</v>
          </cell>
          <cell r="I975">
            <v>36001419</v>
          </cell>
        </row>
        <row r="976">
          <cell r="B976" t="str">
            <v>CLP Holdings</v>
          </cell>
          <cell r="C976" t="str">
            <v>2 HK EQUITY</v>
          </cell>
          <cell r="D976" t="str">
            <v>G10282</v>
          </cell>
          <cell r="E976">
            <v>33</v>
          </cell>
          <cell r="F976">
            <v>12</v>
          </cell>
          <cell r="G976" t="str">
            <v>HKD</v>
          </cell>
          <cell r="I976">
            <v>36033426</v>
          </cell>
        </row>
        <row r="977">
          <cell r="B977" t="str">
            <v>Swire Pac</v>
          </cell>
          <cell r="C977" t="str">
            <v>19 HK EQUITY</v>
          </cell>
          <cell r="D977" t="str">
            <v>G10243</v>
          </cell>
          <cell r="E977">
            <v>11</v>
          </cell>
          <cell r="F977">
            <v>12</v>
          </cell>
          <cell r="G977" t="str">
            <v>HKD</v>
          </cell>
          <cell r="I977">
            <v>36009704</v>
          </cell>
        </row>
        <row r="978">
          <cell r="B978" t="str">
            <v>MTR</v>
          </cell>
          <cell r="C978" t="str">
            <v>66 HK EQUITY</v>
          </cell>
          <cell r="D978" t="str">
            <v>G19050</v>
          </cell>
          <cell r="E978">
            <v>27</v>
          </cell>
          <cell r="F978">
            <v>12</v>
          </cell>
          <cell r="G978" t="str">
            <v>HKD</v>
          </cell>
          <cell r="I978">
            <v>36027544</v>
          </cell>
        </row>
        <row r="979">
          <cell r="B979" t="str">
            <v>Wharf Holdings</v>
          </cell>
          <cell r="C979" t="str">
            <v>4 HK EQUITY</v>
          </cell>
          <cell r="D979" t="str">
            <v>G13230</v>
          </cell>
          <cell r="E979">
            <v>11</v>
          </cell>
          <cell r="F979">
            <v>12</v>
          </cell>
          <cell r="G979" t="str">
            <v>HKD</v>
          </cell>
          <cell r="I979">
            <v>36268266</v>
          </cell>
        </row>
        <row r="980">
          <cell r="B980" t="str">
            <v>Hong Kong Electric Holdings</v>
          </cell>
          <cell r="C980" t="str">
            <v>6 HK EQUITY</v>
          </cell>
          <cell r="D980" t="str">
            <v>G13225</v>
          </cell>
          <cell r="E980">
            <v>33</v>
          </cell>
          <cell r="F980">
            <v>12</v>
          </cell>
          <cell r="G980" t="str">
            <v>HKD</v>
          </cell>
          <cell r="I980">
            <v>36075861</v>
          </cell>
        </row>
        <row r="981">
          <cell r="B981" t="str">
            <v>Hutchison Whampoa</v>
          </cell>
          <cell r="C981" t="str">
            <v>13 HK EQUITY</v>
          </cell>
          <cell r="D981" t="str">
            <v>G11042</v>
          </cell>
          <cell r="E981">
            <v>11</v>
          </cell>
          <cell r="F981">
            <v>12</v>
          </cell>
          <cell r="G981" t="str">
            <v>HKD</v>
          </cell>
          <cell r="I981">
            <v>36013769</v>
          </cell>
        </row>
        <row r="982">
          <cell r="B982" t="str">
            <v>Deutsche Bank</v>
          </cell>
          <cell r="C982" t="str">
            <v>DBK GR EQUITY</v>
          </cell>
          <cell r="D982" t="str">
            <v>G12884</v>
          </cell>
          <cell r="E982">
            <v>3</v>
          </cell>
          <cell r="F982">
            <v>11</v>
          </cell>
          <cell r="G982" t="str">
            <v>EUR</v>
          </cell>
          <cell r="I982">
            <v>36002720</v>
          </cell>
        </row>
        <row r="983">
          <cell r="B983" t="str">
            <v>Bayer AG</v>
          </cell>
          <cell r="C983" t="str">
            <v>BAY GR equity</v>
          </cell>
          <cell r="D983" t="str">
            <v>G10035</v>
          </cell>
          <cell r="E983">
            <v>8</v>
          </cell>
          <cell r="F983">
            <v>11</v>
          </cell>
          <cell r="G983" t="str">
            <v>EUR</v>
          </cell>
          <cell r="I983">
            <v>36008171</v>
          </cell>
        </row>
        <row r="984">
          <cell r="B984" t="str">
            <v>Dyckerhoff Ag</v>
          </cell>
          <cell r="C984" t="str">
            <v>DYK3 GR EQUITY</v>
          </cell>
          <cell r="D984" t="str">
            <v>G10912</v>
          </cell>
          <cell r="E984">
            <v>6</v>
          </cell>
          <cell r="F984">
            <v>11</v>
          </cell>
          <cell r="G984" t="str">
            <v>EUR</v>
          </cell>
          <cell r="I984">
            <v>36033081</v>
          </cell>
        </row>
        <row r="985">
          <cell r="B985" t="str">
            <v>ThyssenKrupp</v>
          </cell>
          <cell r="C985" t="str">
            <v>TKA GR EQUITY</v>
          </cell>
          <cell r="D985" t="str">
            <v>W21419</v>
          </cell>
          <cell r="E985">
            <v>24</v>
          </cell>
          <cell r="F985">
            <v>11</v>
          </cell>
          <cell r="G985" t="str">
            <v>EUR</v>
          </cell>
          <cell r="I985">
            <v>24009017</v>
          </cell>
        </row>
        <row r="986">
          <cell r="B986" t="str">
            <v>BMW</v>
          </cell>
          <cell r="C986" t="str">
            <v>BMW GR EQUITY</v>
          </cell>
          <cell r="D986" t="str">
            <v>G10010</v>
          </cell>
          <cell r="E986">
            <v>2</v>
          </cell>
          <cell r="F986">
            <v>11</v>
          </cell>
          <cell r="G986" t="str">
            <v>EUR</v>
          </cell>
          <cell r="I986">
            <v>24008502</v>
          </cell>
        </row>
        <row r="987">
          <cell r="B987" t="str">
            <v>Bertelsmann</v>
          </cell>
          <cell r="C987" t="str">
            <v>BTG GR EQUITY</v>
          </cell>
          <cell r="E987">
            <v>29</v>
          </cell>
          <cell r="F987">
            <v>11</v>
          </cell>
          <cell r="G987" t="str">
            <v>EUR</v>
          </cell>
          <cell r="I987">
            <v>36062362</v>
          </cell>
        </row>
        <row r="988">
          <cell r="B988" t="str">
            <v>Porsche</v>
          </cell>
          <cell r="C988" t="str">
            <v>POR3 GR EQUITY</v>
          </cell>
          <cell r="D988" t="str">
            <v>G11400</v>
          </cell>
          <cell r="E988">
            <v>2</v>
          </cell>
          <cell r="F988">
            <v>11</v>
          </cell>
          <cell r="G988" t="str">
            <v>EUR</v>
          </cell>
          <cell r="I988">
            <v>36055723</v>
          </cell>
        </row>
        <row r="989">
          <cell r="B989" t="str">
            <v>BASF</v>
          </cell>
          <cell r="C989" t="str">
            <v>BAS GR EQUITY</v>
          </cell>
          <cell r="D989" t="str">
            <v>G13238</v>
          </cell>
          <cell r="E989">
            <v>8</v>
          </cell>
          <cell r="F989">
            <v>11</v>
          </cell>
          <cell r="G989" t="str">
            <v>EUR</v>
          </cell>
          <cell r="I989">
            <v>24007993</v>
          </cell>
        </row>
        <row r="990">
          <cell r="B990" t="str">
            <v>Schneider Electric</v>
          </cell>
          <cell r="C990" t="str">
            <v>SU FP EQUITY</v>
          </cell>
          <cell r="D990" t="str">
            <v>G10649</v>
          </cell>
          <cell r="E990">
            <v>23</v>
          </cell>
          <cell r="F990">
            <v>10</v>
          </cell>
          <cell r="G990" t="str">
            <v>EUR</v>
          </cell>
          <cell r="I990">
            <v>36014002</v>
          </cell>
        </row>
        <row r="991">
          <cell r="B991" t="str">
            <v>Casino</v>
          </cell>
          <cell r="C991" t="str">
            <v>CO fp equity</v>
          </cell>
          <cell r="D991" t="str">
            <v>G10563</v>
          </cell>
          <cell r="E991">
            <v>30</v>
          </cell>
          <cell r="F991">
            <v>10</v>
          </cell>
          <cell r="G991" t="str">
            <v>EUR</v>
          </cell>
          <cell r="I991">
            <v>36015434</v>
          </cell>
        </row>
        <row r="992">
          <cell r="B992" t="str">
            <v>Eridania Beghin Say</v>
          </cell>
          <cell r="C992" t="str">
            <v>BG FP EQUITY</v>
          </cell>
          <cell r="D992" t="str">
            <v>G10382</v>
          </cell>
          <cell r="E992">
            <v>15</v>
          </cell>
          <cell r="F992">
            <v>10</v>
          </cell>
          <cell r="G992" t="str">
            <v>EUR</v>
          </cell>
          <cell r="I992">
            <v>36008543</v>
          </cell>
        </row>
        <row r="993">
          <cell r="B993" t="str">
            <v>Havas</v>
          </cell>
          <cell r="C993" t="str">
            <v>HAV FP EQUITY</v>
          </cell>
          <cell r="D993" t="str">
            <v>G10582</v>
          </cell>
          <cell r="E993">
            <v>5</v>
          </cell>
          <cell r="F993">
            <v>10</v>
          </cell>
          <cell r="G993" t="str">
            <v>EUR</v>
          </cell>
          <cell r="I993">
            <v>36034038</v>
          </cell>
        </row>
        <row r="994">
          <cell r="B994" t="str">
            <v>Carrefour</v>
          </cell>
          <cell r="C994" t="str">
            <v>CA FP EQUITY</v>
          </cell>
          <cell r="D994" t="str">
            <v>G10150</v>
          </cell>
          <cell r="E994">
            <v>30</v>
          </cell>
          <cell r="F994">
            <v>10</v>
          </cell>
          <cell r="G994" t="str">
            <v>EUR</v>
          </cell>
          <cell r="I994">
            <v>36008541</v>
          </cell>
        </row>
        <row r="995">
          <cell r="B995" t="str">
            <v>Peugeot</v>
          </cell>
          <cell r="C995" t="str">
            <v>UG FP equity</v>
          </cell>
          <cell r="D995" t="str">
            <v>G10611</v>
          </cell>
          <cell r="E995">
            <v>2</v>
          </cell>
          <cell r="F995">
            <v>10</v>
          </cell>
          <cell r="G995" t="str">
            <v>EUR</v>
          </cell>
          <cell r="I995">
            <v>36008210</v>
          </cell>
        </row>
        <row r="996">
          <cell r="B996" t="str">
            <v>LVMH</v>
          </cell>
          <cell r="C996" t="str">
            <v>MC FP EQUITY</v>
          </cell>
          <cell r="D996" t="str">
            <v>G12820</v>
          </cell>
          <cell r="E996">
            <v>28</v>
          </cell>
          <cell r="F996">
            <v>10</v>
          </cell>
          <cell r="G996" t="str">
            <v>EUR</v>
          </cell>
          <cell r="I996">
            <v>36013197</v>
          </cell>
        </row>
        <row r="997">
          <cell r="B997" t="str">
            <v>Credit Lyonnais</v>
          </cell>
          <cell r="C997" t="str">
            <v>CL FP EQUITY</v>
          </cell>
          <cell r="D997" t="str">
            <v>G12833</v>
          </cell>
          <cell r="E997">
            <v>3</v>
          </cell>
          <cell r="F997">
            <v>10</v>
          </cell>
          <cell r="G997" t="str">
            <v>EUR</v>
          </cell>
          <cell r="I997">
            <v>36002489</v>
          </cell>
        </row>
        <row r="998">
          <cell r="B998" t="str">
            <v>EDF</v>
          </cell>
          <cell r="C998" t="str">
            <v>EFRA FP EQUITY</v>
          </cell>
          <cell r="E998">
            <v>33</v>
          </cell>
          <cell r="F998">
            <v>10</v>
          </cell>
          <cell r="G998" t="str">
            <v>EUR</v>
          </cell>
          <cell r="I998">
            <v>24009120</v>
          </cell>
        </row>
        <row r="999">
          <cell r="B999" t="str">
            <v>SocGen</v>
          </cell>
          <cell r="C999" t="str">
            <v>GLE FP EQUITY</v>
          </cell>
          <cell r="D999" t="str">
            <v>G13008</v>
          </cell>
          <cell r="E999">
            <v>3</v>
          </cell>
          <cell r="F999">
            <v>10</v>
          </cell>
          <cell r="G999" t="str">
            <v>EUR</v>
          </cell>
          <cell r="I999">
            <v>36006698</v>
          </cell>
        </row>
        <row r="1000">
          <cell r="B1000" t="str">
            <v>Alstom</v>
          </cell>
          <cell r="C1000" t="str">
            <v>ALS FP EQUITY</v>
          </cell>
          <cell r="D1000" t="str">
            <v>W20528</v>
          </cell>
          <cell r="E1000">
            <v>23</v>
          </cell>
          <cell r="F1000">
            <v>10</v>
          </cell>
          <cell r="G1000" t="str">
            <v>EUR</v>
          </cell>
          <cell r="I1000">
            <v>36017859</v>
          </cell>
        </row>
        <row r="1001">
          <cell r="B1001" t="str">
            <v>Exide Holding</v>
          </cell>
          <cell r="C1001" t="str">
            <v>1393Z FP EQUITY</v>
          </cell>
          <cell r="E1001">
            <v>16</v>
          </cell>
          <cell r="F1001">
            <v>10</v>
          </cell>
          <cell r="G1001" t="str">
            <v>EUR</v>
          </cell>
          <cell r="I1001">
            <v>36062859</v>
          </cell>
        </row>
        <row r="1002">
          <cell r="B1002" t="str">
            <v>Lafarge</v>
          </cell>
          <cell r="C1002" t="str">
            <v>LG FP equity</v>
          </cell>
          <cell r="D1002" t="str">
            <v>G10019</v>
          </cell>
          <cell r="E1002">
            <v>6</v>
          </cell>
          <cell r="F1002">
            <v>10</v>
          </cell>
          <cell r="G1002" t="str">
            <v>EUR</v>
          </cell>
          <cell r="I1002">
            <v>36013179</v>
          </cell>
        </row>
        <row r="1003">
          <cell r="B1003" t="str">
            <v>St Gobain</v>
          </cell>
          <cell r="C1003" t="str">
            <v>SGO FP EQUITY</v>
          </cell>
          <cell r="D1003" t="str">
            <v>G11066</v>
          </cell>
          <cell r="E1003">
            <v>6</v>
          </cell>
          <cell r="F1003">
            <v>10</v>
          </cell>
          <cell r="G1003" t="str">
            <v>EUR</v>
          </cell>
          <cell r="I1003">
            <v>36008546</v>
          </cell>
        </row>
        <row r="1004">
          <cell r="B1004" t="str">
            <v>LOreal</v>
          </cell>
          <cell r="C1004" t="str">
            <v>OR FP EQUITY</v>
          </cell>
          <cell r="D1004" t="str">
            <v>G10250</v>
          </cell>
          <cell r="E1004">
            <v>28</v>
          </cell>
          <cell r="F1004">
            <v>10</v>
          </cell>
          <cell r="G1004" t="str">
            <v>EUR</v>
          </cell>
          <cell r="I1004">
            <v>36011177</v>
          </cell>
        </row>
        <row r="1005">
          <cell r="B1005" t="str">
            <v>Credit Agricole</v>
          </cell>
          <cell r="C1005" t="str">
            <v>IDZP FP EQUITY</v>
          </cell>
          <cell r="E1005">
            <v>3</v>
          </cell>
          <cell r="F1005">
            <v>10</v>
          </cell>
          <cell r="G1005" t="str">
            <v>EUR</v>
          </cell>
          <cell r="I1005">
            <v>36001731</v>
          </cell>
        </row>
        <row r="1006">
          <cell r="B1006" t="str">
            <v>Vivendi Universal</v>
          </cell>
          <cell r="C1006" t="str">
            <v>EX fp equity</v>
          </cell>
          <cell r="D1006" t="str">
            <v>G10608</v>
          </cell>
          <cell r="E1006">
            <v>12</v>
          </cell>
          <cell r="F1006">
            <v>10</v>
          </cell>
          <cell r="G1006" t="str">
            <v>EUR</v>
          </cell>
          <cell r="I1006">
            <v>36017391</v>
          </cell>
        </row>
        <row r="1007">
          <cell r="B1007" t="str">
            <v>Sonera</v>
          </cell>
          <cell r="C1007" t="str">
            <v>SRA1V FH EQUITY</v>
          </cell>
          <cell r="D1007" t="str">
            <v>W21409</v>
          </cell>
          <cell r="E1007">
            <v>31</v>
          </cell>
          <cell r="F1007">
            <v>9</v>
          </cell>
          <cell r="G1007" t="str">
            <v>EUR</v>
          </cell>
          <cell r="I1007">
            <v>36053477</v>
          </cell>
        </row>
        <row r="1008">
          <cell r="B1008" t="str">
            <v>Kappa Beheer Bv</v>
          </cell>
          <cell r="C1008" t="str">
            <v>1047Z FH EQUITY</v>
          </cell>
          <cell r="E1008">
            <v>9</v>
          </cell>
          <cell r="F1008">
            <v>9</v>
          </cell>
          <cell r="G1008" t="str">
            <v>EUR</v>
          </cell>
        </row>
        <row r="1009">
          <cell r="B1009" t="str">
            <v>Nokia</v>
          </cell>
          <cell r="C1009" t="str">
            <v>NOK1V fh equity</v>
          </cell>
          <cell r="D1009" t="str">
            <v>G10986</v>
          </cell>
          <cell r="E1009">
            <v>31</v>
          </cell>
          <cell r="F1009">
            <v>9</v>
          </cell>
          <cell r="G1009" t="str">
            <v>EUR</v>
          </cell>
          <cell r="I1009">
            <v>24008942</v>
          </cell>
        </row>
        <row r="1010">
          <cell r="B1010" t="str">
            <v>UPM Kymmene</v>
          </cell>
          <cell r="C1010" t="str">
            <v>UPM1V FH EQUITY</v>
          </cell>
          <cell r="D1010" t="str">
            <v>G10982</v>
          </cell>
          <cell r="E1010">
            <v>29</v>
          </cell>
          <cell r="F1010">
            <v>9</v>
          </cell>
          <cell r="G1010" t="str">
            <v>EUR</v>
          </cell>
          <cell r="I1010">
            <v>36004788</v>
          </cell>
        </row>
        <row r="1011">
          <cell r="B1011" t="str">
            <v>Stora Enso</v>
          </cell>
          <cell r="C1011" t="str">
            <v>STERV FH EQUITY</v>
          </cell>
          <cell r="D1011" t="str">
            <v>G10483</v>
          </cell>
          <cell r="E1011">
            <v>29</v>
          </cell>
          <cell r="F1011">
            <v>9</v>
          </cell>
          <cell r="G1011" t="str">
            <v>EUR</v>
          </cell>
          <cell r="I1011">
            <v>24009012</v>
          </cell>
        </row>
        <row r="1012">
          <cell r="B1012" t="str">
            <v>Den Danske Bank</v>
          </cell>
          <cell r="C1012" t="str">
            <v>DANSKE DC EQUITY</v>
          </cell>
          <cell r="D1012" t="str">
            <v>G12871</v>
          </cell>
          <cell r="E1012">
            <v>3</v>
          </cell>
          <cell r="F1012">
            <v>8</v>
          </cell>
          <cell r="G1012" t="str">
            <v>DKK</v>
          </cell>
          <cell r="I1012">
            <v>36002596</v>
          </cell>
        </row>
        <row r="1013">
          <cell r="B1013" t="str">
            <v>Borealis</v>
          </cell>
          <cell r="C1013" t="str">
            <v>BRLS DC EQUITY</v>
          </cell>
          <cell r="E1013">
            <v>8</v>
          </cell>
          <cell r="F1013">
            <v>8</v>
          </cell>
          <cell r="G1013" t="str">
            <v>DKK</v>
          </cell>
          <cell r="I1013">
            <v>36017285</v>
          </cell>
        </row>
        <row r="1014">
          <cell r="B1014" t="str">
            <v>Woolworths</v>
          </cell>
          <cell r="C1014" t="str">
            <v>WOW AU EQUITY</v>
          </cell>
          <cell r="D1014" t="str">
            <v>G10431</v>
          </cell>
          <cell r="E1014">
            <v>30</v>
          </cell>
          <cell r="F1014">
            <v>3</v>
          </cell>
          <cell r="G1014" t="str">
            <v>AUD</v>
          </cell>
          <cell r="I1014">
            <v>36022055</v>
          </cell>
        </row>
        <row r="1015">
          <cell r="B1015" t="str">
            <v>Westpac</v>
          </cell>
          <cell r="C1015" t="str">
            <v>WBC AU EQUITY</v>
          </cell>
          <cell r="D1015" t="str">
            <v>G12952</v>
          </cell>
          <cell r="E1015">
            <v>3</v>
          </cell>
          <cell r="F1015">
            <v>3</v>
          </cell>
          <cell r="G1015" t="str">
            <v>AUD</v>
          </cell>
          <cell r="I1015">
            <v>36007767</v>
          </cell>
        </row>
        <row r="1016">
          <cell r="B1016" t="str">
            <v>Woodside Petroleum</v>
          </cell>
          <cell r="C1016" t="str">
            <v>WPL AU EQUITY</v>
          </cell>
          <cell r="D1016" t="str">
            <v>G10312</v>
          </cell>
          <cell r="E1016">
            <v>25</v>
          </cell>
          <cell r="F1016">
            <v>3</v>
          </cell>
          <cell r="G1016" t="str">
            <v>AUD</v>
          </cell>
          <cell r="I1016">
            <v>36059759</v>
          </cell>
        </row>
        <row r="1017">
          <cell r="B1017" t="str">
            <v>WMC Ltd</v>
          </cell>
          <cell r="C1017" t="str">
            <v>WMC AU EQUITY</v>
          </cell>
          <cell r="D1017" t="str">
            <v>G13224</v>
          </cell>
          <cell r="E1017">
            <v>24</v>
          </cell>
          <cell r="F1017">
            <v>3</v>
          </cell>
          <cell r="G1017" t="str">
            <v>AUD</v>
          </cell>
          <cell r="I1017">
            <v>36034302</v>
          </cell>
        </row>
        <row r="1018">
          <cell r="B1018" t="str">
            <v>National Australia Bank</v>
          </cell>
          <cell r="C1018" t="str">
            <v>NAB AU EQUITY</v>
          </cell>
          <cell r="D1018" t="str">
            <v>G12822</v>
          </cell>
          <cell r="E1018">
            <v>3</v>
          </cell>
          <cell r="F1018">
            <v>3</v>
          </cell>
          <cell r="G1018" t="str">
            <v>AUD</v>
          </cell>
          <cell r="I1018">
            <v>36005351</v>
          </cell>
        </row>
        <row r="1019">
          <cell r="B1019" t="str">
            <v>Coles Myer</v>
          </cell>
          <cell r="C1019" t="str">
            <v>CML AU EQUITY</v>
          </cell>
          <cell r="D1019" t="str">
            <v>G12824</v>
          </cell>
          <cell r="E1019">
            <v>30</v>
          </cell>
          <cell r="F1019">
            <v>3</v>
          </cell>
          <cell r="G1019" t="str">
            <v>AUD</v>
          </cell>
          <cell r="I1019">
            <v>36018493</v>
          </cell>
        </row>
        <row r="1020">
          <cell r="B1020" t="str">
            <v>Southcorp</v>
          </cell>
          <cell r="C1020" t="str">
            <v>SRP AU EQUITY</v>
          </cell>
          <cell r="D1020" t="str">
            <v>G10416</v>
          </cell>
          <cell r="E1020">
            <v>4</v>
          </cell>
          <cell r="F1020">
            <v>3</v>
          </cell>
          <cell r="G1020" t="str">
            <v>AUD</v>
          </cell>
          <cell r="I1020">
            <v>36265946</v>
          </cell>
        </row>
        <row r="1021">
          <cell r="B1021" t="str">
            <v>Fosters Group</v>
          </cell>
          <cell r="C1021" t="str">
            <v>FGL AU EQUITY</v>
          </cell>
          <cell r="D1021" t="str">
            <v>G13327</v>
          </cell>
          <cell r="E1021">
            <v>4</v>
          </cell>
          <cell r="F1021">
            <v>3</v>
          </cell>
          <cell r="G1021" t="str">
            <v>AUD</v>
          </cell>
          <cell r="I1021">
            <v>36061326</v>
          </cell>
        </row>
        <row r="1022">
          <cell r="B1022" t="str">
            <v>Mayne Nickless</v>
          </cell>
          <cell r="C1022" t="str">
            <v>MAY AU EQUITY</v>
          </cell>
          <cell r="D1022" t="str">
            <v>G13273</v>
          </cell>
          <cell r="E1022">
            <v>18</v>
          </cell>
          <cell r="F1022">
            <v>3</v>
          </cell>
          <cell r="G1022" t="str">
            <v>AUD</v>
          </cell>
          <cell r="I1022">
            <v>36057941</v>
          </cell>
        </row>
        <row r="1023">
          <cell r="B1023" t="str">
            <v>Australia Gas Light</v>
          </cell>
          <cell r="C1023" t="str">
            <v>AGL AU EQUITY</v>
          </cell>
          <cell r="D1023" t="str">
            <v>G10101</v>
          </cell>
          <cell r="E1023">
            <v>25</v>
          </cell>
          <cell r="F1023">
            <v>3</v>
          </cell>
          <cell r="G1023" t="str">
            <v>AUD</v>
          </cell>
          <cell r="I1023">
            <v>36022049</v>
          </cell>
        </row>
        <row r="1024">
          <cell r="B1024" t="str">
            <v>Koramic Building Products</v>
          </cell>
          <cell r="C1024" t="str">
            <v>KORM BB EQUITY</v>
          </cell>
          <cell r="D1024" t="str">
            <v>G18978</v>
          </cell>
          <cell r="E1024">
            <v>6</v>
          </cell>
          <cell r="F1024">
            <v>5</v>
          </cell>
          <cell r="G1024" t="str">
            <v>EUR</v>
          </cell>
          <cell r="I1024">
            <v>36022116</v>
          </cell>
        </row>
        <row r="1025">
          <cell r="B1025" t="str">
            <v>Tractebel</v>
          </cell>
          <cell r="C1025" t="str">
            <v>TRA BB equity</v>
          </cell>
          <cell r="D1025" t="str">
            <v>G10625</v>
          </cell>
          <cell r="E1025">
            <v>33</v>
          </cell>
          <cell r="F1025">
            <v>5</v>
          </cell>
          <cell r="G1025" t="str">
            <v>EUR</v>
          </cell>
          <cell r="I1025">
            <v>36021152</v>
          </cell>
        </row>
        <row r="1026">
          <cell r="B1026" t="str">
            <v>Agfa Gevaert</v>
          </cell>
          <cell r="C1026" t="str">
            <v>AGFB BB EQUITY</v>
          </cell>
          <cell r="D1026" t="str">
            <v>W21884</v>
          </cell>
          <cell r="E1026">
            <v>14</v>
          </cell>
          <cell r="F1026">
            <v>5</v>
          </cell>
          <cell r="G1026" t="str">
            <v>EUR</v>
          </cell>
          <cell r="I1026">
            <v>36049245</v>
          </cell>
        </row>
        <row r="1027">
          <cell r="B1027" t="str">
            <v>Ackermans &amp; Van Haaren</v>
          </cell>
          <cell r="C1027" t="str">
            <v>ACKB BB EQUITY</v>
          </cell>
          <cell r="D1027" t="str">
            <v>G18370</v>
          </cell>
          <cell r="E1027">
            <v>16</v>
          </cell>
          <cell r="F1027">
            <v>5</v>
          </cell>
          <cell r="G1027" t="str">
            <v>EUR</v>
          </cell>
          <cell r="I1027">
            <v>36016433</v>
          </cell>
        </row>
        <row r="1028">
          <cell r="B1028" t="str">
            <v>Commonwealth Bank  Australia</v>
          </cell>
          <cell r="C1028" t="str">
            <v>CBA AU EQUITY</v>
          </cell>
          <cell r="D1028" t="str">
            <v>G13442</v>
          </cell>
          <cell r="E1028">
            <v>3</v>
          </cell>
          <cell r="F1028">
            <v>3</v>
          </cell>
          <cell r="G1028" t="str">
            <v>AUD</v>
          </cell>
          <cell r="I1028">
            <v>36002567</v>
          </cell>
        </row>
      </sheetData>
      <sheetData sheetId="2" refreshError="1"/>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Decision Bank"/>
      <sheetName val="Decision IIM"/>
      <sheetName val="Top Industry"/>
      <sheetName val="No more"/>
      <sheetName val="Top 150"/>
      <sheetName val="Input Access Bank"/>
      <sheetName val="Input Access IIM"/>
      <sheetName val="Input Access TOP 150"/>
      <sheetName val="Input Access No more"/>
      <sheetName val="Input Access Top Industry"/>
      <sheetName val="Input Access Industry Details"/>
      <sheetName val="Ratin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DashBoard"/>
      <sheetName val="Hybrids"/>
      <sheetName val="Dividends"/>
      <sheetName val="Forecasts"/>
      <sheetName val="AcqDiv"/>
      <sheetName val="ActualsCalc"/>
      <sheetName val="Controls"/>
      <sheetName val="Engine"/>
      <sheetName val="Glossary"/>
      <sheetName val="Index"/>
      <sheetName val="CapPos"/>
      <sheetName val="FinRep"/>
      <sheetName val="DEratios"/>
      <sheetName val="BankTab"/>
      <sheetName val="BankGr"/>
      <sheetName val="Compare"/>
      <sheetName val="CapRats"/>
      <sheetName val="PressRel"/>
      <sheetName val="PRkeyFigs"/>
      <sheetName val="Capital base"/>
      <sheetName val="Key figures"/>
      <sheetName val="Capital AA"/>
      <sheetName val="Versions"/>
      <sheetName val="Quotes"/>
      <sheetName val="Aktielijst"/>
      <sheetName val="buyback"/>
      <sheetName val="warB"/>
      <sheetName val="BSin"/>
      <sheetName val="ActCD"/>
      <sheetName val="IndexAC"/>
      <sheetName val="Checks"/>
      <sheetName val="Settings"/>
      <sheetName val="Targets"/>
      <sheetName val="CompareQ"/>
      <sheetName val="Effects"/>
      <sheetName val="Ratios"/>
      <sheetName val="Tier1"/>
      <sheetName val="CapPos2"/>
      <sheetName val="NewCoreD"/>
      <sheetName val="Adequacy"/>
      <sheetName val="SpLev"/>
      <sheetName val="SpLev2"/>
      <sheetName val="PBO"/>
      <sheetName val="IRCR"/>
      <sheetName val="xBk"/>
      <sheetName val="xIns"/>
      <sheetName val="Tier2"/>
      <sheetName val="Effects on EC"/>
      <sheetName val="Tier1b"/>
      <sheetName val="Register"/>
      <sheetName val="ECAFR"/>
      <sheetName val="RCECdata"/>
      <sheetName val="RCECanalysis1"/>
      <sheetName val="RCECanalysis2"/>
      <sheetName val="RCECwaterfall"/>
      <sheetName val="RCECtable"/>
    </sheetNames>
    <sheetDataSet>
      <sheetData sheetId="0"/>
      <sheetData sheetId="1"/>
      <sheetData sheetId="2"/>
      <sheetData sheetId="3"/>
      <sheetData sheetId="4"/>
      <sheetData sheetId="5"/>
      <sheetData sheetId="6"/>
      <sheetData sheetId="7" refreshError="1">
        <row r="1">
          <cell r="A1" t="str">
            <v>don't remove this rom</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1">
          <cell r="I1">
            <v>34</v>
          </cell>
        </row>
      </sheetData>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refreshError="1"/>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 Inputs and scaling"/>
      <sheetName val="1. Parameter Inputs"/>
      <sheetName val="1. Banking CaR"/>
      <sheetName val="1. Banking EaR"/>
      <sheetName val="1. Banking ECap"/>
      <sheetName val="1. Insurance CaR"/>
      <sheetName val="1. Insurance EaR"/>
      <sheetName val="1. Insurance ECap"/>
      <sheetName val="1. Insurance summary"/>
      <sheetName val="2.Intra risk diversification"/>
      <sheetName val="2. Mortality"/>
      <sheetName val="2. Business"/>
      <sheetName val="2. P&amp;C"/>
      <sheetName val="2. Morbidity"/>
      <sheetName val="2. Currency"/>
      <sheetName val="2. Real estate"/>
      <sheetName val="2. Interest"/>
      <sheetName val="2. Equity"/>
      <sheetName val="2. BU diversification"/>
      <sheetName val="2. Ins. sub-risk div"/>
      <sheetName val="2. Insurance overview"/>
      <sheetName val="2. Bank Overview"/>
      <sheetName val="3. Bank and Insurance div"/>
      <sheetName val="3. Bank-Insurance div"/>
      <sheetName val="4. Inter risk diversification"/>
      <sheetName val="4. Inter risk aggregation"/>
      <sheetName val="4. simulation Link"/>
      <sheetName val="4. Insurance IR allocation"/>
      <sheetName val="Outputs"/>
      <sheetName val="Simulation Outputs"/>
      <sheetName val="Covar Outputs"/>
      <sheetName val="Output Overview"/>
      <sheetName val="Raw Data Input"/>
      <sheetName val="Insurance - FX (value)"/>
      <sheetName val="Insurance - EaR"/>
      <sheetName val="Insurance - MVaR"/>
      <sheetName val="Insurance - Op risk"/>
      <sheetName val="Insurance - Ecap and MvM"/>
      <sheetName val="Bank - VaR input"/>
      <sheetName val="Bank - EaR inputs"/>
      <sheetName val="Bank - Credit Risk"/>
      <sheetName val="Bank - Transfer Risk"/>
      <sheetName val="Bank - ECap Business &amp; Op Risk"/>
      <sheetName val="Bank - Business risk"/>
      <sheetName val="Bank - Operational risk"/>
      <sheetName val="Bank - FX translation risk"/>
      <sheetName val="Distribution scaled to RAROC"/>
      <sheetName val="Read Me"/>
      <sheetName val="Data Input"/>
      <sheetName val="Results"/>
      <sheetName val="Histogram"/>
      <sheetName val="Correlation Matrix Update"/>
      <sheetName val="Eigenvalues"/>
      <sheetName val="EigenVectors"/>
      <sheetName val="Intermediate Results"/>
      <sheetName val="Simulated Scenarios"/>
      <sheetName val="Simulated Correlations"/>
      <sheetName val="Disaggregation Raw Data"/>
      <sheetName val="Lists"/>
      <sheetName val="1__Inputs_and_scaling"/>
      <sheetName val="1__Parameter_Inputs"/>
      <sheetName val="1__Banking_CaR"/>
      <sheetName val="1__Banking_EaR"/>
      <sheetName val="1__Banking_ECap"/>
      <sheetName val="1__Insurance_CaR"/>
      <sheetName val="1__Insurance_EaR"/>
      <sheetName val="1__Insurance_ECap"/>
      <sheetName val="1__Insurance_summary"/>
      <sheetName val="2_Intra_risk_diversification"/>
      <sheetName val="2__Mortality"/>
      <sheetName val="2__Business"/>
      <sheetName val="2__P&amp;C"/>
      <sheetName val="2__Morbidity"/>
      <sheetName val="2__Currency"/>
      <sheetName val="2__Real_estate"/>
      <sheetName val="2__Interest"/>
      <sheetName val="2__Equity"/>
      <sheetName val="2__BU_diversification"/>
      <sheetName val="2__Ins__sub-risk_div"/>
      <sheetName val="2__Insurance_overview"/>
      <sheetName val="2__Bank_Overview"/>
      <sheetName val="3__Bank_and_Insurance_div"/>
      <sheetName val="3__Bank-Insurance_div"/>
      <sheetName val="4__Inter_risk_diversification"/>
      <sheetName val="4__Inter_risk_aggregation"/>
      <sheetName val="4__simulation_Link"/>
      <sheetName val="4__Insurance_IR_allocation"/>
      <sheetName val="Simulation_Outputs"/>
      <sheetName val="Covar_Outputs"/>
      <sheetName val="Output_Overview"/>
      <sheetName val="Raw_Data_Input"/>
      <sheetName val="Insurance_-_FX_(value)"/>
      <sheetName val="Insurance_-_EaR"/>
      <sheetName val="Insurance_-_MVaR"/>
      <sheetName val="Insurance_-_Op_risk"/>
      <sheetName val="Insurance_-_Ecap_and_MvM"/>
      <sheetName val="Bank_-_VaR_input"/>
      <sheetName val="Bank_-_EaR_inputs"/>
      <sheetName val="Bank_-_Credit_Risk"/>
      <sheetName val="Bank_-_Transfer_Risk"/>
      <sheetName val="Bank_-_ECap_Business_&amp;_Op_Risk"/>
      <sheetName val="Bank_-_Business_risk"/>
      <sheetName val="Bank_-_Operational_risk"/>
      <sheetName val="Bank_-_FX_translation_risk"/>
      <sheetName val="Distribution_scaled_to_RAROC"/>
      <sheetName val="Read_Me"/>
      <sheetName val="Data_Input"/>
      <sheetName val="Correlation_Matrix_Update"/>
      <sheetName val="Intermediate_Results"/>
      <sheetName val="Simulated_Scenarios"/>
      <sheetName val="Simulated_Correlations"/>
      <sheetName val="Disaggregation_Raw_Data"/>
      <sheetName val="1__Inputs_and_scaling1"/>
      <sheetName val="1__Parameter_Inputs1"/>
      <sheetName val="1__Banking_CaR1"/>
      <sheetName val="1__Banking_EaR1"/>
      <sheetName val="1__Banking_ECap1"/>
      <sheetName val="1__Insurance_CaR1"/>
      <sheetName val="1__Insurance_EaR1"/>
      <sheetName val="1__Insurance_ECap1"/>
      <sheetName val="1__Insurance_summary1"/>
      <sheetName val="2_Intra_risk_diversification1"/>
      <sheetName val="2__Mortality1"/>
      <sheetName val="2__Business1"/>
      <sheetName val="2__P&amp;C1"/>
      <sheetName val="2__Morbidity1"/>
      <sheetName val="2__Currency1"/>
      <sheetName val="2__Real_estate1"/>
      <sheetName val="2__Interest1"/>
      <sheetName val="2__Equity1"/>
      <sheetName val="2__BU_diversification1"/>
      <sheetName val="2__Ins__sub-risk_div1"/>
      <sheetName val="2__Insurance_overview1"/>
      <sheetName val="2__Bank_Overview1"/>
      <sheetName val="3__Bank_and_Insurance_div1"/>
      <sheetName val="3__Bank-Insurance_div1"/>
      <sheetName val="4__Inter_risk_diversification1"/>
      <sheetName val="4__Inter_risk_aggregation1"/>
      <sheetName val="4__simulation_Link1"/>
      <sheetName val="4__Insurance_IR_allocation1"/>
      <sheetName val="Simulation_Outputs1"/>
      <sheetName val="Covar_Outputs1"/>
      <sheetName val="Output_Overview1"/>
      <sheetName val="Raw_Data_Input1"/>
      <sheetName val="Insurance_-_FX_(value)1"/>
      <sheetName val="Insurance_-_EaR1"/>
      <sheetName val="Insurance_-_MVaR1"/>
      <sheetName val="Insurance_-_Op_risk1"/>
      <sheetName val="Insurance_-_Ecap_and_MvM1"/>
      <sheetName val="Bank_-_VaR_input1"/>
      <sheetName val="Bank_-_EaR_inputs1"/>
      <sheetName val="Bank_-_Credit_Risk1"/>
      <sheetName val="Bank_-_Transfer_Risk1"/>
      <sheetName val="Bank_-_ECap_Business_&amp;_Op_Risk1"/>
      <sheetName val="Bank_-_Business_risk1"/>
      <sheetName val="Bank_-_Operational_risk1"/>
      <sheetName val="Bank_-_FX_translation_risk1"/>
      <sheetName val="Distribution_scaled_to_RAROC1"/>
      <sheetName val="Read_Me1"/>
      <sheetName val="Data_Input1"/>
      <sheetName val="Correlation_Matrix_Update1"/>
      <sheetName val="Intermediate_Results1"/>
      <sheetName val="Simulated_Scenarios1"/>
      <sheetName val="Simulated_Correlations1"/>
      <sheetName val="Disaggregation_Raw_Data1"/>
    </sheetNames>
    <sheetDataSet>
      <sheetData sheetId="0" refreshError="1"/>
      <sheetData sheetId="1" refreshError="1"/>
      <sheetData sheetId="2" refreshError="1">
        <row r="7">
          <cell r="D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ow r="7">
          <cell r="D7">
            <v>1</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Overall recon"/>
      <sheetName val="exchange rates"/>
      <sheetName val="nieuwe MASS 2005"/>
      <sheetName val="Input - Amsterdam"/>
      <sheetName val="Input - Corporate Line"/>
      <sheetName val="MA Transfer Corporate Line"/>
      <sheetName val="bepaling Corporate Line"/>
      <sheetName val="Input - CPG"/>
      <sheetName val="Input - London"/>
      <sheetName val="Input - Prague"/>
      <sheetName val="Input - Moscow"/>
      <sheetName val="Input - Milan"/>
      <sheetName val="Input - Singapore"/>
      <sheetName val="Input - Hong Kong"/>
      <sheetName val="Input - Manila"/>
      <sheetName val="Input - New York"/>
      <sheetName val="Input - Sao Paulo"/>
      <sheetName val="Input - Mexico City"/>
      <sheetName val="Input - Buenos Aires"/>
      <sheetName val="Correcties FICS-CIA Amsterdam"/>
      <sheetName val="Correcties FICS-CIA SSC WIA"/>
      <sheetName val="Invoer FAS Amsterdam"/>
      <sheetName val="Invoer FAS Amsterdam (USD)"/>
      <sheetName val="Invoer FAS Amsterdam (Ldn PC)"/>
      <sheetName val="Invoer FAS Corporate Line"/>
      <sheetName val="Invoer FAS London"/>
      <sheetName val="Invoer FAS Prague"/>
      <sheetName val="Invoer FAS Moscow"/>
      <sheetName val="Invoer FAS Milan"/>
      <sheetName val="Invoer FAS Singapore"/>
      <sheetName val="Invoer FAS Hong Kong"/>
      <sheetName val="Invoer FAS Manila"/>
      <sheetName val="Invoer FAS New York"/>
      <sheetName val="Invoer FAS New York (Ldn PC)"/>
      <sheetName val="Invoer FAS Sao Paulo"/>
      <sheetName val="Invoer FAS Mexico City"/>
      <sheetName val="Invoer FAS Buenos Aires"/>
      <sheetName val="Invoer FAS CPG"/>
      <sheetName val="Invoer FAS Niet naar MASS"/>
      <sheetName val="niet gevonden"/>
    </sheetNames>
    <sheetDataSet>
      <sheetData sheetId="0" refreshError="1">
        <row r="3">
          <cell r="B3" t="str">
            <v>Mar YTD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bPrime Summary"/>
      <sheetName val="Alt A Summary"/>
      <sheetName val="CMBS Summary"/>
      <sheetName val="CDO &amp; CLO Summary"/>
      <sheetName val="ABCP Summary"/>
      <sheetName val="ABS Summary"/>
      <sheetName val="SIV Summary"/>
      <sheetName val="Monoliners"/>
      <sheetName val="Credit Derivatives"/>
    </sheetNames>
    <sheetDataSet>
      <sheetData sheetId="0" refreshError="1">
        <row r="8">
          <cell r="D8" t="str">
            <v>EUR</v>
          </cell>
        </row>
      </sheetData>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Dates Sheet"/>
      <sheetName val="ING Direct"/>
      <sheetName val="Overview by Business Unit"/>
      <sheetName val="Risk Rating Overview"/>
      <sheetName val="Risk Rating Migration Org"/>
      <sheetName val="Risk Rating Migration OS"/>
      <sheetName val="Product Type Overview"/>
      <sheetName val="Industry Distribution"/>
      <sheetName val="Top 25 ECAP economic tree"/>
      <sheetName val="Country Exposures"/>
      <sheetName val="RetailOverview by Business Unit"/>
      <sheetName val="RetailRisk Rating Overview"/>
      <sheetName val="RetailRisk Product Type"/>
      <sheetName val="RetailLoan to Value"/>
      <sheetName val="RetailDebt-to-Income"/>
      <sheetName val="RetailArrears Development"/>
    </sheetNames>
    <sheetDataSet>
      <sheetData sheetId="0" refreshError="1">
        <row r="6">
          <cell r="C6">
            <v>39538</v>
          </cell>
        </row>
        <row r="8">
          <cell r="C8">
            <v>38898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Move"/>
      <sheetName val="EVSum"/>
      <sheetName val="EVGroup"/>
      <sheetName val="RoEV"/>
      <sheetName val="VNBSum"/>
      <sheetName val="VNBbyBL"/>
      <sheetName val="VNB_nomalized"/>
      <sheetName val="VNBIRRbyBL"/>
      <sheetName val="VNBprod"/>
      <sheetName val="NBstat"/>
      <sheetName val="NBQuart"/>
      <sheetName val="SensEc"/>
      <sheetName val="SensN-Ec"/>
      <sheetName val="SensN-Ec Split"/>
      <sheetName val="App1i"/>
      <sheetName val="App1ii"/>
      <sheetName val="App1iii"/>
      <sheetName val="App2"/>
      <sheetName val="App2 split"/>
      <sheetName val="App3"/>
      <sheetName val="App4i"/>
      <sheetName val="App4ii"/>
      <sheetName val="App4iii"/>
      <sheetName val="App5"/>
      <sheetName val="App6"/>
      <sheetName val="Pancake"/>
      <sheetName val="Home"/>
      <sheetName val="Download Data"/>
      <sheetName val="CIRM Input"/>
      <sheetName val="ING Group"/>
      <sheetName val="InsEur"/>
      <sheetName val="NL"/>
      <sheetName val="NN-DI"/>
      <sheetName val="RVS"/>
      <sheetName val="PBV"/>
      <sheetName val="Bel&amp;Lux"/>
      <sheetName val="Bel"/>
      <sheetName val="EB Bel"/>
      <sheetName val="Lux"/>
      <sheetName val="C-E&amp;Spain"/>
      <sheetName val="InsAmer"/>
      <sheetName val="USFS"/>
      <sheetName val="LatAm"/>
      <sheetName val="InsA-P"/>
      <sheetName val="Aus&amp;NZ"/>
      <sheetName val="Aus"/>
      <sheetName val="NZ"/>
      <sheetName val="Kor"/>
      <sheetName val="Kor-ING"/>
      <sheetName val="Kor-KB"/>
      <sheetName val="Taiwan"/>
      <sheetName val="Jap"/>
      <sheetName val="Rest of A-P"/>
      <sheetName val="Sum_Dummy"/>
      <sheetName val="Dummy1"/>
      <sheetName val="Dummy2"/>
      <sheetName val="Dummy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1">
          <cell r="F1">
            <v>2007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graphct1"/>
      <sheetName val="graphct1prof"/>
      <sheetName val="graphafrec"/>
      <sheetName val="graphafrecprof"/>
      <sheetName val="graphlvg"/>
      <sheetName val="graphlvgprof"/>
    </sheetNames>
    <sheetDataSet>
      <sheetData sheetId="0" refreshError="1">
        <row r="2">
          <cell r="N2">
            <v>0.75</v>
          </cell>
        </row>
        <row r="3">
          <cell r="L3">
            <v>1</v>
          </cell>
        </row>
        <row r="4">
          <cell r="L4">
            <v>1</v>
          </cell>
        </row>
        <row r="5">
          <cell r="L5">
            <v>7.2499999999999995E-2</v>
          </cell>
        </row>
        <row r="6">
          <cell r="L6">
            <v>1.2</v>
          </cell>
        </row>
        <row r="7">
          <cell r="L7">
            <v>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Executive Summary EaR"/>
      <sheetName val="Executive Summary CaR"/>
      <sheetName val="Current risk profile ex-Budget"/>
      <sheetName val="Current risk profile"/>
      <sheetName val="Current risk profile 06Q4vs06Q3"/>
      <sheetName val="Current risk profile 06Q3"/>
      <sheetName val="Current risk profile 06Q3vs06Q2"/>
      <sheetName val="Current risk profile 06Q2"/>
      <sheetName val="Current risk profile 06Q2vsQ1"/>
      <sheetName val="Current risk profile 06Q1"/>
      <sheetName val="Current risk profile chg Q4vsQ1"/>
      <sheetName val="Current risk profile chg Q4vsQ2"/>
      <sheetName val="Current risk profile Q1"/>
      <sheetName val="Current risk profile Q2"/>
      <sheetName val=" Evolution of core metrics"/>
      <sheetName val="3. Single factor stresses"/>
      <sheetName val="4. Scenario overview"/>
      <sheetName val="4a. Global demand slump"/>
      <sheetName val="4b. Global real estate crisis"/>
      <sheetName val="4c. US crisis"/>
      <sheetName val="4d. Emerging market crisis"/>
      <sheetName val="4e. Yield curve flattening"/>
      <sheetName val="5. Key trends"/>
      <sheetName val="6. Concentrations"/>
      <sheetName val="8. Action tracking"/>
      <sheetName val="INPUTS"/>
      <sheetName val="EaR and CaR input"/>
      <sheetName val="Undiv input"/>
      <sheetName val="Economic capital input"/>
      <sheetName val="Scenario data input"/>
      <sheetName val="Concentration inputs"/>
      <sheetName val="Other inputs"/>
      <sheetName val="CHART DATA"/>
      <sheetName val="Wholesale risk profile"/>
      <sheetName val="Retail risk profile"/>
      <sheetName val="ING Direct risk profile"/>
      <sheetName val="Ins Americas risk profile"/>
      <sheetName val="Ins Asia Pac risk profile"/>
      <sheetName val="Ins Europe risk profile"/>
      <sheetName val="4. Limit breaches"/>
      <sheetName val="Appendix"/>
      <sheetName val="Real Estate"/>
      <sheetName val="1. Current risk (sep div)"/>
      <sheetName val="Diversification benefits"/>
      <sheetName val="1a. Wholesale (sep div)"/>
      <sheetName val="1b. Retail (sep div)"/>
      <sheetName val="1c. ING Direct (sep div)"/>
      <sheetName val="1d. Ins Americas (sep div)"/>
      <sheetName val="1e. Ins Asia Pac (sep div)"/>
      <sheetName val="1f. Ins Europe (sep di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row r="14">
          <cell r="B14" t="str">
            <v>Business Unit</v>
          </cell>
          <cell r="D14" t="str">
            <v>No change</v>
          </cell>
          <cell r="E14" t="str">
            <v>Developed down 30%</v>
          </cell>
          <cell r="F14" t="str">
            <v>US up 60%</v>
          </cell>
          <cell r="G14" t="str">
            <v>Emerging down 30%</v>
          </cell>
          <cell r="H14" t="str">
            <v>Emerging up 60%</v>
          </cell>
          <cell r="I14" t="str">
            <v>Euro flattening</v>
          </cell>
          <cell r="J14" t="str">
            <v>US flattening</v>
          </cell>
          <cell r="K14" t="str">
            <v>Up 1%</v>
          </cell>
          <cell r="L14" t="str">
            <v>Down 1%</v>
          </cell>
          <cell r="M14" t="str">
            <v>No change</v>
          </cell>
          <cell r="N14" t="str">
            <v>Developed down 30%</v>
          </cell>
          <cell r="O14" t="str">
            <v>Emerging down 30%</v>
          </cell>
          <cell r="P14" t="str">
            <v>US down 30%</v>
          </cell>
          <cell r="Q14" t="str">
            <v>No change</v>
          </cell>
          <cell r="R14" t="str">
            <v>Residential down 20%</v>
          </cell>
          <cell r="S14" t="str">
            <v>Commercial down 40%</v>
          </cell>
          <cell r="T14" t="str">
            <v>No change</v>
          </cell>
          <cell r="U14" t="str">
            <v>US-$ vs. € down 35%</v>
          </cell>
          <cell r="V14" t="str">
            <v>EM vs. € down 35%</v>
          </cell>
          <cell r="W14" t="str">
            <v>No change</v>
          </cell>
          <cell r="X14" t="str">
            <v>Wholesale EL up 130%</v>
          </cell>
          <cell r="Y14" t="str">
            <v>Retail up 130%</v>
          </cell>
          <cell r="Z14" t="str">
            <v>Retail mortgages EL up 20 bps</v>
          </cell>
          <cell r="AA14" t="str">
            <v>No change</v>
          </cell>
          <cell r="AB14" t="str">
            <v>Spreads up 100%</v>
          </cell>
        </row>
        <row r="15">
          <cell r="B15" t="str">
            <v>Wholesale Banking</v>
          </cell>
          <cell r="D15">
            <v>0</v>
          </cell>
          <cell r="E15">
            <v>0</v>
          </cell>
          <cell r="F15">
            <v>0</v>
          </cell>
          <cell r="G15">
            <v>0</v>
          </cell>
          <cell r="H15">
            <v>0</v>
          </cell>
          <cell r="I15">
            <v>0</v>
          </cell>
          <cell r="J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B16" t="str">
            <v>General Whs Banking</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B17" t="str">
            <v>Netherlands</v>
          </cell>
          <cell r="D17">
            <v>0</v>
          </cell>
          <cell r="E17">
            <v>-4.6829999999999998</v>
          </cell>
          <cell r="F17">
            <v>1.33</v>
          </cell>
          <cell r="G17">
            <v>5.9859999999999997E-2</v>
          </cell>
          <cell r="H17">
            <v>-1.188E-3</v>
          </cell>
          <cell r="I17">
            <v>4.1996000000000002</v>
          </cell>
          <cell r="J17">
            <v>-0.101114</v>
          </cell>
          <cell r="K17">
            <v>6.5286372530999985</v>
          </cell>
          <cell r="L17">
            <v>-6.4432367680999993</v>
          </cell>
          <cell r="M17">
            <v>0</v>
          </cell>
          <cell r="N17">
            <v>1.7581026449999999</v>
          </cell>
          <cell r="O17">
            <v>0</v>
          </cell>
          <cell r="P17">
            <v>0</v>
          </cell>
          <cell r="Q17">
            <v>0</v>
          </cell>
          <cell r="R17">
            <v>0</v>
          </cell>
          <cell r="S17">
            <v>0</v>
          </cell>
          <cell r="T17">
            <v>0</v>
          </cell>
          <cell r="U17">
            <v>0.11313224960310737</v>
          </cell>
          <cell r="V17">
            <v>0</v>
          </cell>
          <cell r="W17">
            <v>0</v>
          </cell>
          <cell r="X17">
            <v>-152.28566195902843</v>
          </cell>
          <cell r="Y17">
            <v>0</v>
          </cell>
          <cell r="Z17">
            <v>0</v>
          </cell>
          <cell r="AA17">
            <v>0</v>
          </cell>
          <cell r="AB17">
            <v>0</v>
          </cell>
        </row>
        <row r="18">
          <cell r="B18" t="str">
            <v>IBN</v>
          </cell>
          <cell r="D18">
            <v>0</v>
          </cell>
          <cell r="E18">
            <v>-4.6550000000000002</v>
          </cell>
          <cell r="F18">
            <v>1.77</v>
          </cell>
          <cell r="G18">
            <v>0</v>
          </cell>
          <cell r="H18">
            <v>0</v>
          </cell>
          <cell r="I18">
            <v>0.6996</v>
          </cell>
          <cell r="J18">
            <v>-0.154</v>
          </cell>
          <cell r="K18">
            <v>4.8778465095999994</v>
          </cell>
          <cell r="L18">
            <v>-4.9945183115999994</v>
          </cell>
          <cell r="M18">
            <v>0</v>
          </cell>
          <cell r="N18">
            <v>1.7581026449999999</v>
          </cell>
          <cell r="O18">
            <v>0</v>
          </cell>
          <cell r="P18">
            <v>0</v>
          </cell>
          <cell r="Q18">
            <v>0</v>
          </cell>
          <cell r="R18">
            <v>0</v>
          </cell>
          <cell r="S18">
            <v>0</v>
          </cell>
          <cell r="T18">
            <v>0</v>
          </cell>
          <cell r="U18">
            <v>3.4649188727767705E-2</v>
          </cell>
          <cell r="V18">
            <v>0</v>
          </cell>
          <cell r="W18">
            <v>0</v>
          </cell>
          <cell r="X18">
            <v>-146.44975150737199</v>
          </cell>
          <cell r="Y18">
            <v>0</v>
          </cell>
          <cell r="Z18">
            <v>0</v>
          </cell>
          <cell r="AA18">
            <v>0</v>
          </cell>
          <cell r="AB18">
            <v>0</v>
          </cell>
        </row>
        <row r="19">
          <cell r="B19" t="str">
            <v>ING Lease</v>
          </cell>
          <cell r="D19">
            <v>0</v>
          </cell>
          <cell r="E19">
            <v>-2.8000000000000001E-2</v>
          </cell>
          <cell r="F19">
            <v>-0.44</v>
          </cell>
          <cell r="G19">
            <v>5.9859999999999997E-2</v>
          </cell>
          <cell r="H19">
            <v>-1.188E-3</v>
          </cell>
          <cell r="I19">
            <v>3.5</v>
          </cell>
          <cell r="J19">
            <v>5.2886000000000002E-2</v>
          </cell>
          <cell r="K19">
            <v>1.6507907434999993</v>
          </cell>
          <cell r="L19">
            <v>-1.4487184564999995</v>
          </cell>
          <cell r="M19">
            <v>0</v>
          </cell>
          <cell r="N19">
            <v>0</v>
          </cell>
          <cell r="O19">
            <v>0</v>
          </cell>
          <cell r="P19">
            <v>0</v>
          </cell>
          <cell r="Q19">
            <v>0</v>
          </cell>
          <cell r="R19">
            <v>0</v>
          </cell>
          <cell r="S19">
            <v>0</v>
          </cell>
          <cell r="T19">
            <v>0</v>
          </cell>
          <cell r="U19">
            <v>7.8483060875339669E-2</v>
          </cell>
          <cell r="V19">
            <v>0</v>
          </cell>
          <cell r="W19">
            <v>0</v>
          </cell>
          <cell r="X19">
            <v>-5.8359104516564404</v>
          </cell>
          <cell r="Y19">
            <v>0</v>
          </cell>
          <cell r="Z19">
            <v>0</v>
          </cell>
          <cell r="AA19">
            <v>0</v>
          </cell>
          <cell r="AB19">
            <v>0</v>
          </cell>
        </row>
        <row r="20">
          <cell r="B20" t="str">
            <v>CenE Bankiers</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B21" t="str">
            <v>NMB-Heller (50%)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B22" t="str">
            <v>WIA</v>
          </cell>
          <cell r="D22">
            <v>0</v>
          </cell>
          <cell r="E22">
            <v>340.931868538201</v>
          </cell>
          <cell r="F22">
            <v>84</v>
          </cell>
          <cell r="G22">
            <v>1.879</v>
          </cell>
          <cell r="H22">
            <v>-3.1869999999999998</v>
          </cell>
          <cell r="I22">
            <v>-18.5</v>
          </cell>
          <cell r="J22">
            <v>-25.6</v>
          </cell>
          <cell r="K22">
            <v>-372.1764672924001</v>
          </cell>
          <cell r="L22">
            <v>384.68377764509978</v>
          </cell>
          <cell r="M22">
            <v>0</v>
          </cell>
          <cell r="N22">
            <v>39.305352567200103</v>
          </cell>
          <cell r="O22">
            <v>-5.4282390925000001</v>
          </cell>
          <cell r="P22">
            <v>-34.657281469499999</v>
          </cell>
          <cell r="Q22">
            <v>0</v>
          </cell>
          <cell r="R22">
            <v>0</v>
          </cell>
          <cell r="S22">
            <v>0</v>
          </cell>
          <cell r="T22">
            <v>0</v>
          </cell>
          <cell r="U22">
            <v>36.439984090800003</v>
          </cell>
          <cell r="V22">
            <v>-189.06068864069996</v>
          </cell>
          <cell r="W22">
            <v>0</v>
          </cell>
          <cell r="X22">
            <v>-137.068057778287</v>
          </cell>
          <cell r="Y22">
            <v>0</v>
          </cell>
          <cell r="Z22">
            <v>0</v>
          </cell>
          <cell r="AA22">
            <v>0</v>
          </cell>
          <cell r="AB22">
            <v>210</v>
          </cell>
        </row>
        <row r="23">
          <cell r="B23" t="str">
            <v>Whs Intl Banking AMS</v>
          </cell>
          <cell r="D23">
            <v>0</v>
          </cell>
          <cell r="E23">
            <v>340.931868538201</v>
          </cell>
          <cell r="F23">
            <v>84</v>
          </cell>
          <cell r="G23">
            <v>1.879</v>
          </cell>
          <cell r="H23">
            <v>-3.1869999999999998</v>
          </cell>
          <cell r="I23">
            <v>-18.5</v>
          </cell>
          <cell r="J23">
            <v>-25.6</v>
          </cell>
          <cell r="K23">
            <v>-372.1764672924001</v>
          </cell>
          <cell r="L23">
            <v>384.68377764509978</v>
          </cell>
          <cell r="M23">
            <v>0</v>
          </cell>
          <cell r="N23">
            <v>39.305352567200103</v>
          </cell>
          <cell r="O23">
            <v>-5.4282390925000001</v>
          </cell>
          <cell r="P23">
            <v>-34.657281469499999</v>
          </cell>
          <cell r="Q23">
            <v>0</v>
          </cell>
          <cell r="R23">
            <v>0</v>
          </cell>
          <cell r="S23">
            <v>0</v>
          </cell>
          <cell r="T23">
            <v>0</v>
          </cell>
          <cell r="U23">
            <v>36.439984090800003</v>
          </cell>
          <cell r="V23">
            <v>-189.06068864069996</v>
          </cell>
          <cell r="W23">
            <v>0</v>
          </cell>
          <cell r="X23">
            <v>-137.068057778287</v>
          </cell>
          <cell r="Y23">
            <v>0</v>
          </cell>
          <cell r="Z23">
            <v>0</v>
          </cell>
          <cell r="AA23">
            <v>0</v>
          </cell>
          <cell r="AB23">
            <v>210</v>
          </cell>
        </row>
        <row r="24">
          <cell r="B24" t="str">
            <v>Belgium</v>
          </cell>
          <cell r="D24">
            <v>0</v>
          </cell>
          <cell r="E24">
            <v>511.63258419349995</v>
          </cell>
          <cell r="F24">
            <v>21.200199999999999</v>
          </cell>
          <cell r="G24">
            <v>3.8679999999999999E-2</v>
          </cell>
          <cell r="H24">
            <v>-9.2999999999999999E-2</v>
          </cell>
          <cell r="I24">
            <v>233.2</v>
          </cell>
          <cell r="J24">
            <v>-10.992000000000001</v>
          </cell>
          <cell r="K24">
            <v>-386.30360429250015</v>
          </cell>
          <cell r="L24">
            <v>435.44720695710004</v>
          </cell>
          <cell r="M24">
            <v>0</v>
          </cell>
          <cell r="N24">
            <v>-78.239603677299797</v>
          </cell>
          <cell r="O24">
            <v>2.3163363400000001E-2</v>
          </cell>
          <cell r="P24">
            <v>-39.218621340600002</v>
          </cell>
          <cell r="Q24">
            <v>0</v>
          </cell>
          <cell r="R24">
            <v>0</v>
          </cell>
          <cell r="S24">
            <v>0</v>
          </cell>
          <cell r="T24">
            <v>0</v>
          </cell>
          <cell r="U24">
            <v>62.411501154500002</v>
          </cell>
          <cell r="V24">
            <v>-0.4346531474</v>
          </cell>
          <cell r="W24">
            <v>0</v>
          </cell>
          <cell r="X24">
            <v>-97.999866348649206</v>
          </cell>
          <cell r="Y24">
            <v>0</v>
          </cell>
          <cell r="Z24">
            <v>0</v>
          </cell>
          <cell r="AA24">
            <v>0</v>
          </cell>
          <cell r="AB24">
            <v>14.878</v>
          </cell>
        </row>
        <row r="25">
          <cell r="B25" t="str">
            <v>ING Belgium</v>
          </cell>
          <cell r="D25">
            <v>0</v>
          </cell>
          <cell r="E25">
            <v>509.00258419349996</v>
          </cell>
          <cell r="F25">
            <v>21.2</v>
          </cell>
          <cell r="G25">
            <v>3.8679999999999999E-2</v>
          </cell>
          <cell r="H25">
            <v>-9.2999999999999999E-2</v>
          </cell>
          <cell r="I25">
            <v>239</v>
          </cell>
          <cell r="J25">
            <v>-10.992000000000001</v>
          </cell>
          <cell r="K25">
            <v>-383.26729919140018</v>
          </cell>
          <cell r="L25">
            <v>432.09308306399998</v>
          </cell>
          <cell r="M25">
            <v>0</v>
          </cell>
          <cell r="N25">
            <v>-78.239603677299797</v>
          </cell>
          <cell r="O25">
            <v>2.3163363400000001E-2</v>
          </cell>
          <cell r="P25">
            <v>-39.218621340600002</v>
          </cell>
          <cell r="Q25">
            <v>0</v>
          </cell>
          <cell r="R25">
            <v>0</v>
          </cell>
          <cell r="S25">
            <v>0</v>
          </cell>
          <cell r="T25">
            <v>0</v>
          </cell>
          <cell r="U25">
            <v>62.411501154500002</v>
          </cell>
          <cell r="V25">
            <v>-0.4346531474</v>
          </cell>
          <cell r="W25">
            <v>0</v>
          </cell>
          <cell r="X25">
            <v>-59.140274251967099</v>
          </cell>
          <cell r="Y25">
            <v>0</v>
          </cell>
          <cell r="Z25">
            <v>0</v>
          </cell>
          <cell r="AA25">
            <v>0</v>
          </cell>
          <cell r="AB25">
            <v>14.878</v>
          </cell>
        </row>
        <row r="26">
          <cell r="B26" t="str">
            <v>Intl Banking SWE</v>
          </cell>
          <cell r="D26">
            <v>0</v>
          </cell>
          <cell r="E26">
            <v>2.63</v>
          </cell>
          <cell r="F26">
            <v>2.0000000000000001E-4</v>
          </cell>
          <cell r="G26">
            <v>0</v>
          </cell>
          <cell r="H26">
            <v>0</v>
          </cell>
          <cell r="I26">
            <v>-5.8</v>
          </cell>
          <cell r="J26">
            <v>0</v>
          </cell>
          <cell r="K26">
            <v>-3.0363051010999964</v>
          </cell>
          <cell r="L26">
            <v>3.3541238931000015</v>
          </cell>
          <cell r="M26">
            <v>0</v>
          </cell>
          <cell r="N26">
            <v>0</v>
          </cell>
          <cell r="O26">
            <v>0</v>
          </cell>
          <cell r="P26">
            <v>0</v>
          </cell>
          <cell r="Q26">
            <v>0</v>
          </cell>
          <cell r="R26">
            <v>0</v>
          </cell>
          <cell r="S26">
            <v>0</v>
          </cell>
          <cell r="T26">
            <v>0</v>
          </cell>
          <cell r="U26">
            <v>0</v>
          </cell>
          <cell r="V26">
            <v>0</v>
          </cell>
          <cell r="W26">
            <v>0</v>
          </cell>
          <cell r="X26">
            <v>-38.859592096682107</v>
          </cell>
          <cell r="Y26">
            <v>0</v>
          </cell>
          <cell r="Z26">
            <v>0</v>
          </cell>
          <cell r="AA26">
            <v>0</v>
          </cell>
          <cell r="AB26">
            <v>0</v>
          </cell>
        </row>
        <row r="27">
          <cell r="B27" t="str">
            <v>Central Europe</v>
          </cell>
          <cell r="D27">
            <v>0</v>
          </cell>
          <cell r="E27">
            <v>2.7279999999999998</v>
          </cell>
          <cell r="F27">
            <v>-1.7</v>
          </cell>
          <cell r="G27">
            <v>4.5809999999999995</v>
          </cell>
          <cell r="H27">
            <v>-9.0650000000000013</v>
          </cell>
          <cell r="I27">
            <v>-1.6</v>
          </cell>
          <cell r="J27">
            <v>-1.2829999999999999</v>
          </cell>
          <cell r="K27">
            <v>-3.6698524791999989</v>
          </cell>
          <cell r="L27">
            <v>3.831667227200001</v>
          </cell>
          <cell r="M27">
            <v>0</v>
          </cell>
          <cell r="N27">
            <v>0</v>
          </cell>
          <cell r="O27">
            <v>0</v>
          </cell>
          <cell r="P27">
            <v>0</v>
          </cell>
          <cell r="Q27">
            <v>0</v>
          </cell>
          <cell r="R27">
            <v>0</v>
          </cell>
          <cell r="S27">
            <v>0</v>
          </cell>
          <cell r="T27">
            <v>0</v>
          </cell>
          <cell r="U27">
            <v>11.993461061400001</v>
          </cell>
          <cell r="V27">
            <v>-2.6485784006999995</v>
          </cell>
          <cell r="W27">
            <v>0</v>
          </cell>
          <cell r="X27">
            <v>-127</v>
          </cell>
          <cell r="Y27">
            <v>0</v>
          </cell>
          <cell r="Z27">
            <v>0</v>
          </cell>
          <cell r="AA27">
            <v>0</v>
          </cell>
          <cell r="AB27">
            <v>-3.6549999999999998</v>
          </cell>
        </row>
        <row r="28">
          <cell r="B28" t="str">
            <v>Poland</v>
          </cell>
          <cell r="D28">
            <v>0</v>
          </cell>
          <cell r="E28">
            <v>2.17</v>
          </cell>
          <cell r="G28">
            <v>-1.6897</v>
          </cell>
          <cell r="H28">
            <v>2.5</v>
          </cell>
          <cell r="K28">
            <v>-1.5684661966999995</v>
          </cell>
          <cell r="L28">
            <v>1.5821346186999998</v>
          </cell>
          <cell r="M28">
            <v>0</v>
          </cell>
          <cell r="N28">
            <v>0</v>
          </cell>
          <cell r="O28">
            <v>0</v>
          </cell>
          <cell r="P28">
            <v>0</v>
          </cell>
          <cell r="Q28">
            <v>0</v>
          </cell>
          <cell r="R28">
            <v>0</v>
          </cell>
          <cell r="S28">
            <v>0</v>
          </cell>
          <cell r="T28">
            <v>0</v>
          </cell>
          <cell r="U28">
            <v>1.0133976840999999</v>
          </cell>
          <cell r="V28">
            <v>2.8537377176000001</v>
          </cell>
          <cell r="W28">
            <v>0</v>
          </cell>
          <cell r="X28">
            <v>0</v>
          </cell>
          <cell r="Y28">
            <v>0</v>
          </cell>
          <cell r="Z28">
            <v>0</v>
          </cell>
          <cell r="AA28">
            <v>0</v>
          </cell>
        </row>
        <row r="29">
          <cell r="B29" t="str">
            <v>Budapest</v>
          </cell>
          <cell r="D29">
            <v>0</v>
          </cell>
          <cell r="E29">
            <v>0.5</v>
          </cell>
          <cell r="G29">
            <v>0.97599999999999998</v>
          </cell>
          <cell r="H29">
            <v>-1.7</v>
          </cell>
          <cell r="K29">
            <v>-1.0606351355999999</v>
          </cell>
          <cell r="L29">
            <v>1.082030378</v>
          </cell>
          <cell r="M29">
            <v>0</v>
          </cell>
          <cell r="N29">
            <v>0</v>
          </cell>
          <cell r="O29">
            <v>0</v>
          </cell>
          <cell r="P29">
            <v>0</v>
          </cell>
          <cell r="Q29">
            <v>0</v>
          </cell>
          <cell r="R29">
            <v>0</v>
          </cell>
          <cell r="S29">
            <v>0</v>
          </cell>
          <cell r="T29">
            <v>0</v>
          </cell>
          <cell r="U29">
            <v>-0.1012523557</v>
          </cell>
          <cell r="V29">
            <v>-7.0612671299999999E-2</v>
          </cell>
          <cell r="W29">
            <v>0</v>
          </cell>
          <cell r="X29">
            <v>0</v>
          </cell>
          <cell r="Y29">
            <v>0</v>
          </cell>
          <cell r="Z29">
            <v>0</v>
          </cell>
          <cell r="AA29">
            <v>0</v>
          </cell>
        </row>
        <row r="30">
          <cell r="B30" t="str">
            <v>Prague</v>
          </cell>
          <cell r="D30">
            <v>0</v>
          </cell>
          <cell r="E30">
            <v>-0.92</v>
          </cell>
          <cell r="G30">
            <v>-0.13900000000000001</v>
          </cell>
          <cell r="H30">
            <v>0.5</v>
          </cell>
          <cell r="K30">
            <v>1.1818268608000004</v>
          </cell>
          <cell r="L30">
            <v>-1.2000463355999995</v>
          </cell>
          <cell r="M30">
            <v>0</v>
          </cell>
          <cell r="N30">
            <v>0</v>
          </cell>
          <cell r="O30">
            <v>0</v>
          </cell>
          <cell r="P30">
            <v>0</v>
          </cell>
          <cell r="Q30">
            <v>0</v>
          </cell>
          <cell r="R30">
            <v>0</v>
          </cell>
          <cell r="S30">
            <v>0</v>
          </cell>
          <cell r="T30">
            <v>0</v>
          </cell>
          <cell r="U30">
            <v>-4.5376578399999999E-2</v>
          </cell>
          <cell r="V30">
            <v>-2.4212879506</v>
          </cell>
          <cell r="W30">
            <v>0</v>
          </cell>
          <cell r="X30">
            <v>0</v>
          </cell>
          <cell r="Y30">
            <v>0</v>
          </cell>
          <cell r="Z30">
            <v>0</v>
          </cell>
          <cell r="AA30">
            <v>0</v>
          </cell>
        </row>
        <row r="31">
          <cell r="B31" t="str">
            <v>Bratislava</v>
          </cell>
          <cell r="D31">
            <v>0</v>
          </cell>
          <cell r="E31">
            <v>0.9</v>
          </cell>
          <cell r="G31">
            <v>0.12</v>
          </cell>
          <cell r="H31">
            <v>0.19800000000000001</v>
          </cell>
          <cell r="K31">
            <v>-0.85791122749999993</v>
          </cell>
          <cell r="L31">
            <v>0.96848594809999955</v>
          </cell>
          <cell r="M31">
            <v>0</v>
          </cell>
          <cell r="N31">
            <v>0</v>
          </cell>
          <cell r="O31">
            <v>0</v>
          </cell>
          <cell r="P31">
            <v>0</v>
          </cell>
          <cell r="Q31">
            <v>0</v>
          </cell>
          <cell r="R31">
            <v>0</v>
          </cell>
          <cell r="S31">
            <v>0</v>
          </cell>
          <cell r="T31">
            <v>0</v>
          </cell>
          <cell r="U31">
            <v>-0.2707802903</v>
          </cell>
          <cell r="V31">
            <v>-2.1392005524999997</v>
          </cell>
          <cell r="W31">
            <v>0</v>
          </cell>
          <cell r="X31">
            <v>0</v>
          </cell>
          <cell r="Y31">
            <v>0</v>
          </cell>
          <cell r="Z31">
            <v>0</v>
          </cell>
          <cell r="AA31">
            <v>0</v>
          </cell>
        </row>
        <row r="32">
          <cell r="B32" t="str">
            <v>Bucharest</v>
          </cell>
          <cell r="D32">
            <v>0</v>
          </cell>
          <cell r="E32">
            <v>-0.1</v>
          </cell>
          <cell r="G32">
            <v>0.76570000000000005</v>
          </cell>
          <cell r="H32">
            <v>-1.897</v>
          </cell>
          <cell r="K32">
            <v>-2.593972590000004E-2</v>
          </cell>
          <cell r="L32">
            <v>1.2266944700000037E-2</v>
          </cell>
          <cell r="M32">
            <v>0</v>
          </cell>
          <cell r="N32">
            <v>0</v>
          </cell>
          <cell r="O32">
            <v>0</v>
          </cell>
          <cell r="P32">
            <v>0</v>
          </cell>
          <cell r="Q32">
            <v>0</v>
          </cell>
          <cell r="R32">
            <v>0</v>
          </cell>
          <cell r="S32">
            <v>0</v>
          </cell>
          <cell r="T32">
            <v>0</v>
          </cell>
          <cell r="U32">
            <v>-2.6667669999999997E-2</v>
          </cell>
          <cell r="V32">
            <v>0.2309364767</v>
          </cell>
          <cell r="W32">
            <v>0</v>
          </cell>
          <cell r="X32">
            <v>0</v>
          </cell>
          <cell r="Y32">
            <v>0</v>
          </cell>
          <cell r="Z32">
            <v>0</v>
          </cell>
          <cell r="AA32">
            <v>0</v>
          </cell>
        </row>
        <row r="33">
          <cell r="B33" t="str">
            <v>Germany</v>
          </cell>
        </row>
        <row r="34">
          <cell r="B34" t="str">
            <v>Sofia</v>
          </cell>
          <cell r="D34">
            <v>0</v>
          </cell>
          <cell r="E34">
            <v>1.2E-2</v>
          </cell>
          <cell r="G34">
            <v>2.4</v>
          </cell>
          <cell r="H34">
            <v>-4.9539999999999997</v>
          </cell>
          <cell r="K34">
            <v>-3.5749476199999998E-2</v>
          </cell>
          <cell r="L34">
            <v>3.617225020000002E-2</v>
          </cell>
          <cell r="M34">
            <v>0</v>
          </cell>
          <cell r="N34">
            <v>0</v>
          </cell>
          <cell r="O34">
            <v>0</v>
          </cell>
          <cell r="P34">
            <v>0</v>
          </cell>
          <cell r="Q34">
            <v>0</v>
          </cell>
          <cell r="R34">
            <v>0</v>
          </cell>
          <cell r="S34">
            <v>0</v>
          </cell>
          <cell r="T34">
            <v>0</v>
          </cell>
          <cell r="U34">
            <v>1.9365525500000001E-2</v>
          </cell>
          <cell r="V34">
            <v>10.2120642767</v>
          </cell>
          <cell r="W34">
            <v>0</v>
          </cell>
          <cell r="X34">
            <v>0</v>
          </cell>
          <cell r="Y34">
            <v>0</v>
          </cell>
          <cell r="Z34">
            <v>0</v>
          </cell>
          <cell r="AA34">
            <v>0</v>
          </cell>
        </row>
        <row r="35">
          <cell r="B35" t="str">
            <v>Istanbul</v>
          </cell>
          <cell r="D35">
            <v>0</v>
          </cell>
          <cell r="E35">
            <v>0</v>
          </cell>
          <cell r="G35">
            <v>0</v>
          </cell>
          <cell r="H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row>
        <row r="36">
          <cell r="B36" t="str">
            <v>Moscow</v>
          </cell>
          <cell r="D36">
            <v>0</v>
          </cell>
          <cell r="E36">
            <v>0.156</v>
          </cell>
          <cell r="G36">
            <v>2.1379999999999999</v>
          </cell>
          <cell r="H36">
            <v>-3.694</v>
          </cell>
          <cell r="K36">
            <v>-1.2915485129000002</v>
          </cell>
          <cell r="L36">
            <v>1.3389652113000003</v>
          </cell>
          <cell r="M36">
            <v>0</v>
          </cell>
          <cell r="N36">
            <v>0</v>
          </cell>
          <cell r="O36">
            <v>0</v>
          </cell>
          <cell r="P36">
            <v>0</v>
          </cell>
          <cell r="Q36">
            <v>0</v>
          </cell>
          <cell r="R36">
            <v>0</v>
          </cell>
          <cell r="S36">
            <v>0</v>
          </cell>
          <cell r="T36">
            <v>0</v>
          </cell>
          <cell r="U36">
            <v>11.7004045121</v>
          </cell>
          <cell r="V36">
            <v>-11.591243632799999</v>
          </cell>
          <cell r="W36">
            <v>0</v>
          </cell>
          <cell r="X36">
            <v>0</v>
          </cell>
          <cell r="Y36">
            <v>0</v>
          </cell>
          <cell r="Z36">
            <v>0</v>
          </cell>
          <cell r="AA36">
            <v>0</v>
          </cell>
        </row>
        <row r="37">
          <cell r="B37" t="str">
            <v>Kiev</v>
          </cell>
          <cell r="D37">
            <v>0</v>
          </cell>
          <cell r="E37">
            <v>0.01</v>
          </cell>
          <cell r="G37">
            <v>0.01</v>
          </cell>
          <cell r="H37">
            <v>-1.7999999999999999E-2</v>
          </cell>
          <cell r="K37">
            <v>-1.1429065199999986E-2</v>
          </cell>
          <cell r="L37">
            <v>1.1658211799999997E-2</v>
          </cell>
          <cell r="M37">
            <v>0</v>
          </cell>
          <cell r="N37">
            <v>0</v>
          </cell>
          <cell r="O37">
            <v>0</v>
          </cell>
          <cell r="P37">
            <v>0</v>
          </cell>
          <cell r="Q37">
            <v>0</v>
          </cell>
          <cell r="R37">
            <v>0</v>
          </cell>
          <cell r="S37">
            <v>0</v>
          </cell>
          <cell r="T37">
            <v>0</v>
          </cell>
          <cell r="U37">
            <v>-0.29562976590000001</v>
          </cell>
          <cell r="V37">
            <v>0.27702793549999999</v>
          </cell>
          <cell r="W37">
            <v>0</v>
          </cell>
          <cell r="X37">
            <v>0</v>
          </cell>
          <cell r="Y37">
            <v>0</v>
          </cell>
          <cell r="Z37">
            <v>0</v>
          </cell>
          <cell r="AA37">
            <v>0</v>
          </cell>
        </row>
        <row r="38">
          <cell r="B38" t="str">
            <v>Vienna</v>
          </cell>
          <cell r="D38">
            <v>0</v>
          </cell>
          <cell r="E38">
            <v>0</v>
          </cell>
          <cell r="G38">
            <v>0</v>
          </cell>
          <cell r="H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row>
        <row r="39">
          <cell r="B39" t="str">
            <v>Greece</v>
          </cell>
          <cell r="D39">
            <v>0</v>
          </cell>
          <cell r="E39">
            <v>0</v>
          </cell>
          <cell r="G39">
            <v>0</v>
          </cell>
          <cell r="H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row>
        <row r="40">
          <cell r="B40" t="str">
            <v>United Kingdom</v>
          </cell>
          <cell r="D40">
            <v>0</v>
          </cell>
          <cell r="E40">
            <v>29.3</v>
          </cell>
          <cell r="F40">
            <v>-35.4</v>
          </cell>
          <cell r="G40">
            <v>-9.99</v>
          </cell>
          <cell r="H40">
            <v>20.3</v>
          </cell>
          <cell r="I40">
            <v>-0.3</v>
          </cell>
          <cell r="J40">
            <v>8.1170000000000009</v>
          </cell>
          <cell r="K40">
            <v>-19.435030185400006</v>
          </cell>
          <cell r="L40">
            <v>21.974358401800004</v>
          </cell>
          <cell r="M40">
            <v>0</v>
          </cell>
          <cell r="N40">
            <v>0.99753736000000004</v>
          </cell>
          <cell r="O40">
            <v>-1.611929867</v>
          </cell>
          <cell r="P40">
            <v>2.5179493370000001</v>
          </cell>
          <cell r="Q40">
            <v>0</v>
          </cell>
          <cell r="R40">
            <v>0</v>
          </cell>
          <cell r="S40">
            <v>0</v>
          </cell>
          <cell r="T40">
            <v>0</v>
          </cell>
          <cell r="U40">
            <v>3.4973600909</v>
          </cell>
          <cell r="V40">
            <v>-7.5875946879000002</v>
          </cell>
          <cell r="W40">
            <v>0</v>
          </cell>
          <cell r="X40">
            <v>-9.5</v>
          </cell>
          <cell r="Y40">
            <v>0</v>
          </cell>
          <cell r="Z40">
            <v>0</v>
          </cell>
          <cell r="AA40">
            <v>0</v>
          </cell>
          <cell r="AB40">
            <v>-57.1</v>
          </cell>
        </row>
        <row r="41">
          <cell r="B41" t="str">
            <v>Intl Banking UK</v>
          </cell>
          <cell r="D41">
            <v>0</v>
          </cell>
          <cell r="E41">
            <v>29.3</v>
          </cell>
          <cell r="F41">
            <v>-35.4</v>
          </cell>
          <cell r="G41">
            <v>-9.99</v>
          </cell>
          <cell r="H41">
            <v>20.3</v>
          </cell>
          <cell r="I41">
            <v>-0.3</v>
          </cell>
          <cell r="J41">
            <v>8.1170000000000009</v>
          </cell>
          <cell r="K41">
            <v>-19.435030185400006</v>
          </cell>
          <cell r="L41">
            <v>21.974358401800004</v>
          </cell>
          <cell r="M41">
            <v>0</v>
          </cell>
          <cell r="N41">
            <v>0.99753736000000004</v>
          </cell>
          <cell r="O41">
            <v>-1.611929867</v>
          </cell>
          <cell r="P41">
            <v>2.5179493370000001</v>
          </cell>
          <cell r="Q41">
            <v>0</v>
          </cell>
          <cell r="R41">
            <v>0</v>
          </cell>
          <cell r="S41">
            <v>0</v>
          </cell>
          <cell r="T41">
            <v>0</v>
          </cell>
          <cell r="U41">
            <v>3.4973600909</v>
          </cell>
          <cell r="V41">
            <v>-7.5875946879000002</v>
          </cell>
          <cell r="W41">
            <v>0</v>
          </cell>
          <cell r="X41">
            <v>-9.5</v>
          </cell>
          <cell r="Y41">
            <v>0</v>
          </cell>
          <cell r="Z41">
            <v>0</v>
          </cell>
          <cell r="AA41">
            <v>0</v>
          </cell>
          <cell r="AB41">
            <v>-57.1</v>
          </cell>
        </row>
        <row r="42">
          <cell r="B42" t="str">
            <v>Americas</v>
          </cell>
          <cell r="D42">
            <v>0</v>
          </cell>
          <cell r="E42">
            <v>75.964324000000005</v>
          </cell>
          <cell r="F42">
            <v>-87.507000000000005</v>
          </cell>
          <cell r="G42">
            <v>77.335700000000003</v>
          </cell>
          <cell r="H42">
            <v>-116.4674</v>
          </cell>
          <cell r="I42">
            <v>-1.2989999999999999</v>
          </cell>
          <cell r="J42">
            <v>-0.57207599999999914</v>
          </cell>
          <cell r="K42">
            <v>-77.608771221099971</v>
          </cell>
          <cell r="L42">
            <v>83.316173965400012</v>
          </cell>
          <cell r="M42">
            <v>0</v>
          </cell>
          <cell r="N42">
            <v>0</v>
          </cell>
          <cell r="O42">
            <v>0</v>
          </cell>
          <cell r="P42">
            <v>0</v>
          </cell>
          <cell r="Q42">
            <v>0</v>
          </cell>
          <cell r="R42">
            <v>0</v>
          </cell>
          <cell r="S42">
            <v>0</v>
          </cell>
          <cell r="T42">
            <v>0</v>
          </cell>
          <cell r="U42">
            <v>-6.0125978610999997</v>
          </cell>
          <cell r="V42">
            <v>6.4770448994999992</v>
          </cell>
          <cell r="W42">
            <v>0</v>
          </cell>
          <cell r="X42">
            <v>-17.541481255117802</v>
          </cell>
          <cell r="Y42">
            <v>0</v>
          </cell>
          <cell r="Z42">
            <v>0</v>
          </cell>
          <cell r="AA42">
            <v>0</v>
          </cell>
          <cell r="AB42">
            <v>-36.799999999999997</v>
          </cell>
        </row>
        <row r="43">
          <cell r="B43" t="str">
            <v>New York</v>
          </cell>
          <cell r="D43">
            <v>0</v>
          </cell>
          <cell r="E43">
            <v>73.959999999999994</v>
          </cell>
          <cell r="F43">
            <v>-82.6</v>
          </cell>
          <cell r="G43">
            <v>2.7000000000000001E-3</v>
          </cell>
          <cell r="H43">
            <v>-5.4000000000000003E-3</v>
          </cell>
          <cell r="I43">
            <v>0</v>
          </cell>
          <cell r="J43">
            <v>3.9870000000000001</v>
          </cell>
          <cell r="K43">
            <v>-52.441586194199992</v>
          </cell>
          <cell r="L43">
            <v>56.765379791300006</v>
          </cell>
          <cell r="M43">
            <v>0</v>
          </cell>
          <cell r="N43">
            <v>0</v>
          </cell>
          <cell r="O43">
            <v>0</v>
          </cell>
          <cell r="P43">
            <v>0</v>
          </cell>
          <cell r="Q43">
            <v>0</v>
          </cell>
          <cell r="R43">
            <v>0</v>
          </cell>
          <cell r="S43">
            <v>0</v>
          </cell>
          <cell r="T43">
            <v>0</v>
          </cell>
          <cell r="U43">
            <v>0.1706089079</v>
          </cell>
          <cell r="V43">
            <v>-2.8672193800000006E-2</v>
          </cell>
          <cell r="W43">
            <v>0</v>
          </cell>
          <cell r="X43">
            <v>0</v>
          </cell>
          <cell r="Y43">
            <v>0</v>
          </cell>
          <cell r="Z43">
            <v>0</v>
          </cell>
          <cell r="AA43">
            <v>0</v>
          </cell>
        </row>
        <row r="44">
          <cell r="B44" t="str">
            <v>Buenos Aires</v>
          </cell>
          <cell r="D44">
            <v>0</v>
          </cell>
          <cell r="E44">
            <v>1.29E-2</v>
          </cell>
          <cell r="F44">
            <v>-2.4E-2</v>
          </cell>
          <cell r="G44">
            <v>0.29799999999999999</v>
          </cell>
          <cell r="H44">
            <v>-0.6</v>
          </cell>
          <cell r="I44">
            <v>0</v>
          </cell>
          <cell r="J44">
            <v>-2.8660000000000001E-3</v>
          </cell>
          <cell r="K44">
            <v>5.0399107799999995E-2</v>
          </cell>
          <cell r="L44">
            <v>-5.1080698300000005E-2</v>
          </cell>
          <cell r="M44">
            <v>0</v>
          </cell>
          <cell r="N44">
            <v>0</v>
          </cell>
          <cell r="O44">
            <v>0</v>
          </cell>
          <cell r="P44">
            <v>0</v>
          </cell>
          <cell r="Q44">
            <v>0</v>
          </cell>
          <cell r="R44">
            <v>0</v>
          </cell>
          <cell r="S44">
            <v>0</v>
          </cell>
          <cell r="T44">
            <v>0</v>
          </cell>
          <cell r="U44">
            <v>6.2152286000000008E-3</v>
          </cell>
          <cell r="V44">
            <v>-0.11510019349999999</v>
          </cell>
          <cell r="W44">
            <v>0</v>
          </cell>
          <cell r="X44">
            <v>0</v>
          </cell>
          <cell r="Y44">
            <v>0</v>
          </cell>
          <cell r="Z44">
            <v>0</v>
          </cell>
          <cell r="AA44">
            <v>0</v>
          </cell>
        </row>
        <row r="45">
          <cell r="B45" t="str">
            <v>Mexico City</v>
          </cell>
          <cell r="D45">
            <v>0</v>
          </cell>
          <cell r="E45">
            <v>-2.157</v>
          </cell>
          <cell r="F45">
            <v>3.169</v>
          </cell>
          <cell r="G45">
            <v>68.989999999999995</v>
          </cell>
          <cell r="H45">
            <v>-100.86199999999999</v>
          </cell>
          <cell r="I45">
            <v>0</v>
          </cell>
          <cell r="J45">
            <v>1.123</v>
          </cell>
          <cell r="K45">
            <v>-18.381243458199993</v>
          </cell>
          <cell r="L45">
            <v>19.699282017699993</v>
          </cell>
          <cell r="M45">
            <v>0</v>
          </cell>
          <cell r="N45">
            <v>0</v>
          </cell>
          <cell r="O45">
            <v>0</v>
          </cell>
          <cell r="P45">
            <v>0</v>
          </cell>
          <cell r="Q45">
            <v>0</v>
          </cell>
          <cell r="R45">
            <v>0</v>
          </cell>
          <cell r="S45">
            <v>0</v>
          </cell>
          <cell r="T45">
            <v>0</v>
          </cell>
          <cell r="U45">
            <v>-7.2257368077999997</v>
          </cell>
          <cell r="V45">
            <v>7.4698260011999995</v>
          </cell>
          <cell r="W45">
            <v>0</v>
          </cell>
          <cell r="X45">
            <v>0</v>
          </cell>
          <cell r="Y45">
            <v>0</v>
          </cell>
          <cell r="Z45">
            <v>0</v>
          </cell>
          <cell r="AA45">
            <v>0</v>
          </cell>
        </row>
        <row r="46">
          <cell r="B46" t="str">
            <v>Sao Paulo</v>
          </cell>
          <cell r="D46">
            <v>0</v>
          </cell>
          <cell r="E46">
            <v>-1.5759999999999999E-3</v>
          </cell>
          <cell r="F46">
            <v>3.0000000000000001E-3</v>
          </cell>
          <cell r="G46">
            <v>8.0449999999999999</v>
          </cell>
          <cell r="H46">
            <v>-15</v>
          </cell>
          <cell r="I46">
            <v>0</v>
          </cell>
          <cell r="J46">
            <v>3.79E-3</v>
          </cell>
          <cell r="K46">
            <v>-1.9204612928</v>
          </cell>
          <cell r="L46">
            <v>1.9510030009000008</v>
          </cell>
          <cell r="M46">
            <v>0</v>
          </cell>
          <cell r="N46">
            <v>0</v>
          </cell>
          <cell r="O46">
            <v>0</v>
          </cell>
          <cell r="P46">
            <v>0</v>
          </cell>
          <cell r="Q46">
            <v>0</v>
          </cell>
          <cell r="R46">
            <v>0</v>
          </cell>
          <cell r="S46">
            <v>0</v>
          </cell>
          <cell r="T46">
            <v>0</v>
          </cell>
          <cell r="U46">
            <v>1.0954152509999999</v>
          </cell>
          <cell r="V46">
            <v>-0.84900871440000003</v>
          </cell>
          <cell r="W46">
            <v>0</v>
          </cell>
          <cell r="X46">
            <v>0</v>
          </cell>
          <cell r="Y46">
            <v>0</v>
          </cell>
          <cell r="Z46">
            <v>0</v>
          </cell>
          <cell r="AA46">
            <v>0</v>
          </cell>
        </row>
        <row r="47">
          <cell r="B47" t="str">
            <v>Curacao</v>
          </cell>
          <cell r="D47">
            <v>0</v>
          </cell>
          <cell r="E47">
            <v>4.1500000000000004</v>
          </cell>
          <cell r="F47">
            <v>-8.0549999999999997</v>
          </cell>
          <cell r="G47">
            <v>0</v>
          </cell>
          <cell r="H47">
            <v>0</v>
          </cell>
          <cell r="I47">
            <v>0</v>
          </cell>
          <cell r="J47">
            <v>-5.6829999999999998</v>
          </cell>
          <cell r="K47">
            <v>-4.9158793837000001</v>
          </cell>
          <cell r="L47">
            <v>4.9515898537999998</v>
          </cell>
          <cell r="M47">
            <v>0</v>
          </cell>
          <cell r="N47">
            <v>0</v>
          </cell>
          <cell r="O47">
            <v>0</v>
          </cell>
          <cell r="P47">
            <v>0</v>
          </cell>
          <cell r="Q47">
            <v>0</v>
          </cell>
          <cell r="R47">
            <v>0</v>
          </cell>
          <cell r="S47">
            <v>0</v>
          </cell>
          <cell r="T47">
            <v>0</v>
          </cell>
          <cell r="U47">
            <v>-5.9100440799999994E-2</v>
          </cell>
          <cell r="V47">
            <v>0</v>
          </cell>
          <cell r="W47">
            <v>0</v>
          </cell>
          <cell r="X47">
            <v>0</v>
          </cell>
          <cell r="Y47">
            <v>0</v>
          </cell>
          <cell r="Z47">
            <v>0</v>
          </cell>
          <cell r="AA47">
            <v>0</v>
          </cell>
        </row>
        <row r="48">
          <cell r="B48" t="str">
            <v>Santiago</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row>
        <row r="49">
          <cell r="B49" t="str">
            <v>Asia</v>
          </cell>
          <cell r="D49">
            <v>0</v>
          </cell>
          <cell r="E49">
            <v>12.6</v>
          </cell>
          <cell r="F49">
            <v>-8.1150000000000002</v>
          </cell>
          <cell r="G49">
            <v>10.79</v>
          </cell>
          <cell r="H49">
            <v>-20</v>
          </cell>
          <cell r="I49">
            <v>-4</v>
          </cell>
          <cell r="J49">
            <v>-3.97</v>
          </cell>
          <cell r="K49">
            <v>-30.291711805599995</v>
          </cell>
          <cell r="L49">
            <v>28.97485932170002</v>
          </cell>
          <cell r="M49">
            <v>0</v>
          </cell>
          <cell r="N49">
            <v>0</v>
          </cell>
          <cell r="O49">
            <v>0</v>
          </cell>
          <cell r="P49">
            <v>0</v>
          </cell>
          <cell r="Q49">
            <v>0</v>
          </cell>
          <cell r="R49">
            <v>0</v>
          </cell>
          <cell r="S49">
            <v>0</v>
          </cell>
          <cell r="T49">
            <v>0</v>
          </cell>
          <cell r="U49">
            <v>2.1444837885999966</v>
          </cell>
          <cell r="V49">
            <v>-74.48384021950001</v>
          </cell>
          <cell r="W49">
            <v>0</v>
          </cell>
          <cell r="X49">
            <v>-18.657295597970798</v>
          </cell>
          <cell r="Y49">
            <v>0</v>
          </cell>
          <cell r="Z49">
            <v>0</v>
          </cell>
          <cell r="AA49">
            <v>0</v>
          </cell>
          <cell r="AB49">
            <v>-5.9649999999999999</v>
          </cell>
        </row>
        <row r="50">
          <cell r="B50" t="str">
            <v>Intl Banking Asia</v>
          </cell>
          <cell r="D50">
            <v>0</v>
          </cell>
          <cell r="E50">
            <v>12.6</v>
          </cell>
          <cell r="F50">
            <v>-8.1150000000000002</v>
          </cell>
          <cell r="G50">
            <v>10.79</v>
          </cell>
          <cell r="H50">
            <v>-20</v>
          </cell>
          <cell r="I50">
            <v>-4</v>
          </cell>
          <cell r="J50">
            <v>-3.97</v>
          </cell>
          <cell r="K50">
            <v>-30.291711805599995</v>
          </cell>
          <cell r="L50">
            <v>28.97485932170002</v>
          </cell>
          <cell r="M50">
            <v>0</v>
          </cell>
          <cell r="N50">
            <v>0</v>
          </cell>
          <cell r="O50">
            <v>0</v>
          </cell>
          <cell r="P50">
            <v>0</v>
          </cell>
          <cell r="Q50">
            <v>0</v>
          </cell>
          <cell r="R50">
            <v>0</v>
          </cell>
          <cell r="S50">
            <v>0</v>
          </cell>
          <cell r="T50">
            <v>0</v>
          </cell>
          <cell r="U50">
            <v>2.1444837885999966</v>
          </cell>
          <cell r="V50">
            <v>-74.48384021950001</v>
          </cell>
          <cell r="W50">
            <v>0</v>
          </cell>
          <cell r="X50">
            <v>0</v>
          </cell>
          <cell r="Y50">
            <v>0</v>
          </cell>
          <cell r="Z50">
            <v>0</v>
          </cell>
          <cell r="AA50">
            <v>0</v>
          </cell>
          <cell r="AB50">
            <v>-5.9649999999999999</v>
          </cell>
        </row>
        <row r="51">
          <cell r="B51" t="str">
            <v>IIM Europe</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B52" t="str">
            <v>Asset Management</v>
          </cell>
          <cell r="D52">
            <v>0</v>
          </cell>
          <cell r="E52">
            <v>-3.4340000000000002</v>
          </cell>
          <cell r="F52">
            <v>-3.6389999999999998</v>
          </cell>
          <cell r="G52">
            <v>0</v>
          </cell>
          <cell r="H52">
            <v>-4.3800000000000002E-4</v>
          </cell>
          <cell r="I52">
            <v>-1.1000000000000001</v>
          </cell>
          <cell r="J52">
            <v>-1.038</v>
          </cell>
          <cell r="K52">
            <v>-0.99565374630000003</v>
          </cell>
          <cell r="L52">
            <v>1.0030948679</v>
          </cell>
          <cell r="M52">
            <v>0</v>
          </cell>
          <cell r="N52">
            <v>0</v>
          </cell>
          <cell r="O52">
            <v>0</v>
          </cell>
          <cell r="P52">
            <v>0</v>
          </cell>
          <cell r="Q52">
            <v>0</v>
          </cell>
          <cell r="R52">
            <v>0</v>
          </cell>
          <cell r="S52">
            <v>0</v>
          </cell>
          <cell r="T52">
            <v>0</v>
          </cell>
          <cell r="U52">
            <v>0.25415107521260011</v>
          </cell>
          <cell r="V52">
            <v>0</v>
          </cell>
          <cell r="W52">
            <v>0</v>
          </cell>
          <cell r="X52">
            <v>-97.641006330747899</v>
          </cell>
          <cell r="Y52">
            <v>0</v>
          </cell>
          <cell r="Z52">
            <v>0</v>
          </cell>
          <cell r="AA52">
            <v>0</v>
          </cell>
          <cell r="AB52">
            <v>0</v>
          </cell>
        </row>
        <row r="53">
          <cell r="B53" t="str">
            <v>ING Real Estate</v>
          </cell>
          <cell r="D53">
            <v>0</v>
          </cell>
          <cell r="E53">
            <v>-4.2</v>
          </cell>
          <cell r="G53">
            <v>0</v>
          </cell>
          <cell r="H53">
            <v>0</v>
          </cell>
          <cell r="K53">
            <v>4.1550410487000002</v>
          </cell>
          <cell r="L53">
            <v>-4.3958782794999989</v>
          </cell>
          <cell r="M53">
            <v>0</v>
          </cell>
          <cell r="N53">
            <v>0</v>
          </cell>
          <cell r="O53">
            <v>0</v>
          </cell>
          <cell r="P53">
            <v>0</v>
          </cell>
          <cell r="Q53">
            <v>0</v>
          </cell>
          <cell r="R53">
            <v>0</v>
          </cell>
          <cell r="S53">
            <v>0</v>
          </cell>
          <cell r="T53">
            <v>0</v>
          </cell>
          <cell r="U53">
            <v>7.8483060875339669E-2</v>
          </cell>
          <cell r="V53">
            <v>0</v>
          </cell>
          <cell r="W53">
            <v>0</v>
          </cell>
          <cell r="X53">
            <v>-97.641006330747899</v>
          </cell>
          <cell r="Y53">
            <v>0</v>
          </cell>
          <cell r="Z53">
            <v>0</v>
          </cell>
          <cell r="AA53">
            <v>0</v>
          </cell>
          <cell r="AB53">
            <v>0</v>
          </cell>
        </row>
        <row r="54">
          <cell r="B54" t="str">
            <v>BAM</v>
          </cell>
          <cell r="D54">
            <v>0</v>
          </cell>
          <cell r="E54">
            <v>0.76600000000000001</v>
          </cell>
          <cell r="G54">
            <v>0</v>
          </cell>
          <cell r="H54">
            <v>-4.3800000000000002E-4</v>
          </cell>
          <cell r="K54">
            <v>-0.99565374630000003</v>
          </cell>
          <cell r="L54">
            <v>1.0030948679</v>
          </cell>
          <cell r="M54">
            <v>0</v>
          </cell>
          <cell r="N54">
            <v>0</v>
          </cell>
          <cell r="O54">
            <v>0</v>
          </cell>
          <cell r="P54">
            <v>0</v>
          </cell>
          <cell r="Q54">
            <v>0</v>
          </cell>
          <cell r="R54">
            <v>0</v>
          </cell>
          <cell r="S54">
            <v>0</v>
          </cell>
          <cell r="T54">
            <v>0</v>
          </cell>
          <cell r="U54">
            <v>0.17566801433726043</v>
          </cell>
          <cell r="V54">
            <v>0</v>
          </cell>
          <cell r="W54">
            <v>0</v>
          </cell>
          <cell r="X54">
            <v>0</v>
          </cell>
          <cell r="Y54">
            <v>0</v>
          </cell>
          <cell r="Z54">
            <v>0</v>
          </cell>
          <cell r="AA54">
            <v>0</v>
          </cell>
          <cell r="AB54">
            <v>0</v>
          </cell>
        </row>
        <row r="55">
          <cell r="B55" t="str">
            <v>EC Americas</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B56" t="str">
            <v>IIM Americas</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row>
        <row r="57">
          <cell r="B57" t="str">
            <v>EC Asia Pacific</v>
          </cell>
          <cell r="D57">
            <v>0</v>
          </cell>
          <cell r="E57">
            <v>0</v>
          </cell>
          <cell r="F57">
            <v>0</v>
          </cell>
          <cell r="G57">
            <v>0.25800000000000001</v>
          </cell>
          <cell r="H57">
            <v>-0.3</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B58" t="str">
            <v>IIM Asia Pacific</v>
          </cell>
          <cell r="D58">
            <v>0</v>
          </cell>
          <cell r="E58">
            <v>0</v>
          </cell>
          <cell r="F58">
            <v>0</v>
          </cell>
          <cell r="G58">
            <v>0.25800000000000001</v>
          </cell>
          <cell r="H58">
            <v>-0.3</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B59" t="str">
            <v>Intl. Private Bank</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-5.6</v>
          </cell>
          <cell r="Y59">
            <v>0</v>
          </cell>
          <cell r="Z59">
            <v>0</v>
          </cell>
          <cell r="AA59">
            <v>0</v>
          </cell>
          <cell r="AB59">
            <v>0</v>
          </cell>
        </row>
        <row r="60">
          <cell r="B60" t="str">
            <v>Total Wholesale</v>
          </cell>
          <cell r="D60">
            <v>0</v>
          </cell>
          <cell r="E60">
            <v>965.03977673170095</v>
          </cell>
          <cell r="F60">
            <v>-29.830799999999996</v>
          </cell>
          <cell r="G60">
            <v>84.952240000000018</v>
          </cell>
          <cell r="H60">
            <v>-128.81402600000001</v>
          </cell>
          <cell r="I60">
            <v>210.60059999999999</v>
          </cell>
          <cell r="J60">
            <v>-35.439190000000004</v>
          </cell>
          <cell r="K60">
            <v>-846.89326352960018</v>
          </cell>
          <cell r="L60">
            <v>955.54021273379976</v>
          </cell>
          <cell r="M60">
            <v>0</v>
          </cell>
          <cell r="N60">
            <v>-36.178611105099698</v>
          </cell>
          <cell r="O60">
            <v>-7.0170055961000006</v>
          </cell>
          <cell r="P60">
            <v>-71.357953473099997</v>
          </cell>
          <cell r="Q60">
            <v>0</v>
          </cell>
          <cell r="R60">
            <v>0</v>
          </cell>
          <cell r="S60">
            <v>0</v>
          </cell>
          <cell r="T60">
            <v>0</v>
          </cell>
          <cell r="U60">
            <v>110.84147564991572</v>
          </cell>
          <cell r="V60">
            <v>-267.73831019669996</v>
          </cell>
          <cell r="W60">
            <v>0</v>
          </cell>
          <cell r="X60">
            <v>-663.29336926980113</v>
          </cell>
          <cell r="Y60">
            <v>0</v>
          </cell>
          <cell r="Z60">
            <v>0</v>
          </cell>
          <cell r="AA60">
            <v>0</v>
          </cell>
          <cell r="AB60">
            <v>121.35799999999999</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B62" t="str">
            <v>Retail Banking</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B63" t="str">
            <v>Netherlands</v>
          </cell>
          <cell r="D63">
            <v>0</v>
          </cell>
          <cell r="E63">
            <v>-221.81799999999998</v>
          </cell>
          <cell r="F63">
            <v>0</v>
          </cell>
          <cell r="G63">
            <v>-0.24299999999999999</v>
          </cell>
          <cell r="H63">
            <v>0.48</v>
          </cell>
          <cell r="I63">
            <v>-137.36699999999999</v>
          </cell>
          <cell r="J63">
            <v>0</v>
          </cell>
          <cell r="K63">
            <v>163.6150675211</v>
          </cell>
          <cell r="L63">
            <v>-183.88214485459997</v>
          </cell>
          <cell r="M63">
            <v>0</v>
          </cell>
          <cell r="N63">
            <v>0</v>
          </cell>
          <cell r="O63">
            <v>0</v>
          </cell>
          <cell r="P63">
            <v>0</v>
          </cell>
          <cell r="Q63">
            <v>0</v>
          </cell>
          <cell r="R63">
            <v>0</v>
          </cell>
          <cell r="S63">
            <v>0</v>
          </cell>
          <cell r="T63">
            <v>0</v>
          </cell>
          <cell r="U63">
            <v>-10.011688086317923</v>
          </cell>
          <cell r="V63">
            <v>0</v>
          </cell>
          <cell r="W63">
            <v>0</v>
          </cell>
          <cell r="X63">
            <v>0</v>
          </cell>
          <cell r="Y63">
            <v>-189.22583900000001</v>
          </cell>
          <cell r="Z63">
            <v>-161.5</v>
          </cell>
          <cell r="AA63">
            <v>0</v>
          </cell>
          <cell r="AB63">
            <v>0</v>
          </cell>
        </row>
        <row r="64">
          <cell r="B64" t="str">
            <v>IBN</v>
          </cell>
          <cell r="D64">
            <v>0</v>
          </cell>
          <cell r="E64">
            <v>-0.71799999999999997</v>
          </cell>
          <cell r="F64">
            <v>0</v>
          </cell>
          <cell r="G64">
            <v>-0.24299999999999999</v>
          </cell>
          <cell r="H64">
            <v>0.48</v>
          </cell>
          <cell r="I64">
            <v>2</v>
          </cell>
          <cell r="J64">
            <v>0</v>
          </cell>
          <cell r="K64">
            <v>1.4614275564999997</v>
          </cell>
          <cell r="L64">
            <v>-1.4420386751999998</v>
          </cell>
          <cell r="M64">
            <v>0</v>
          </cell>
          <cell r="N64">
            <v>0</v>
          </cell>
          <cell r="O64">
            <v>0</v>
          </cell>
          <cell r="P64">
            <v>0</v>
          </cell>
          <cell r="Q64">
            <v>0</v>
          </cell>
          <cell r="R64">
            <v>0</v>
          </cell>
          <cell r="S64">
            <v>0</v>
          </cell>
          <cell r="T64">
            <v>0</v>
          </cell>
          <cell r="U64">
            <v>-10.011688086317923</v>
          </cell>
          <cell r="V64">
            <v>0</v>
          </cell>
          <cell r="W64">
            <v>0</v>
          </cell>
          <cell r="X64">
            <v>0</v>
          </cell>
          <cell r="Y64">
            <v>-3.6838540000000002</v>
          </cell>
          <cell r="Z64">
            <v>-78.3</v>
          </cell>
          <cell r="AA64">
            <v>0</v>
          </cell>
          <cell r="AB64">
            <v>0</v>
          </cell>
        </row>
        <row r="65">
          <cell r="B65" t="str">
            <v>PostBank</v>
          </cell>
          <cell r="D65">
            <v>0</v>
          </cell>
          <cell r="E65">
            <v>-224</v>
          </cell>
          <cell r="F65">
            <v>0</v>
          </cell>
          <cell r="G65">
            <v>0</v>
          </cell>
          <cell r="H65">
            <v>0</v>
          </cell>
          <cell r="I65">
            <v>-139</v>
          </cell>
          <cell r="J65">
            <v>0</v>
          </cell>
          <cell r="K65">
            <v>165.04590057460004</v>
          </cell>
          <cell r="L65">
            <v>-185.54412223529999</v>
          </cell>
          <cell r="M65">
            <v>0</v>
          </cell>
          <cell r="N65">
            <v>0</v>
          </cell>
          <cell r="O65">
            <v>0</v>
          </cell>
          <cell r="P65">
            <v>0</v>
          </cell>
          <cell r="Q65">
            <v>0</v>
          </cell>
          <cell r="R65">
            <v>0</v>
          </cell>
          <cell r="S65">
            <v>0</v>
          </cell>
          <cell r="T65">
            <v>0</v>
          </cell>
          <cell r="U65">
            <v>0</v>
          </cell>
          <cell r="V65">
            <v>0</v>
          </cell>
          <cell r="W65">
            <v>0</v>
          </cell>
          <cell r="X65">
            <v>0</v>
          </cell>
          <cell r="Y65">
            <v>-163.25018800000001</v>
          </cell>
          <cell r="Z65">
            <v>-56.3</v>
          </cell>
          <cell r="AA65">
            <v>0</v>
          </cell>
          <cell r="AB65">
            <v>0</v>
          </cell>
        </row>
        <row r="66">
          <cell r="B66" t="str">
            <v>InterAdvies</v>
          </cell>
          <cell r="D66">
            <v>0</v>
          </cell>
          <cell r="E66">
            <v>2.9</v>
          </cell>
          <cell r="F66">
            <v>0</v>
          </cell>
          <cell r="G66">
            <v>0</v>
          </cell>
          <cell r="H66">
            <v>0</v>
          </cell>
          <cell r="I66">
            <v>-0.36699999999999999</v>
          </cell>
          <cell r="J66">
            <v>0</v>
          </cell>
          <cell r="K66">
            <v>-2.8922606099999997</v>
          </cell>
          <cell r="L66">
            <v>3.1040160558999998</v>
          </cell>
          <cell r="M66">
            <v>0</v>
          </cell>
          <cell r="N66">
            <v>0</v>
          </cell>
          <cell r="O66">
            <v>0</v>
          </cell>
          <cell r="P66">
            <v>0</v>
          </cell>
          <cell r="Q66">
            <v>0</v>
          </cell>
          <cell r="R66">
            <v>0</v>
          </cell>
          <cell r="S66">
            <v>0</v>
          </cell>
          <cell r="T66">
            <v>0</v>
          </cell>
          <cell r="U66">
            <v>0</v>
          </cell>
          <cell r="V66">
            <v>0</v>
          </cell>
          <cell r="W66">
            <v>0</v>
          </cell>
          <cell r="X66">
            <v>0</v>
          </cell>
          <cell r="Y66">
            <v>-22.291796999999999</v>
          </cell>
          <cell r="Z66">
            <v>-26.9</v>
          </cell>
          <cell r="AA66">
            <v>0</v>
          </cell>
          <cell r="AB66">
            <v>0</v>
          </cell>
        </row>
        <row r="67">
          <cell r="B67" t="str">
            <v>Internet Bank</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B68" t="str">
            <v>Belgium</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-21.184277000000002</v>
          </cell>
          <cell r="Z68">
            <v>-19.5</v>
          </cell>
          <cell r="AA68">
            <v>0</v>
          </cell>
          <cell r="AB68">
            <v>0</v>
          </cell>
        </row>
        <row r="69">
          <cell r="B69" t="str">
            <v>ING Belgium</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-21.184277000000002</v>
          </cell>
          <cell r="Z69">
            <v>-19.5</v>
          </cell>
          <cell r="AA69">
            <v>0</v>
          </cell>
          <cell r="AB69">
            <v>0</v>
          </cell>
        </row>
        <row r="70">
          <cell r="B70" t="str">
            <v>Intl Banking SWE</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B71" t="str">
            <v>Germany</v>
          </cell>
          <cell r="D71">
            <v>0</v>
          </cell>
          <cell r="E71">
            <v>15.58</v>
          </cell>
          <cell r="F71">
            <v>0</v>
          </cell>
          <cell r="G71">
            <v>0</v>
          </cell>
          <cell r="H71">
            <v>0</v>
          </cell>
          <cell r="I71">
            <v>-10.667</v>
          </cell>
          <cell r="J71">
            <v>0</v>
          </cell>
          <cell r="K71">
            <v>-19.760505685400002</v>
          </cell>
          <cell r="L71">
            <v>20.086582035399996</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B72" t="str">
            <v>ING BHF-Bank</v>
          </cell>
          <cell r="D72">
            <v>0</v>
          </cell>
          <cell r="E72">
            <v>15.58</v>
          </cell>
          <cell r="F72">
            <v>0</v>
          </cell>
          <cell r="G72">
            <v>0</v>
          </cell>
          <cell r="H72">
            <v>0</v>
          </cell>
          <cell r="I72">
            <v>-10.667</v>
          </cell>
          <cell r="J72">
            <v>0</v>
          </cell>
          <cell r="K72">
            <v>-19.760505685400002</v>
          </cell>
          <cell r="L72">
            <v>20.086582035399996</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B73" t="str">
            <v>Central Europe</v>
          </cell>
          <cell r="D73">
            <v>0</v>
          </cell>
          <cell r="E73">
            <v>-0.7</v>
          </cell>
          <cell r="F73">
            <v>0.98199999999999998</v>
          </cell>
          <cell r="G73">
            <v>-7.4999999999999997E-2</v>
          </cell>
          <cell r="H73">
            <v>0.16300000000000001</v>
          </cell>
          <cell r="I73">
            <v>0.33900000000000002</v>
          </cell>
          <cell r="J73">
            <v>0.78159999999999996</v>
          </cell>
          <cell r="K73">
            <v>0.93467757669999996</v>
          </cell>
          <cell r="L73">
            <v>-0.93672843189999999</v>
          </cell>
          <cell r="M73">
            <v>0</v>
          </cell>
          <cell r="N73">
            <v>0</v>
          </cell>
          <cell r="O73">
            <v>0</v>
          </cell>
          <cell r="P73">
            <v>0</v>
          </cell>
          <cell r="Q73">
            <v>0</v>
          </cell>
          <cell r="R73">
            <v>0</v>
          </cell>
          <cell r="S73">
            <v>0</v>
          </cell>
          <cell r="T73">
            <v>0</v>
          </cell>
          <cell r="U73">
            <v>0</v>
          </cell>
          <cell r="V73">
            <v>0</v>
          </cell>
          <cell r="W73">
            <v>0</v>
          </cell>
          <cell r="X73">
            <v>0</v>
          </cell>
          <cell r="Y73">
            <v>-12.064525</v>
          </cell>
          <cell r="Z73">
            <v>-0.625</v>
          </cell>
          <cell r="AA73">
            <v>0</v>
          </cell>
          <cell r="AB73">
            <v>0</v>
          </cell>
        </row>
        <row r="74">
          <cell r="B74" t="str">
            <v>Poland</v>
          </cell>
          <cell r="D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AA74">
            <v>0</v>
          </cell>
          <cell r="AB74">
            <v>0</v>
          </cell>
        </row>
        <row r="75">
          <cell r="B75" t="str">
            <v>Budapest</v>
          </cell>
          <cell r="D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AA75">
            <v>0</v>
          </cell>
          <cell r="AB75">
            <v>0</v>
          </cell>
        </row>
        <row r="76">
          <cell r="B76" t="str">
            <v>Prague</v>
          </cell>
          <cell r="D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AA76">
            <v>0</v>
          </cell>
          <cell r="AB76">
            <v>0</v>
          </cell>
        </row>
        <row r="77">
          <cell r="B77" t="str">
            <v>Bratislava</v>
          </cell>
          <cell r="D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AA77">
            <v>0</v>
          </cell>
          <cell r="AB77">
            <v>0</v>
          </cell>
        </row>
        <row r="78">
          <cell r="B78" t="str">
            <v>Bucharest</v>
          </cell>
          <cell r="D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AA78">
            <v>0</v>
          </cell>
          <cell r="AB78">
            <v>0</v>
          </cell>
        </row>
        <row r="79">
          <cell r="B79" t="str">
            <v>Sofia</v>
          </cell>
          <cell r="D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AA79">
            <v>0</v>
          </cell>
          <cell r="AB79">
            <v>0</v>
          </cell>
        </row>
        <row r="80">
          <cell r="B80" t="str">
            <v>Istanbul</v>
          </cell>
          <cell r="D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AA80">
            <v>0</v>
          </cell>
          <cell r="AB80">
            <v>0</v>
          </cell>
        </row>
        <row r="81">
          <cell r="B81" t="str">
            <v>Moscow</v>
          </cell>
          <cell r="D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AA81">
            <v>0</v>
          </cell>
          <cell r="AB81">
            <v>0</v>
          </cell>
        </row>
        <row r="82">
          <cell r="B82" t="str">
            <v>Kiev</v>
          </cell>
          <cell r="D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AA82">
            <v>0</v>
          </cell>
          <cell r="AB82">
            <v>0</v>
          </cell>
        </row>
        <row r="83">
          <cell r="B83" t="str">
            <v>Americas</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B84" t="str">
            <v>New York</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row>
        <row r="85">
          <cell r="B85" t="str">
            <v>Buenos Aires</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B86" t="str">
            <v>Mexico City</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B87" t="str">
            <v>Sao Paulo</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B88" t="str">
            <v>Curacao</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B89" t="str">
            <v>Santiago</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B90" t="str">
            <v>Asia</v>
          </cell>
          <cell r="D90">
            <v>0</v>
          </cell>
          <cell r="E90">
            <v>1.5309999999999999</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B91" t="str">
            <v>Intl Banking Asia</v>
          </cell>
          <cell r="D91">
            <v>0</v>
          </cell>
          <cell r="E91">
            <v>1.5309999999999999</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B92" t="str">
            <v>Asset Management</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-3.3635597518002713E-2</v>
          </cell>
          <cell r="V92">
            <v>0</v>
          </cell>
          <cell r="W92">
            <v>0</v>
          </cell>
          <cell r="X92">
            <v>0</v>
          </cell>
          <cell r="Y92">
            <v>0</v>
          </cell>
          <cell r="Z92">
            <v>0</v>
          </cell>
          <cell r="AA92">
            <v>0</v>
          </cell>
          <cell r="AB92">
            <v>0</v>
          </cell>
        </row>
        <row r="93">
          <cell r="B93" t="str">
            <v>ING Trust</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-3.3635597518002713E-2</v>
          </cell>
          <cell r="V93">
            <v>0</v>
          </cell>
          <cell r="W93">
            <v>0</v>
          </cell>
          <cell r="X93">
            <v>0</v>
          </cell>
          <cell r="Y93">
            <v>0</v>
          </cell>
          <cell r="Z93">
            <v>0</v>
          </cell>
          <cell r="AA93">
            <v>0</v>
          </cell>
          <cell r="AB93">
            <v>0</v>
          </cell>
        </row>
        <row r="94">
          <cell r="B94" t="str">
            <v>EC Asia Pacific</v>
          </cell>
          <cell r="D94">
            <v>0</v>
          </cell>
          <cell r="E94">
            <v>0</v>
          </cell>
          <cell r="F94">
            <v>0</v>
          </cell>
          <cell r="G94">
            <v>0</v>
          </cell>
          <cell r="H94">
            <v>0</v>
          </cell>
          <cell r="I94">
            <v>0.5</v>
          </cell>
          <cell r="J94">
            <v>0</v>
          </cell>
          <cell r="K94">
            <v>-1.3649085338000004</v>
          </cell>
          <cell r="L94">
            <v>1.4459048157000001</v>
          </cell>
          <cell r="M94">
            <v>0</v>
          </cell>
          <cell r="N94">
            <v>0</v>
          </cell>
          <cell r="O94">
            <v>0</v>
          </cell>
          <cell r="P94">
            <v>0</v>
          </cell>
          <cell r="Q94">
            <v>0</v>
          </cell>
          <cell r="R94">
            <v>0</v>
          </cell>
          <cell r="S94">
            <v>0</v>
          </cell>
          <cell r="T94">
            <v>0</v>
          </cell>
          <cell r="U94">
            <v>0</v>
          </cell>
          <cell r="V94">
            <v>0</v>
          </cell>
          <cell r="W94">
            <v>0</v>
          </cell>
          <cell r="X94">
            <v>0</v>
          </cell>
          <cell r="Y94">
            <v>0</v>
          </cell>
          <cell r="Z94">
            <v>-0.3</v>
          </cell>
          <cell r="AA94">
            <v>0</v>
          </cell>
          <cell r="AB94">
            <v>0</v>
          </cell>
        </row>
        <row r="95">
          <cell r="B95" t="str">
            <v>Kookmin</v>
          </cell>
          <cell r="D95">
            <v>0</v>
          </cell>
          <cell r="E95">
            <v>0</v>
          </cell>
          <cell r="F95">
            <v>0</v>
          </cell>
          <cell r="G95">
            <v>0</v>
          </cell>
          <cell r="H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B96" t="str">
            <v>Vysya</v>
          </cell>
          <cell r="D96">
            <v>0</v>
          </cell>
          <cell r="E96">
            <v>0</v>
          </cell>
          <cell r="F96">
            <v>0</v>
          </cell>
          <cell r="G96">
            <v>0</v>
          </cell>
          <cell r="H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Z96">
            <v>-0.3</v>
          </cell>
          <cell r="AA96">
            <v>0</v>
          </cell>
          <cell r="AB96">
            <v>0</v>
          </cell>
        </row>
        <row r="97">
          <cell r="K97">
            <v>0</v>
          </cell>
          <cell r="L97">
            <v>0</v>
          </cell>
        </row>
        <row r="98">
          <cell r="B98" t="str">
            <v>Total Retail</v>
          </cell>
          <cell r="D98">
            <v>0</v>
          </cell>
          <cell r="E98">
            <v>-205.40699999999998</v>
          </cell>
          <cell r="F98">
            <v>0.98199999999999998</v>
          </cell>
          <cell r="G98">
            <v>-0.318</v>
          </cell>
          <cell r="H98">
            <v>0.64300000000000002</v>
          </cell>
          <cell r="I98">
            <v>-147.19499999999999</v>
          </cell>
          <cell r="J98">
            <v>0.78159999999999996</v>
          </cell>
          <cell r="K98">
            <v>143.42433087859999</v>
          </cell>
          <cell r="L98">
            <v>-163.28638643539998</v>
          </cell>
          <cell r="M98">
            <v>0</v>
          </cell>
          <cell r="N98">
            <v>0</v>
          </cell>
          <cell r="O98">
            <v>0</v>
          </cell>
          <cell r="P98">
            <v>0</v>
          </cell>
          <cell r="Q98">
            <v>0</v>
          </cell>
          <cell r="R98">
            <v>0</v>
          </cell>
          <cell r="S98">
            <v>0</v>
          </cell>
          <cell r="T98">
            <v>0</v>
          </cell>
          <cell r="U98">
            <v>-10.045323683835926</v>
          </cell>
          <cell r="V98">
            <v>0</v>
          </cell>
          <cell r="W98">
            <v>0</v>
          </cell>
          <cell r="X98">
            <v>0</v>
          </cell>
          <cell r="Y98">
            <v>-222.47464100000002</v>
          </cell>
          <cell r="Z98">
            <v>-181.92500000000001</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-179.94800000000001</v>
          </cell>
          <cell r="F100">
            <v>22.480399999999999</v>
          </cell>
          <cell r="G100">
            <v>0</v>
          </cell>
          <cell r="H100">
            <v>0</v>
          </cell>
          <cell r="I100">
            <v>-3.391</v>
          </cell>
          <cell r="J100">
            <v>-2.7480000000000002</v>
          </cell>
          <cell r="K100">
            <v>0</v>
          </cell>
          <cell r="L100">
            <v>0</v>
          </cell>
          <cell r="M100">
            <v>0</v>
          </cell>
          <cell r="N100">
            <v>0</v>
          </cell>
          <cell r="O100">
            <v>0</v>
          </cell>
          <cell r="P100">
            <v>0</v>
          </cell>
          <cell r="Q100">
            <v>0</v>
          </cell>
          <cell r="R100">
            <v>0</v>
          </cell>
          <cell r="S100">
            <v>0</v>
          </cell>
          <cell r="T100">
            <v>0</v>
          </cell>
          <cell r="U100">
            <v>-12.74</v>
          </cell>
          <cell r="V100">
            <v>0</v>
          </cell>
          <cell r="W100">
            <v>0</v>
          </cell>
          <cell r="X100">
            <v>-49</v>
          </cell>
          <cell r="Y100">
            <v>-2.57</v>
          </cell>
          <cell r="Z100">
            <v>0</v>
          </cell>
          <cell r="AA100">
            <v>0</v>
          </cell>
          <cell r="AB100">
            <v>0</v>
          </cell>
        </row>
        <row r="101">
          <cell r="D101">
            <v>0</v>
          </cell>
          <cell r="E101">
            <v>-9.8480000000000008</v>
          </cell>
          <cell r="F101">
            <v>-0.67559999999999998</v>
          </cell>
          <cell r="G101">
            <v>0</v>
          </cell>
          <cell r="H101">
            <v>0</v>
          </cell>
          <cell r="I101">
            <v>0</v>
          </cell>
          <cell r="J101">
            <v>0.8</v>
          </cell>
          <cell r="K101">
            <v>10.099743672599997</v>
          </cell>
          <cell r="L101">
            <v>-10.389319163700002</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-11.7</v>
          </cell>
          <cell r="F102">
            <v>0</v>
          </cell>
          <cell r="G102">
            <v>0</v>
          </cell>
          <cell r="H102">
            <v>0</v>
          </cell>
          <cell r="I102">
            <v>0</v>
          </cell>
          <cell r="J102">
            <v>0</v>
          </cell>
          <cell r="K102">
            <v>7.1240876026000004</v>
          </cell>
          <cell r="L102">
            <v>-7.2040488729999996</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-72</v>
          </cell>
          <cell r="F103">
            <v>0.156</v>
          </cell>
          <cell r="G103">
            <v>0</v>
          </cell>
          <cell r="H103">
            <v>0</v>
          </cell>
          <cell r="I103">
            <v>-5.032</v>
          </cell>
          <cell r="J103">
            <v>0.113</v>
          </cell>
          <cell r="K103">
            <v>35.873307982900009</v>
          </cell>
          <cell r="L103">
            <v>-35.843818741799993</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-13.4</v>
          </cell>
          <cell r="F105">
            <v>23</v>
          </cell>
          <cell r="G105">
            <v>0</v>
          </cell>
          <cell r="H105">
            <v>0</v>
          </cell>
          <cell r="I105">
            <v>0</v>
          </cell>
          <cell r="J105">
            <v>-3.661</v>
          </cell>
          <cell r="K105">
            <v>9.1568799198999962</v>
          </cell>
          <cell r="L105">
            <v>-9.8662096684000034</v>
          </cell>
          <cell r="M105">
            <v>0</v>
          </cell>
          <cell r="N105">
            <v>0</v>
          </cell>
          <cell r="O105">
            <v>0</v>
          </cell>
          <cell r="P105">
            <v>0</v>
          </cell>
          <cell r="Q105">
            <v>0</v>
          </cell>
          <cell r="R105">
            <v>0</v>
          </cell>
          <cell r="S105">
            <v>0</v>
          </cell>
          <cell r="T105">
            <v>0</v>
          </cell>
          <cell r="U105">
            <v>-12.74</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-73</v>
          </cell>
          <cell r="F107">
            <v>0</v>
          </cell>
          <cell r="G107">
            <v>0</v>
          </cell>
          <cell r="H107">
            <v>0</v>
          </cell>
          <cell r="I107">
            <v>1.641</v>
          </cell>
          <cell r="J107">
            <v>0</v>
          </cell>
          <cell r="K107">
            <v>74.607046622300004</v>
          </cell>
          <cell r="L107">
            <v>-78.271783621000012</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row r="109">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-2.57</v>
          </cell>
          <cell r="Z109">
            <v>0</v>
          </cell>
          <cell r="AA109">
            <v>0</v>
          </cell>
          <cell r="AB109">
            <v>0</v>
          </cell>
        </row>
        <row r="110">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row>
        <row r="111">
          <cell r="D111">
            <v>0</v>
          </cell>
          <cell r="E111">
            <v>-179.94800000000001</v>
          </cell>
          <cell r="F111">
            <v>22.480399999999999</v>
          </cell>
          <cell r="G111">
            <v>0</v>
          </cell>
          <cell r="H111">
            <v>0</v>
          </cell>
          <cell r="I111">
            <v>-3.391</v>
          </cell>
          <cell r="J111">
            <v>-2.7480000000000002</v>
          </cell>
          <cell r="K111">
            <v>136.8610658003</v>
          </cell>
          <cell r="L111">
            <v>-141.57518006789999</v>
          </cell>
          <cell r="M111">
            <v>0</v>
          </cell>
          <cell r="N111">
            <v>0</v>
          </cell>
          <cell r="O111">
            <v>0</v>
          </cell>
          <cell r="P111">
            <v>0</v>
          </cell>
          <cell r="Q111">
            <v>0</v>
          </cell>
          <cell r="R111">
            <v>0</v>
          </cell>
          <cell r="S111">
            <v>0</v>
          </cell>
          <cell r="T111">
            <v>0</v>
          </cell>
          <cell r="U111">
            <v>-12.74</v>
          </cell>
          <cell r="V111">
            <v>0</v>
          </cell>
          <cell r="W111">
            <v>0</v>
          </cell>
          <cell r="X111">
            <v>-49</v>
          </cell>
          <cell r="Y111">
            <v>-2.57</v>
          </cell>
          <cell r="Z111">
            <v>0</v>
          </cell>
          <cell r="AA111">
            <v>0</v>
          </cell>
          <cell r="AB111">
            <v>0</v>
          </cell>
        </row>
        <row r="112">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row>
        <row r="113">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row>
        <row r="114">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row>
        <row r="115">
          <cell r="D115">
            <v>0</v>
          </cell>
          <cell r="E115">
            <v>579.68477673170094</v>
          </cell>
          <cell r="F115">
            <v>-6.3683999999999976</v>
          </cell>
          <cell r="G115">
            <v>84.63424000000002</v>
          </cell>
          <cell r="H115">
            <v>-128.17102600000001</v>
          </cell>
          <cell r="I115">
            <v>60.014600000000002</v>
          </cell>
          <cell r="J115">
            <v>-37.405590000000004</v>
          </cell>
          <cell r="K115">
            <v>-566.60786685070013</v>
          </cell>
          <cell r="L115">
            <v>650.67864623049991</v>
          </cell>
          <cell r="M115">
            <v>0</v>
          </cell>
          <cell r="N115">
            <v>-36.178611105099698</v>
          </cell>
          <cell r="O115">
            <v>-7.0170055961000006</v>
          </cell>
          <cell r="P115">
            <v>-71.357953473099997</v>
          </cell>
          <cell r="Q115">
            <v>0</v>
          </cell>
          <cell r="R115">
            <v>0</v>
          </cell>
          <cell r="S115">
            <v>0</v>
          </cell>
          <cell r="T115">
            <v>0</v>
          </cell>
          <cell r="U115">
            <v>88.056151966079796</v>
          </cell>
          <cell r="V115">
            <v>-267.73831019669996</v>
          </cell>
          <cell r="W115">
            <v>0</v>
          </cell>
          <cell r="X115">
            <v>-712.29336926980113</v>
          </cell>
          <cell r="Y115">
            <v>-225.04464100000001</v>
          </cell>
          <cell r="Z115">
            <v>-181.92500000000001</v>
          </cell>
          <cell r="AA115">
            <v>0</v>
          </cell>
          <cell r="AB115">
            <v>121.35799999999999</v>
          </cell>
        </row>
        <row r="117">
          <cell r="D117">
            <v>0</v>
          </cell>
          <cell r="E117">
            <v>259.72219151157788</v>
          </cell>
          <cell r="F117">
            <v>-1056</v>
          </cell>
          <cell r="G117">
            <v>0</v>
          </cell>
          <cell r="H117">
            <v>0</v>
          </cell>
          <cell r="I117">
            <v>0</v>
          </cell>
          <cell r="J117">
            <v>0</v>
          </cell>
          <cell r="M117">
            <v>0</v>
          </cell>
          <cell r="N117">
            <v>-1577.3822246790739</v>
          </cell>
          <cell r="O117">
            <v>0</v>
          </cell>
          <cell r="P117">
            <v>-1360</v>
          </cell>
          <cell r="Q117">
            <v>0</v>
          </cell>
          <cell r="R117">
            <v>0</v>
          </cell>
          <cell r="S117">
            <v>0</v>
          </cell>
          <cell r="T117">
            <v>0</v>
          </cell>
          <cell r="U117">
            <v>-2503</v>
          </cell>
          <cell r="V117">
            <v>0</v>
          </cell>
          <cell r="W117">
            <v>0</v>
          </cell>
          <cell r="X117">
            <v>-63.487991523862163</v>
          </cell>
          <cell r="Y117">
            <v>0</v>
          </cell>
          <cell r="Z117">
            <v>0</v>
          </cell>
          <cell r="AA117">
            <v>0</v>
          </cell>
          <cell r="AB117">
            <v>-1397.9553098704009</v>
          </cell>
        </row>
        <row r="118">
          <cell r="D118">
            <v>0</v>
          </cell>
          <cell r="E118">
            <v>96.722191511577904</v>
          </cell>
          <cell r="F118">
            <v>0</v>
          </cell>
          <cell r="G118">
            <v>0</v>
          </cell>
          <cell r="H118">
            <v>0</v>
          </cell>
          <cell r="I118">
            <v>0</v>
          </cell>
          <cell r="J118">
            <v>0</v>
          </cell>
          <cell r="M118">
            <v>0</v>
          </cell>
          <cell r="N118">
            <v>-217.382224679074</v>
          </cell>
          <cell r="O118">
            <v>0</v>
          </cell>
          <cell r="P118">
            <v>0</v>
          </cell>
          <cell r="Q118">
            <v>0</v>
          </cell>
          <cell r="R118">
            <v>0</v>
          </cell>
          <cell r="S118">
            <v>0</v>
          </cell>
          <cell r="T118">
            <v>0</v>
          </cell>
          <cell r="U118">
            <v>0</v>
          </cell>
          <cell r="V118">
            <v>0</v>
          </cell>
          <cell r="W118">
            <v>0</v>
          </cell>
          <cell r="X118">
            <v>-4.1879915238621699</v>
          </cell>
          <cell r="Y118">
            <v>0</v>
          </cell>
          <cell r="Z118">
            <v>0</v>
          </cell>
          <cell r="AA118">
            <v>0</v>
          </cell>
          <cell r="AB118">
            <v>-39.555309870401103</v>
          </cell>
        </row>
        <row r="120">
          <cell r="D120">
            <v>0</v>
          </cell>
          <cell r="E120">
            <v>30</v>
          </cell>
          <cell r="F120">
            <v>-222</v>
          </cell>
          <cell r="G120">
            <v>0</v>
          </cell>
          <cell r="H120">
            <v>0</v>
          </cell>
          <cell r="I120">
            <v>0</v>
          </cell>
          <cell r="J120">
            <v>0</v>
          </cell>
          <cell r="M120">
            <v>0</v>
          </cell>
          <cell r="N120">
            <v>0</v>
          </cell>
          <cell r="O120">
            <v>0</v>
          </cell>
          <cell r="P120">
            <v>0</v>
          </cell>
          <cell r="Q120">
            <v>0</v>
          </cell>
          <cell r="R120">
            <v>0</v>
          </cell>
          <cell r="S120">
            <v>0</v>
          </cell>
          <cell r="T120">
            <v>0</v>
          </cell>
          <cell r="U120">
            <v>-311</v>
          </cell>
          <cell r="V120">
            <v>0</v>
          </cell>
          <cell r="W120">
            <v>0</v>
          </cell>
          <cell r="X120">
            <v>-17.399999999999999</v>
          </cell>
          <cell r="Y120">
            <v>0</v>
          </cell>
          <cell r="Z120">
            <v>0</v>
          </cell>
          <cell r="AA120">
            <v>0</v>
          </cell>
          <cell r="AB120">
            <v>-440.9</v>
          </cell>
        </row>
        <row r="121">
          <cell r="D121">
            <v>0</v>
          </cell>
          <cell r="E121">
            <v>93</v>
          </cell>
          <cell r="F121">
            <v>-187</v>
          </cell>
          <cell r="G121">
            <v>0</v>
          </cell>
          <cell r="H121">
            <v>0</v>
          </cell>
          <cell r="I121">
            <v>0</v>
          </cell>
          <cell r="J121">
            <v>0</v>
          </cell>
          <cell r="M121">
            <v>0</v>
          </cell>
          <cell r="N121">
            <v>-943</v>
          </cell>
          <cell r="O121">
            <v>0</v>
          </cell>
          <cell r="P121">
            <v>-943</v>
          </cell>
          <cell r="Q121">
            <v>0</v>
          </cell>
          <cell r="R121">
            <v>0</v>
          </cell>
          <cell r="S121">
            <v>0</v>
          </cell>
          <cell r="T121">
            <v>0</v>
          </cell>
          <cell r="U121">
            <v>-455</v>
          </cell>
          <cell r="V121">
            <v>0</v>
          </cell>
          <cell r="W121">
            <v>0</v>
          </cell>
          <cell r="X121">
            <v>-1.4</v>
          </cell>
          <cell r="Y121">
            <v>0</v>
          </cell>
          <cell r="Z121">
            <v>0</v>
          </cell>
          <cell r="AA121">
            <v>0</v>
          </cell>
          <cell r="AB121">
            <v>-3.9</v>
          </cell>
        </row>
        <row r="122">
          <cell r="D122">
            <v>0</v>
          </cell>
          <cell r="E122">
            <v>126</v>
          </cell>
          <cell r="F122">
            <v>-449</v>
          </cell>
          <cell r="G122">
            <v>0</v>
          </cell>
          <cell r="H122">
            <v>0</v>
          </cell>
          <cell r="I122">
            <v>0</v>
          </cell>
          <cell r="J122">
            <v>0</v>
          </cell>
          <cell r="M122">
            <v>0</v>
          </cell>
          <cell r="N122">
            <v>0</v>
          </cell>
          <cell r="O122">
            <v>0</v>
          </cell>
          <cell r="P122">
            <v>0</v>
          </cell>
          <cell r="Q122">
            <v>0</v>
          </cell>
          <cell r="R122">
            <v>0</v>
          </cell>
          <cell r="S122">
            <v>0</v>
          </cell>
          <cell r="T122">
            <v>0</v>
          </cell>
          <cell r="U122">
            <v>-656</v>
          </cell>
          <cell r="V122">
            <v>0</v>
          </cell>
          <cell r="W122">
            <v>0</v>
          </cell>
          <cell r="X122">
            <v>-11.4</v>
          </cell>
          <cell r="Y122">
            <v>0</v>
          </cell>
          <cell r="Z122">
            <v>0</v>
          </cell>
          <cell r="AA122">
            <v>0</v>
          </cell>
          <cell r="AB122">
            <v>-326.8</v>
          </cell>
        </row>
        <row r="123">
          <cell r="D123">
            <v>0</v>
          </cell>
          <cell r="E123">
            <v>-118</v>
          </cell>
          <cell r="F123">
            <v>-104</v>
          </cell>
          <cell r="G123">
            <v>0</v>
          </cell>
          <cell r="H123">
            <v>0</v>
          </cell>
          <cell r="I123">
            <v>0</v>
          </cell>
          <cell r="J123">
            <v>0</v>
          </cell>
          <cell r="M123">
            <v>0</v>
          </cell>
          <cell r="N123">
            <v>-417</v>
          </cell>
          <cell r="O123">
            <v>0</v>
          </cell>
          <cell r="P123">
            <v>-417</v>
          </cell>
          <cell r="Q123">
            <v>0</v>
          </cell>
          <cell r="R123">
            <v>0</v>
          </cell>
          <cell r="S123">
            <v>0</v>
          </cell>
          <cell r="T123">
            <v>0</v>
          </cell>
          <cell r="U123">
            <v>-715</v>
          </cell>
          <cell r="V123">
            <v>0</v>
          </cell>
          <cell r="W123">
            <v>0</v>
          </cell>
          <cell r="X123">
            <v>-16.5</v>
          </cell>
          <cell r="Y123">
            <v>0</v>
          </cell>
          <cell r="Z123">
            <v>0</v>
          </cell>
          <cell r="AA123">
            <v>0</v>
          </cell>
          <cell r="AB123">
            <v>-410.5</v>
          </cell>
        </row>
        <row r="124">
          <cell r="D124">
            <v>0</v>
          </cell>
          <cell r="E124">
            <v>0</v>
          </cell>
          <cell r="F124">
            <v>0</v>
          </cell>
          <cell r="G124">
            <v>0</v>
          </cell>
          <cell r="H124">
            <v>0</v>
          </cell>
          <cell r="I124">
            <v>0</v>
          </cell>
          <cell r="J124">
            <v>0</v>
          </cell>
          <cell r="M124">
            <v>0</v>
          </cell>
          <cell r="N124">
            <v>0</v>
          </cell>
          <cell r="O124">
            <v>0</v>
          </cell>
          <cell r="P124">
            <v>0</v>
          </cell>
          <cell r="Q124">
            <v>0</v>
          </cell>
          <cell r="R124">
            <v>0</v>
          </cell>
          <cell r="S124">
            <v>0</v>
          </cell>
          <cell r="T124">
            <v>0</v>
          </cell>
          <cell r="U124">
            <v>0</v>
          </cell>
          <cell r="V124">
            <v>0</v>
          </cell>
          <cell r="W124">
            <v>0</v>
          </cell>
          <cell r="X124">
            <v>-1.5</v>
          </cell>
          <cell r="Y124">
            <v>0</v>
          </cell>
          <cell r="Z124">
            <v>0</v>
          </cell>
          <cell r="AA124">
            <v>0</v>
          </cell>
          <cell r="AB124">
            <v>0</v>
          </cell>
        </row>
        <row r="125">
          <cell r="D125">
            <v>0</v>
          </cell>
          <cell r="E125">
            <v>0</v>
          </cell>
          <cell r="F125">
            <v>0</v>
          </cell>
          <cell r="G125">
            <v>0</v>
          </cell>
          <cell r="H125">
            <v>0</v>
          </cell>
          <cell r="I125">
            <v>0</v>
          </cell>
          <cell r="J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row>
        <row r="126">
          <cell r="D126">
            <v>0</v>
          </cell>
          <cell r="E126">
            <v>10</v>
          </cell>
          <cell r="F126">
            <v>-31</v>
          </cell>
          <cell r="G126">
            <v>0</v>
          </cell>
          <cell r="H126">
            <v>0</v>
          </cell>
          <cell r="I126">
            <v>0</v>
          </cell>
          <cell r="J126">
            <v>0</v>
          </cell>
          <cell r="M126">
            <v>0</v>
          </cell>
          <cell r="N126">
            <v>0</v>
          </cell>
          <cell r="O126">
            <v>0</v>
          </cell>
          <cell r="P126">
            <v>0</v>
          </cell>
          <cell r="Q126">
            <v>0</v>
          </cell>
          <cell r="R126">
            <v>0</v>
          </cell>
          <cell r="S126">
            <v>0</v>
          </cell>
          <cell r="T126">
            <v>0</v>
          </cell>
          <cell r="U126">
            <v>-270</v>
          </cell>
          <cell r="V126">
            <v>0</v>
          </cell>
          <cell r="W126">
            <v>0</v>
          </cell>
          <cell r="X126">
            <v>-1.4</v>
          </cell>
          <cell r="Y126">
            <v>0</v>
          </cell>
          <cell r="Z126">
            <v>0</v>
          </cell>
          <cell r="AA126">
            <v>0</v>
          </cell>
          <cell r="AB126">
            <v>-37.6</v>
          </cell>
        </row>
        <row r="127">
          <cell r="D127">
            <v>0</v>
          </cell>
          <cell r="E127">
            <v>20</v>
          </cell>
          <cell r="F127">
            <v>-42</v>
          </cell>
          <cell r="G127">
            <v>0</v>
          </cell>
          <cell r="H127">
            <v>0</v>
          </cell>
          <cell r="I127">
            <v>0</v>
          </cell>
          <cell r="J127">
            <v>0</v>
          </cell>
          <cell r="M127">
            <v>0</v>
          </cell>
          <cell r="N127">
            <v>0</v>
          </cell>
          <cell r="O127">
            <v>0</v>
          </cell>
          <cell r="P127">
            <v>0</v>
          </cell>
          <cell r="Q127">
            <v>0</v>
          </cell>
          <cell r="R127">
            <v>0</v>
          </cell>
          <cell r="S127">
            <v>0</v>
          </cell>
          <cell r="T127">
            <v>0</v>
          </cell>
          <cell r="U127">
            <v>-31</v>
          </cell>
          <cell r="V127">
            <v>0</v>
          </cell>
          <cell r="W127">
            <v>0</v>
          </cell>
          <cell r="X127">
            <v>-8.4</v>
          </cell>
          <cell r="Y127">
            <v>0</v>
          </cell>
          <cell r="Z127">
            <v>0</v>
          </cell>
          <cell r="AA127">
            <v>0</v>
          </cell>
          <cell r="AB127">
            <v>-94.5</v>
          </cell>
        </row>
        <row r="128">
          <cell r="D128">
            <v>0</v>
          </cell>
          <cell r="E128">
            <v>0</v>
          </cell>
          <cell r="F128">
            <v>0</v>
          </cell>
          <cell r="G128">
            <v>0</v>
          </cell>
          <cell r="H128">
            <v>0</v>
          </cell>
          <cell r="I128">
            <v>0</v>
          </cell>
          <cell r="J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row>
        <row r="129">
          <cell r="D129">
            <v>0</v>
          </cell>
          <cell r="E129">
            <v>0</v>
          </cell>
          <cell r="F129">
            <v>0</v>
          </cell>
          <cell r="G129">
            <v>0</v>
          </cell>
          <cell r="H129">
            <v>0</v>
          </cell>
          <cell r="I129">
            <v>0</v>
          </cell>
          <cell r="J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row>
        <row r="130">
          <cell r="D130">
            <v>0</v>
          </cell>
          <cell r="E130">
            <v>2</v>
          </cell>
          <cell r="F130">
            <v>-21</v>
          </cell>
          <cell r="G130">
            <v>0</v>
          </cell>
          <cell r="H130">
            <v>0</v>
          </cell>
          <cell r="I130">
            <v>0</v>
          </cell>
          <cell r="J130">
            <v>0</v>
          </cell>
          <cell r="M130">
            <v>0</v>
          </cell>
          <cell r="N130">
            <v>0</v>
          </cell>
          <cell r="O130">
            <v>0</v>
          </cell>
          <cell r="P130">
            <v>0</v>
          </cell>
          <cell r="Q130">
            <v>0</v>
          </cell>
          <cell r="R130">
            <v>0</v>
          </cell>
          <cell r="S130">
            <v>0</v>
          </cell>
          <cell r="T130">
            <v>0</v>
          </cell>
          <cell r="U130">
            <v>-65</v>
          </cell>
          <cell r="V130">
            <v>0</v>
          </cell>
          <cell r="W130">
            <v>0</v>
          </cell>
          <cell r="X130">
            <v>-1.3</v>
          </cell>
          <cell r="Y130">
            <v>0</v>
          </cell>
          <cell r="Z130">
            <v>0</v>
          </cell>
          <cell r="AA130">
            <v>0</v>
          </cell>
          <cell r="AB130">
            <v>-44.2</v>
          </cell>
        </row>
        <row r="131">
          <cell r="D131">
            <v>0</v>
          </cell>
          <cell r="E131">
            <v>163</v>
          </cell>
          <cell r="F131">
            <v>-1056</v>
          </cell>
          <cell r="G131">
            <v>0</v>
          </cell>
          <cell r="H131">
            <v>0</v>
          </cell>
          <cell r="I131">
            <v>0</v>
          </cell>
          <cell r="J131">
            <v>0</v>
          </cell>
          <cell r="M131">
            <v>0</v>
          </cell>
          <cell r="N131">
            <v>-1360</v>
          </cell>
          <cell r="O131">
            <v>0</v>
          </cell>
          <cell r="P131">
            <v>-1360</v>
          </cell>
          <cell r="Q131">
            <v>0</v>
          </cell>
          <cell r="R131">
            <v>0</v>
          </cell>
          <cell r="S131">
            <v>0</v>
          </cell>
          <cell r="T131">
            <v>0</v>
          </cell>
          <cell r="U131">
            <v>-2503</v>
          </cell>
          <cell r="V131">
            <v>0</v>
          </cell>
          <cell r="W131">
            <v>0</v>
          </cell>
          <cell r="X131">
            <v>-59.29999999999999</v>
          </cell>
          <cell r="Y131">
            <v>0</v>
          </cell>
          <cell r="Z131">
            <v>0</v>
          </cell>
          <cell r="AA131">
            <v>0</v>
          </cell>
          <cell r="AB131">
            <v>-1358.3999999999999</v>
          </cell>
        </row>
        <row r="133">
          <cell r="D133">
            <v>0</v>
          </cell>
          <cell r="E133">
            <v>0</v>
          </cell>
          <cell r="F133">
            <v>0</v>
          </cell>
          <cell r="G133">
            <v>0</v>
          </cell>
          <cell r="H133">
            <v>0</v>
          </cell>
          <cell r="I133">
            <v>0</v>
          </cell>
          <cell r="J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row>
        <row r="134">
          <cell r="D134">
            <v>0</v>
          </cell>
          <cell r="E134">
            <v>0</v>
          </cell>
          <cell r="F134">
            <v>0</v>
          </cell>
          <cell r="G134">
            <v>0</v>
          </cell>
          <cell r="H134">
            <v>0</v>
          </cell>
          <cell r="I134">
            <v>0</v>
          </cell>
          <cell r="J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row>
        <row r="135">
          <cell r="D135">
            <v>0</v>
          </cell>
          <cell r="E135">
            <v>0</v>
          </cell>
          <cell r="F135">
            <v>0</v>
          </cell>
          <cell r="G135">
            <v>0</v>
          </cell>
          <cell r="H135">
            <v>0</v>
          </cell>
          <cell r="I135">
            <v>0</v>
          </cell>
          <cell r="J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row>
        <row r="136">
          <cell r="D136">
            <v>0</v>
          </cell>
          <cell r="E136">
            <v>0</v>
          </cell>
          <cell r="F136">
            <v>0</v>
          </cell>
          <cell r="G136">
            <v>0</v>
          </cell>
          <cell r="H136">
            <v>0</v>
          </cell>
          <cell r="I136">
            <v>0</v>
          </cell>
          <cell r="J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row>
        <row r="137">
          <cell r="D137">
            <v>0</v>
          </cell>
          <cell r="E137">
            <v>0</v>
          </cell>
          <cell r="F137">
            <v>0</v>
          </cell>
          <cell r="G137">
            <v>0</v>
          </cell>
          <cell r="H137">
            <v>0</v>
          </cell>
          <cell r="I137">
            <v>0</v>
          </cell>
          <cell r="J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row>
        <row r="138">
          <cell r="D138">
            <v>0</v>
          </cell>
          <cell r="E138">
            <v>0</v>
          </cell>
          <cell r="F138">
            <v>0</v>
          </cell>
          <cell r="G138">
            <v>0</v>
          </cell>
          <cell r="H138">
            <v>0</v>
          </cell>
          <cell r="I138">
            <v>0</v>
          </cell>
          <cell r="J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row>
        <row r="140">
          <cell r="D140">
            <v>0</v>
          </cell>
          <cell r="E140">
            <v>90.282750111168212</v>
          </cell>
          <cell r="F140">
            <v>0</v>
          </cell>
          <cell r="G140">
            <v>-2329.8835698942312</v>
          </cell>
          <cell r="H140">
            <v>1759.196852376924</v>
          </cell>
          <cell r="I140">
            <v>0</v>
          </cell>
          <cell r="J140">
            <v>0</v>
          </cell>
          <cell r="M140">
            <v>0</v>
          </cell>
          <cell r="N140">
            <v>-243.51297154041498</v>
          </cell>
          <cell r="O140">
            <v>-151.82744282744238</v>
          </cell>
          <cell r="P140">
            <v>0</v>
          </cell>
          <cell r="Q140">
            <v>0</v>
          </cell>
          <cell r="R140">
            <v>0</v>
          </cell>
          <cell r="S140">
            <v>-55.110824446108701</v>
          </cell>
          <cell r="T140">
            <v>0</v>
          </cell>
          <cell r="U140">
            <v>0</v>
          </cell>
          <cell r="V140">
            <v>-325.36</v>
          </cell>
          <cell r="W140">
            <v>0</v>
          </cell>
          <cell r="X140">
            <v>-9.6915973745218604</v>
          </cell>
          <cell r="Y140">
            <v>0</v>
          </cell>
          <cell r="Z140">
            <v>-1.2270838349086937</v>
          </cell>
          <cell r="AA140">
            <v>0</v>
          </cell>
          <cell r="AB140">
            <v>-87.108498733360108</v>
          </cell>
        </row>
        <row r="141">
          <cell r="D141">
            <v>0</v>
          </cell>
          <cell r="E141">
            <v>66.212659157658805</v>
          </cell>
          <cell r="F141">
            <v>0</v>
          </cell>
          <cell r="G141">
            <v>0</v>
          </cell>
          <cell r="H141">
            <v>0</v>
          </cell>
          <cell r="I141">
            <v>0</v>
          </cell>
          <cell r="J141">
            <v>0</v>
          </cell>
          <cell r="M141">
            <v>0</v>
          </cell>
          <cell r="N141">
            <v>-143.43001336092999</v>
          </cell>
          <cell r="O141">
            <v>0</v>
          </cell>
          <cell r="P141">
            <v>0</v>
          </cell>
          <cell r="Q141">
            <v>0</v>
          </cell>
          <cell r="R141">
            <v>0</v>
          </cell>
          <cell r="S141">
            <v>-32.5108244461087</v>
          </cell>
          <cell r="T141">
            <v>0</v>
          </cell>
          <cell r="U141">
            <v>0</v>
          </cell>
          <cell r="V141">
            <v>0</v>
          </cell>
          <cell r="W141">
            <v>0</v>
          </cell>
          <cell r="X141">
            <v>-0.36199799999999999</v>
          </cell>
          <cell r="Y141">
            <v>0</v>
          </cell>
          <cell r="Z141">
            <v>-7.3365834908693695E-2</v>
          </cell>
          <cell r="AA141">
            <v>0</v>
          </cell>
          <cell r="AB141">
            <v>-6.6626983291190003</v>
          </cell>
        </row>
        <row r="142">
          <cell r="D142">
            <v>0</v>
          </cell>
          <cell r="E142">
            <v>0</v>
          </cell>
          <cell r="F142">
            <v>0</v>
          </cell>
          <cell r="G142">
            <v>0</v>
          </cell>
          <cell r="H142">
            <v>0</v>
          </cell>
          <cell r="I142">
            <v>0</v>
          </cell>
          <cell r="J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row>
        <row r="143">
          <cell r="D143">
            <v>0</v>
          </cell>
          <cell r="E143">
            <v>0</v>
          </cell>
          <cell r="F143">
            <v>0</v>
          </cell>
          <cell r="G143">
            <v>0</v>
          </cell>
          <cell r="H143">
            <v>0</v>
          </cell>
          <cell r="I143">
            <v>0</v>
          </cell>
          <cell r="J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row>
        <row r="144">
          <cell r="D144">
            <v>0</v>
          </cell>
          <cell r="E144">
            <v>0</v>
          </cell>
          <cell r="F144">
            <v>0</v>
          </cell>
          <cell r="G144">
            <v>0</v>
          </cell>
          <cell r="H144">
            <v>0</v>
          </cell>
          <cell r="I144">
            <v>0</v>
          </cell>
          <cell r="J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row>
        <row r="145">
          <cell r="D145">
            <v>0</v>
          </cell>
          <cell r="E145">
            <v>24.0700909535094</v>
          </cell>
          <cell r="F145">
            <v>0</v>
          </cell>
          <cell r="G145">
            <v>0</v>
          </cell>
          <cell r="H145">
            <v>0</v>
          </cell>
          <cell r="I145">
            <v>0</v>
          </cell>
          <cell r="J145">
            <v>0</v>
          </cell>
          <cell r="M145">
            <v>0</v>
          </cell>
          <cell r="N145">
            <v>-100.082958179485</v>
          </cell>
          <cell r="O145">
            <v>0</v>
          </cell>
          <cell r="P145">
            <v>0</v>
          </cell>
          <cell r="Q145">
            <v>0</v>
          </cell>
          <cell r="R145">
            <v>0</v>
          </cell>
          <cell r="S145">
            <v>0</v>
          </cell>
          <cell r="T145">
            <v>0</v>
          </cell>
          <cell r="U145">
            <v>0</v>
          </cell>
          <cell r="V145">
            <v>0</v>
          </cell>
          <cell r="W145">
            <v>0</v>
          </cell>
          <cell r="X145">
            <v>-1.53479937452186</v>
          </cell>
          <cell r="Y145">
            <v>0</v>
          </cell>
          <cell r="Z145">
            <v>0</v>
          </cell>
          <cell r="AA145">
            <v>0</v>
          </cell>
          <cell r="AB145">
            <v>-10.2144788042411</v>
          </cell>
        </row>
        <row r="146">
          <cell r="D146">
            <v>0</v>
          </cell>
          <cell r="E146">
            <v>0</v>
          </cell>
          <cell r="F146">
            <v>0</v>
          </cell>
          <cell r="G146">
            <v>-237.88356989423099</v>
          </cell>
          <cell r="H146">
            <v>43.1968523769239</v>
          </cell>
          <cell r="I146">
            <v>0</v>
          </cell>
          <cell r="J146">
            <v>0</v>
          </cell>
          <cell r="M146">
            <v>0</v>
          </cell>
          <cell r="N146">
            <v>0</v>
          </cell>
          <cell r="O146">
            <v>-25.4033264033264</v>
          </cell>
          <cell r="P146">
            <v>0</v>
          </cell>
          <cell r="Q146">
            <v>0</v>
          </cell>
          <cell r="R146">
            <v>0</v>
          </cell>
          <cell r="S146">
            <v>0</v>
          </cell>
          <cell r="T146">
            <v>0</v>
          </cell>
          <cell r="U146">
            <v>0</v>
          </cell>
          <cell r="V146">
            <v>-74.41</v>
          </cell>
          <cell r="W146">
            <v>0</v>
          </cell>
          <cell r="X146">
            <v>-0.81120000000000003</v>
          </cell>
          <cell r="Y146">
            <v>0</v>
          </cell>
          <cell r="Z146">
            <v>0</v>
          </cell>
          <cell r="AA146">
            <v>0</v>
          </cell>
          <cell r="AB146">
            <v>-9.0313216000000001</v>
          </cell>
        </row>
        <row r="147">
          <cell r="D147">
            <v>0</v>
          </cell>
          <cell r="E147">
            <v>0</v>
          </cell>
          <cell r="F147">
            <v>0</v>
          </cell>
          <cell r="G147">
            <v>0</v>
          </cell>
          <cell r="H147">
            <v>0</v>
          </cell>
          <cell r="I147">
            <v>0</v>
          </cell>
          <cell r="J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row>
        <row r="148">
          <cell r="D148">
            <v>0</v>
          </cell>
          <cell r="E148">
            <v>0</v>
          </cell>
          <cell r="F148">
            <v>0</v>
          </cell>
          <cell r="G148">
            <v>0</v>
          </cell>
          <cell r="H148">
            <v>0</v>
          </cell>
          <cell r="I148">
            <v>0</v>
          </cell>
          <cell r="J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row>
        <row r="149">
          <cell r="D149">
            <v>0</v>
          </cell>
          <cell r="E149">
            <v>0</v>
          </cell>
          <cell r="F149">
            <v>0</v>
          </cell>
          <cell r="G149">
            <v>-2092</v>
          </cell>
          <cell r="H149">
            <v>1716</v>
          </cell>
          <cell r="I149">
            <v>0</v>
          </cell>
          <cell r="J149">
            <v>0</v>
          </cell>
          <cell r="M149">
            <v>0</v>
          </cell>
          <cell r="N149">
            <v>0</v>
          </cell>
          <cell r="O149">
            <v>-126.42411642411599</v>
          </cell>
          <cell r="P149">
            <v>0</v>
          </cell>
          <cell r="Q149">
            <v>0</v>
          </cell>
          <cell r="R149">
            <v>0</v>
          </cell>
          <cell r="S149">
            <v>-22.6</v>
          </cell>
          <cell r="T149">
            <v>0</v>
          </cell>
          <cell r="U149">
            <v>0</v>
          </cell>
          <cell r="V149">
            <v>-250.95</v>
          </cell>
          <cell r="W149">
            <v>0</v>
          </cell>
          <cell r="X149">
            <v>-6.9836</v>
          </cell>
          <cell r="Y149">
            <v>0</v>
          </cell>
          <cell r="Z149">
            <v>-1.153718</v>
          </cell>
          <cell r="AA149">
            <v>0</v>
          </cell>
          <cell r="AB149">
            <v>-61.2</v>
          </cell>
        </row>
        <row r="150">
          <cell r="D150">
            <v>0</v>
          </cell>
          <cell r="E150">
            <v>0</v>
          </cell>
          <cell r="F150">
            <v>0</v>
          </cell>
          <cell r="G150">
            <v>0</v>
          </cell>
          <cell r="H150">
            <v>0</v>
          </cell>
          <cell r="I150">
            <v>0</v>
          </cell>
          <cell r="J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row>
        <row r="151">
          <cell r="D151">
            <v>0</v>
          </cell>
          <cell r="E151">
            <v>0</v>
          </cell>
          <cell r="F151">
            <v>0</v>
          </cell>
          <cell r="G151">
            <v>0</v>
          </cell>
          <cell r="H151">
            <v>0</v>
          </cell>
          <cell r="I151">
            <v>0</v>
          </cell>
          <cell r="J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row>
        <row r="152">
          <cell r="D152">
            <v>0</v>
          </cell>
          <cell r="E152">
            <v>0</v>
          </cell>
          <cell r="F152">
            <v>0</v>
          </cell>
          <cell r="G152">
            <v>0</v>
          </cell>
          <cell r="H152">
            <v>0</v>
          </cell>
          <cell r="I152">
            <v>0</v>
          </cell>
          <cell r="J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row>
        <row r="154">
          <cell r="D154">
            <v>0</v>
          </cell>
          <cell r="E154">
            <v>-2232.200121276293</v>
          </cell>
          <cell r="F154">
            <v>0</v>
          </cell>
          <cell r="G154">
            <v>32.678372048376303</v>
          </cell>
          <cell r="H154">
            <v>-16.466344449160879</v>
          </cell>
          <cell r="I154">
            <v>-2442.6228169068199</v>
          </cell>
          <cell r="J154">
            <v>0</v>
          </cell>
          <cell r="M154">
            <v>0</v>
          </cell>
          <cell r="N154">
            <v>-1391.9725553567707</v>
          </cell>
          <cell r="O154">
            <v>-9.1034716724094125</v>
          </cell>
          <cell r="P154">
            <v>-12.17927496758456</v>
          </cell>
          <cell r="Q154">
            <v>0</v>
          </cell>
          <cell r="R154">
            <v>-349.79610931866222</v>
          </cell>
          <cell r="S154">
            <v>-1388.6535992251172</v>
          </cell>
          <cell r="T154">
            <v>0</v>
          </cell>
          <cell r="U154">
            <v>-5.3161389296123502</v>
          </cell>
          <cell r="V154">
            <v>-19.537316540968781</v>
          </cell>
          <cell r="W154">
            <v>0</v>
          </cell>
          <cell r="X154">
            <v>-27.331247840133091</v>
          </cell>
          <cell r="Y154">
            <v>-5.3683992136849099</v>
          </cell>
          <cell r="Z154">
            <v>-21.682897800000003</v>
          </cell>
          <cell r="AA154">
            <v>0</v>
          </cell>
          <cell r="AB154">
            <v>-41.574722475224902</v>
          </cell>
        </row>
        <row r="155">
          <cell r="D155">
            <v>0</v>
          </cell>
          <cell r="E155">
            <v>-2002.23102489336</v>
          </cell>
          <cell r="F155">
            <v>0</v>
          </cell>
          <cell r="G155">
            <v>0</v>
          </cell>
          <cell r="H155">
            <v>0</v>
          </cell>
          <cell r="I155">
            <v>-2150</v>
          </cell>
          <cell r="J155">
            <v>0</v>
          </cell>
          <cell r="M155">
            <v>0</v>
          </cell>
          <cell r="N155">
            <v>-1171.96848783408</v>
          </cell>
          <cell r="O155">
            <v>0</v>
          </cell>
          <cell r="P155">
            <v>0</v>
          </cell>
          <cell r="Q155">
            <v>0</v>
          </cell>
          <cell r="R155">
            <v>-328.05563703633402</v>
          </cell>
          <cell r="S155">
            <v>-1273.62776731749</v>
          </cell>
          <cell r="T155">
            <v>0</v>
          </cell>
          <cell r="U155">
            <v>2.04001680288878</v>
          </cell>
          <cell r="V155">
            <v>-4.7563948317994802</v>
          </cell>
          <cell r="W155">
            <v>0</v>
          </cell>
          <cell r="X155">
            <v>-27</v>
          </cell>
          <cell r="Y155">
            <v>0</v>
          </cell>
          <cell r="Z155">
            <v>-20.100000000000001</v>
          </cell>
          <cell r="AA155">
            <v>0</v>
          </cell>
          <cell r="AB155">
            <v>118.53515811436201</v>
          </cell>
        </row>
        <row r="156">
          <cell r="D156">
            <v>0</v>
          </cell>
          <cell r="E156">
            <v>0</v>
          </cell>
          <cell r="F156">
            <v>0</v>
          </cell>
          <cell r="G156">
            <v>0</v>
          </cell>
          <cell r="H156">
            <v>0</v>
          </cell>
          <cell r="I156">
            <v>0</v>
          </cell>
          <cell r="J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row>
        <row r="157">
          <cell r="D157">
            <v>0</v>
          </cell>
          <cell r="E157">
            <v>0</v>
          </cell>
          <cell r="F157">
            <v>0</v>
          </cell>
          <cell r="G157">
            <v>0</v>
          </cell>
          <cell r="H157">
            <v>0</v>
          </cell>
          <cell r="I157">
            <v>0</v>
          </cell>
          <cell r="J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row>
        <row r="158">
          <cell r="D158">
            <v>0</v>
          </cell>
          <cell r="E158">
            <v>0</v>
          </cell>
          <cell r="F158">
            <v>0</v>
          </cell>
          <cell r="G158">
            <v>0</v>
          </cell>
          <cell r="H158">
            <v>0</v>
          </cell>
          <cell r="I158">
            <v>0</v>
          </cell>
          <cell r="J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row>
        <row r="159">
          <cell r="D159">
            <v>0</v>
          </cell>
          <cell r="E159">
            <v>0</v>
          </cell>
          <cell r="F159">
            <v>0</v>
          </cell>
          <cell r="G159">
            <v>0</v>
          </cell>
          <cell r="H159">
            <v>0</v>
          </cell>
          <cell r="I159">
            <v>0</v>
          </cell>
          <cell r="J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row>
        <row r="160">
          <cell r="D160">
            <v>0</v>
          </cell>
          <cell r="E160">
            <v>0</v>
          </cell>
          <cell r="F160">
            <v>0</v>
          </cell>
          <cell r="G160">
            <v>0</v>
          </cell>
          <cell r="H160">
            <v>0</v>
          </cell>
          <cell r="I160">
            <v>0</v>
          </cell>
          <cell r="J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row>
        <row r="161">
          <cell r="D161">
            <v>0</v>
          </cell>
          <cell r="E161">
            <v>-2002.23102489336</v>
          </cell>
          <cell r="F161">
            <v>0</v>
          </cell>
          <cell r="G161">
            <v>0</v>
          </cell>
          <cell r="H161">
            <v>0</v>
          </cell>
          <cell r="I161">
            <v>-2150</v>
          </cell>
          <cell r="J161">
            <v>0</v>
          </cell>
          <cell r="M161">
            <v>0</v>
          </cell>
          <cell r="N161">
            <v>-1171.96848783408</v>
          </cell>
          <cell r="O161">
            <v>0</v>
          </cell>
          <cell r="P161">
            <v>0</v>
          </cell>
          <cell r="Q161">
            <v>0</v>
          </cell>
          <cell r="R161">
            <v>-328.05563703633402</v>
          </cell>
          <cell r="S161">
            <v>-1273.62776731749</v>
          </cell>
          <cell r="T161">
            <v>0</v>
          </cell>
          <cell r="U161">
            <v>2.04001680288878</v>
          </cell>
          <cell r="V161">
            <v>-4.7563948317994802</v>
          </cell>
          <cell r="W161">
            <v>0</v>
          </cell>
          <cell r="X161">
            <v>-27</v>
          </cell>
          <cell r="Y161">
            <v>0</v>
          </cell>
          <cell r="Z161">
            <v>-20.100000000000001</v>
          </cell>
          <cell r="AA161">
            <v>0</v>
          </cell>
          <cell r="AB161">
            <v>118.53515811436201</v>
          </cell>
        </row>
        <row r="163">
          <cell r="D163">
            <v>0</v>
          </cell>
          <cell r="E163">
            <v>0</v>
          </cell>
          <cell r="F163">
            <v>0</v>
          </cell>
          <cell r="G163">
            <v>0</v>
          </cell>
          <cell r="H163">
            <v>0</v>
          </cell>
          <cell r="I163">
            <v>0</v>
          </cell>
          <cell r="J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row>
        <row r="165">
          <cell r="D165">
            <v>0</v>
          </cell>
          <cell r="E165">
            <v>0</v>
          </cell>
          <cell r="F165">
            <v>0</v>
          </cell>
          <cell r="G165">
            <v>0</v>
          </cell>
          <cell r="H165">
            <v>0</v>
          </cell>
          <cell r="I165">
            <v>0</v>
          </cell>
          <cell r="J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row>
        <row r="166">
          <cell r="D166">
            <v>0</v>
          </cell>
          <cell r="E166">
            <v>0</v>
          </cell>
          <cell r="F166">
            <v>0</v>
          </cell>
          <cell r="G166">
            <v>18.2220448098481</v>
          </cell>
          <cell r="H166">
            <v>-2.0870570836533799</v>
          </cell>
          <cell r="I166">
            <v>0</v>
          </cell>
          <cell r="J166">
            <v>0</v>
          </cell>
          <cell r="M166">
            <v>0</v>
          </cell>
          <cell r="N166">
            <v>0</v>
          </cell>
          <cell r="O166">
            <v>-0.72740424954924299</v>
          </cell>
          <cell r="P166">
            <v>0</v>
          </cell>
          <cell r="Q166">
            <v>0</v>
          </cell>
          <cell r="R166">
            <v>-0.12243589014058399</v>
          </cell>
          <cell r="S166">
            <v>0</v>
          </cell>
          <cell r="T166">
            <v>0</v>
          </cell>
          <cell r="U166">
            <v>0</v>
          </cell>
          <cell r="V166">
            <v>0</v>
          </cell>
          <cell r="W166">
            <v>0</v>
          </cell>
          <cell r="X166">
            <v>-0.22817989999999999</v>
          </cell>
          <cell r="Y166">
            <v>0</v>
          </cell>
          <cell r="Z166">
            <v>0</v>
          </cell>
          <cell r="AA166">
            <v>0</v>
          </cell>
          <cell r="AB166">
            <v>0</v>
          </cell>
        </row>
        <row r="167">
          <cell r="D167">
            <v>0</v>
          </cell>
          <cell r="E167">
            <v>0</v>
          </cell>
          <cell r="F167">
            <v>0</v>
          </cell>
          <cell r="G167">
            <v>14.4563272385282</v>
          </cell>
          <cell r="H167">
            <v>-14.3792873655075</v>
          </cell>
          <cell r="I167">
            <v>0</v>
          </cell>
          <cell r="J167">
            <v>0</v>
          </cell>
          <cell r="M167">
            <v>0</v>
          </cell>
          <cell r="N167">
            <v>0</v>
          </cell>
          <cell r="O167">
            <v>-0.38943494555099401</v>
          </cell>
          <cell r="P167">
            <v>0</v>
          </cell>
          <cell r="Q167">
            <v>0</v>
          </cell>
          <cell r="R167">
            <v>0</v>
          </cell>
          <cell r="S167">
            <v>0</v>
          </cell>
          <cell r="T167">
            <v>0</v>
          </cell>
          <cell r="U167">
            <v>0</v>
          </cell>
          <cell r="V167">
            <v>0</v>
          </cell>
          <cell r="W167">
            <v>0</v>
          </cell>
          <cell r="X167">
            <v>-0.10306794013309201</v>
          </cell>
          <cell r="Y167">
            <v>0</v>
          </cell>
          <cell r="Z167">
            <v>0</v>
          </cell>
          <cell r="AA167">
            <v>0</v>
          </cell>
          <cell r="AB167">
            <v>0</v>
          </cell>
        </row>
        <row r="168">
          <cell r="D168">
            <v>0</v>
          </cell>
          <cell r="E168">
            <v>0</v>
          </cell>
          <cell r="F168">
            <v>0</v>
          </cell>
          <cell r="G168">
            <v>0</v>
          </cell>
          <cell r="H168">
            <v>0</v>
          </cell>
          <cell r="I168">
            <v>0</v>
          </cell>
          <cell r="J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row>
        <row r="169">
          <cell r="D169">
            <v>0</v>
          </cell>
          <cell r="E169">
            <v>0</v>
          </cell>
          <cell r="F169">
            <v>0</v>
          </cell>
          <cell r="G169">
            <v>0</v>
          </cell>
          <cell r="H169">
            <v>0</v>
          </cell>
          <cell r="I169">
            <v>0</v>
          </cell>
          <cell r="J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row>
        <row r="170">
          <cell r="D170">
            <v>0</v>
          </cell>
          <cell r="E170">
            <v>0</v>
          </cell>
          <cell r="F170">
            <v>0</v>
          </cell>
          <cell r="G170">
            <v>0</v>
          </cell>
          <cell r="H170">
            <v>0</v>
          </cell>
          <cell r="I170">
            <v>0</v>
          </cell>
          <cell r="J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row>
        <row r="171">
          <cell r="D171">
            <v>0</v>
          </cell>
          <cell r="E171">
            <v>0</v>
          </cell>
          <cell r="F171">
            <v>0</v>
          </cell>
          <cell r="G171">
            <v>0</v>
          </cell>
          <cell r="H171">
            <v>0</v>
          </cell>
          <cell r="I171">
            <v>0</v>
          </cell>
          <cell r="J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row>
        <row r="172">
          <cell r="D172">
            <v>0</v>
          </cell>
          <cell r="E172">
            <v>0</v>
          </cell>
          <cell r="F172">
            <v>0</v>
          </cell>
          <cell r="G172">
            <v>32.678372048376303</v>
          </cell>
          <cell r="H172">
            <v>-16.466344449160879</v>
          </cell>
          <cell r="I172">
            <v>0</v>
          </cell>
          <cell r="J172">
            <v>0</v>
          </cell>
          <cell r="M172">
            <v>0</v>
          </cell>
          <cell r="N172">
            <v>0</v>
          </cell>
          <cell r="O172">
            <v>-1.116839195100237</v>
          </cell>
          <cell r="P172">
            <v>0</v>
          </cell>
          <cell r="Q172">
            <v>0</v>
          </cell>
          <cell r="R172">
            <v>-0.12243589014058399</v>
          </cell>
          <cell r="S172">
            <v>0</v>
          </cell>
          <cell r="T172">
            <v>0</v>
          </cell>
          <cell r="U172">
            <v>0</v>
          </cell>
          <cell r="V172">
            <v>0</v>
          </cell>
          <cell r="W172">
            <v>0</v>
          </cell>
          <cell r="X172">
            <v>-0.331247840133092</v>
          </cell>
          <cell r="Y172">
            <v>0</v>
          </cell>
          <cell r="Z172">
            <v>0</v>
          </cell>
          <cell r="AA172">
            <v>0</v>
          </cell>
          <cell r="AB172">
            <v>0</v>
          </cell>
        </row>
        <row r="174">
          <cell r="D174">
            <v>0</v>
          </cell>
          <cell r="E174">
            <v>-132.35192599857601</v>
          </cell>
          <cell r="F174">
            <v>0</v>
          </cell>
          <cell r="G174">
            <v>0</v>
          </cell>
          <cell r="H174">
            <v>0</v>
          </cell>
          <cell r="I174">
            <v>-175.17351933963599</v>
          </cell>
          <cell r="J174">
            <v>0</v>
          </cell>
          <cell r="M174">
            <v>0</v>
          </cell>
          <cell r="N174">
            <v>-141.19544399327901</v>
          </cell>
          <cell r="O174">
            <v>-7.6696560067209401</v>
          </cell>
          <cell r="P174">
            <v>-10.9566514381728</v>
          </cell>
          <cell r="Q174">
            <v>0</v>
          </cell>
          <cell r="R174">
            <v>-18.8858204596363</v>
          </cell>
          <cell r="S174">
            <v>-79.828359080727395</v>
          </cell>
          <cell r="T174">
            <v>0</v>
          </cell>
          <cell r="U174">
            <v>-6.0989557325011301</v>
          </cell>
          <cell r="V174">
            <v>-14.230896709169301</v>
          </cell>
          <cell r="W174">
            <v>0</v>
          </cell>
          <cell r="X174">
            <v>0</v>
          </cell>
          <cell r="Y174">
            <v>-2.0765492136849102</v>
          </cell>
          <cell r="Z174">
            <v>-1.5828978</v>
          </cell>
          <cell r="AA174">
            <v>0</v>
          </cell>
          <cell r="AB174">
            <v>-48</v>
          </cell>
        </row>
        <row r="175">
          <cell r="D175">
            <v>0</v>
          </cell>
          <cell r="E175">
            <v>8.08282961564319</v>
          </cell>
          <cell r="F175">
            <v>0</v>
          </cell>
          <cell r="G175">
            <v>0</v>
          </cell>
          <cell r="H175">
            <v>0</v>
          </cell>
          <cell r="I175">
            <v>3.7507024328160599</v>
          </cell>
          <cell r="J175">
            <v>0</v>
          </cell>
          <cell r="M175">
            <v>0</v>
          </cell>
          <cell r="N175">
            <v>-20.164623529411799</v>
          </cell>
          <cell r="O175">
            <v>-0.31697647058823503</v>
          </cell>
          <cell r="P175">
            <v>-1.22262352941176</v>
          </cell>
          <cell r="Q175">
            <v>0</v>
          </cell>
          <cell r="R175">
            <v>-2.7322159325512798</v>
          </cell>
          <cell r="S175">
            <v>-12.3974728268999</v>
          </cell>
          <cell r="T175">
            <v>0</v>
          </cell>
          <cell r="U175">
            <v>-1.2572000000000001</v>
          </cell>
          <cell r="V175">
            <v>-0.55002499999999999</v>
          </cell>
          <cell r="W175">
            <v>0</v>
          </cell>
          <cell r="X175">
            <v>0</v>
          </cell>
          <cell r="Y175">
            <v>-0.29185</v>
          </cell>
          <cell r="Z175">
            <v>0</v>
          </cell>
          <cell r="AA175">
            <v>0</v>
          </cell>
          <cell r="AB175">
            <v>-10.109880589586901</v>
          </cell>
        </row>
        <row r="176">
          <cell r="D176">
            <v>0</v>
          </cell>
          <cell r="E176">
            <v>0</v>
          </cell>
          <cell r="F176">
            <v>0</v>
          </cell>
          <cell r="G176">
            <v>0</v>
          </cell>
          <cell r="H176">
            <v>0</v>
          </cell>
          <cell r="I176">
            <v>0</v>
          </cell>
          <cell r="J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row>
        <row r="177">
          <cell r="D177">
            <v>0</v>
          </cell>
          <cell r="E177">
            <v>0</v>
          </cell>
          <cell r="F177">
            <v>0</v>
          </cell>
          <cell r="G177">
            <v>0</v>
          </cell>
          <cell r="H177">
            <v>0</v>
          </cell>
          <cell r="I177">
            <v>0</v>
          </cell>
          <cell r="J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row>
        <row r="178">
          <cell r="D178">
            <v>0</v>
          </cell>
          <cell r="E178">
            <v>-105.7</v>
          </cell>
          <cell r="F178">
            <v>0</v>
          </cell>
          <cell r="G178">
            <v>0</v>
          </cell>
          <cell r="H178">
            <v>0</v>
          </cell>
          <cell r="I178">
            <v>-121.2</v>
          </cell>
          <cell r="J178">
            <v>0</v>
          </cell>
          <cell r="M178">
            <v>0</v>
          </cell>
          <cell r="N178">
            <v>-110.77200000000001</v>
          </cell>
          <cell r="O178">
            <v>0</v>
          </cell>
          <cell r="P178">
            <v>0</v>
          </cell>
          <cell r="Q178">
            <v>0</v>
          </cell>
          <cell r="R178">
            <v>0</v>
          </cell>
          <cell r="S178">
            <v>-15.504</v>
          </cell>
          <cell r="T178">
            <v>0</v>
          </cell>
          <cell r="U178">
            <v>0</v>
          </cell>
          <cell r="V178">
            <v>0</v>
          </cell>
          <cell r="W178">
            <v>0</v>
          </cell>
          <cell r="X178">
            <v>0</v>
          </cell>
          <cell r="Y178">
            <v>-3</v>
          </cell>
          <cell r="Z178">
            <v>0</v>
          </cell>
          <cell r="AA178">
            <v>0</v>
          </cell>
          <cell r="AB178">
            <v>-74</v>
          </cell>
        </row>
        <row r="179">
          <cell r="D179">
            <v>0</v>
          </cell>
          <cell r="E179">
            <v>0</v>
          </cell>
          <cell r="F179">
            <v>0</v>
          </cell>
          <cell r="G179">
            <v>0</v>
          </cell>
          <cell r="H179">
            <v>0</v>
          </cell>
          <cell r="I179">
            <v>0</v>
          </cell>
          <cell r="J179">
            <v>0</v>
          </cell>
          <cell r="M179">
            <v>0</v>
          </cell>
          <cell r="N179">
            <v>52.128</v>
          </cell>
          <cell r="O179">
            <v>0</v>
          </cell>
          <cell r="P179">
            <v>0</v>
          </cell>
          <cell r="Q179">
            <v>0</v>
          </cell>
          <cell r="R179">
            <v>0</v>
          </cell>
          <cell r="S179">
            <v>-7.2960000000000003</v>
          </cell>
          <cell r="T179">
            <v>0</v>
          </cell>
          <cell r="U179">
            <v>0</v>
          </cell>
          <cell r="V179">
            <v>0</v>
          </cell>
          <cell r="W179">
            <v>0</v>
          </cell>
          <cell r="X179">
            <v>0</v>
          </cell>
          <cell r="Y179">
            <v>0</v>
          </cell>
          <cell r="Z179">
            <v>0</v>
          </cell>
          <cell r="AA179">
            <v>0</v>
          </cell>
          <cell r="AB179">
            <v>-28</v>
          </cell>
        </row>
        <row r="180">
          <cell r="D180">
            <v>0</v>
          </cell>
          <cell r="E180">
            <v>0</v>
          </cell>
          <cell r="F180">
            <v>0</v>
          </cell>
          <cell r="G180">
            <v>0</v>
          </cell>
          <cell r="H180">
            <v>0</v>
          </cell>
          <cell r="I180">
            <v>0</v>
          </cell>
          <cell r="J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row>
        <row r="181">
          <cell r="D181">
            <v>0</v>
          </cell>
          <cell r="E181">
            <v>0</v>
          </cell>
          <cell r="F181">
            <v>0</v>
          </cell>
          <cell r="G181">
            <v>0</v>
          </cell>
          <cell r="H181">
            <v>0</v>
          </cell>
          <cell r="I181">
            <v>0</v>
          </cell>
          <cell r="J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row>
        <row r="182">
          <cell r="D182">
            <v>0</v>
          </cell>
          <cell r="E182">
            <v>-229.96909638293283</v>
          </cell>
          <cell r="F182">
            <v>0</v>
          </cell>
          <cell r="G182">
            <v>0</v>
          </cell>
          <cell r="H182">
            <v>0</v>
          </cell>
          <cell r="I182">
            <v>-292.62281690681993</v>
          </cell>
          <cell r="J182">
            <v>0</v>
          </cell>
          <cell r="M182">
            <v>0</v>
          </cell>
          <cell r="N182">
            <v>-220.00406752269083</v>
          </cell>
          <cell r="O182">
            <v>-7.9866324773091755</v>
          </cell>
          <cell r="P182">
            <v>-12.17927496758456</v>
          </cell>
          <cell r="Q182">
            <v>0</v>
          </cell>
          <cell r="R182">
            <v>-21.61803639218758</v>
          </cell>
          <cell r="S182">
            <v>-115.02583190762731</v>
          </cell>
          <cell r="T182">
            <v>0</v>
          </cell>
          <cell r="U182">
            <v>-7.3561557325011302</v>
          </cell>
          <cell r="V182">
            <v>-14.7809217091693</v>
          </cell>
          <cell r="W182">
            <v>0</v>
          </cell>
          <cell r="X182">
            <v>0</v>
          </cell>
          <cell r="Y182">
            <v>-5.3683992136849099</v>
          </cell>
          <cell r="Z182">
            <v>-1.5828978</v>
          </cell>
          <cell r="AA182">
            <v>0</v>
          </cell>
          <cell r="AB182">
            <v>-160.10988058958691</v>
          </cell>
        </row>
        <row r="183">
          <cell r="D183">
            <v>0</v>
          </cell>
          <cell r="E183">
            <v>43.806536337134318</v>
          </cell>
          <cell r="F183">
            <v>0</v>
          </cell>
          <cell r="G183">
            <v>-449.28849855243175</v>
          </cell>
          <cell r="H183">
            <v>58.525368258117567</v>
          </cell>
          <cell r="I183">
            <v>-86.953007068839241</v>
          </cell>
          <cell r="J183">
            <v>0</v>
          </cell>
          <cell r="M183">
            <v>0</v>
          </cell>
          <cell r="N183">
            <v>-329.34882558308379</v>
          </cell>
          <cell r="O183">
            <v>-60.315032081693872</v>
          </cell>
          <cell r="P183">
            <v>-3.2145712345591271</v>
          </cell>
          <cell r="Q183">
            <v>0</v>
          </cell>
          <cell r="R183">
            <v>-5.8089780447553494</v>
          </cell>
          <cell r="S183">
            <v>-27.969554471349859</v>
          </cell>
          <cell r="T183">
            <v>0</v>
          </cell>
          <cell r="U183">
            <v>-1.7893722155148859</v>
          </cell>
          <cell r="V183">
            <v>-167.09289363073106</v>
          </cell>
          <cell r="W183">
            <v>0</v>
          </cell>
          <cell r="X183">
            <v>-7.4222334770402565</v>
          </cell>
          <cell r="Y183">
            <v>-1.4894084351611641</v>
          </cell>
          <cell r="Z183">
            <v>-0.46440627995148576</v>
          </cell>
          <cell r="AA183">
            <v>0</v>
          </cell>
          <cell r="AB183">
            <v>-102.04477509634695</v>
          </cell>
        </row>
        <row r="184">
          <cell r="D184">
            <v>0</v>
          </cell>
          <cell r="E184">
            <v>0</v>
          </cell>
          <cell r="F184">
            <v>0</v>
          </cell>
          <cell r="G184">
            <v>0</v>
          </cell>
          <cell r="H184">
            <v>0</v>
          </cell>
          <cell r="I184">
            <v>0</v>
          </cell>
          <cell r="J184">
            <v>0</v>
          </cell>
          <cell r="M184">
            <v>0</v>
          </cell>
          <cell r="N184">
            <v>-750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row>
        <row r="186">
          <cell r="D186">
            <v>0</v>
          </cell>
          <cell r="E186">
            <v>-1838.3886433164125</v>
          </cell>
          <cell r="F186">
            <v>-1056</v>
          </cell>
          <cell r="G186">
            <v>-2746.4936963982864</v>
          </cell>
          <cell r="H186">
            <v>1801.2558761858807</v>
          </cell>
          <cell r="I186">
            <v>-2529.5758239756592</v>
          </cell>
          <cell r="J186">
            <v>0</v>
          </cell>
          <cell r="K186">
            <v>0</v>
          </cell>
          <cell r="L186">
            <v>0</v>
          </cell>
          <cell r="M186">
            <v>0</v>
          </cell>
          <cell r="N186">
            <v>-4292.2165771593436</v>
          </cell>
          <cell r="O186">
            <v>-221.24594658154567</v>
          </cell>
          <cell r="P186">
            <v>-1375.3938462021438</v>
          </cell>
          <cell r="Q186">
            <v>0</v>
          </cell>
          <cell r="R186">
            <v>-355.60508736341757</v>
          </cell>
          <cell r="S186">
            <v>-1471.7339781425758</v>
          </cell>
          <cell r="T186">
            <v>0</v>
          </cell>
          <cell r="U186">
            <v>-2510.1055111451274</v>
          </cell>
          <cell r="V186">
            <v>-511.99021017169986</v>
          </cell>
          <cell r="W186">
            <v>0</v>
          </cell>
          <cell r="X186">
            <v>-107.93307021555738</v>
          </cell>
          <cell r="Y186">
            <v>-6.857807648846074</v>
          </cell>
          <cell r="Z186">
            <v>-23.374387914860183</v>
          </cell>
          <cell r="AA186">
            <v>0</v>
          </cell>
          <cell r="AB186">
            <v>-1628.683306175333</v>
          </cell>
        </row>
        <row r="187">
          <cell r="D187">
            <v>0</v>
          </cell>
          <cell r="E187">
            <v>0</v>
          </cell>
          <cell r="F187">
            <v>0</v>
          </cell>
          <cell r="G187">
            <v>0</v>
          </cell>
          <cell r="H187">
            <v>0</v>
          </cell>
          <cell r="I187">
            <v>0</v>
          </cell>
          <cell r="J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row>
        <row r="188">
          <cell r="D188">
            <v>0</v>
          </cell>
          <cell r="E188">
            <v>-1258.7038665847117</v>
          </cell>
          <cell r="F188">
            <v>-1062.3684000000001</v>
          </cell>
          <cell r="G188">
            <v>-2661.8594563982865</v>
          </cell>
          <cell r="H188">
            <v>1673.0848501858807</v>
          </cell>
          <cell r="I188">
            <v>-2469.5612239756592</v>
          </cell>
          <cell r="J188">
            <v>-37.405590000000004</v>
          </cell>
          <cell r="K188">
            <v>-566.60786685070013</v>
          </cell>
          <cell r="L188">
            <v>650.67864623049991</v>
          </cell>
          <cell r="M188">
            <v>0</v>
          </cell>
          <cell r="N188">
            <v>-4328.3951882644433</v>
          </cell>
          <cell r="O188">
            <v>-228.26295217764567</v>
          </cell>
          <cell r="P188">
            <v>-1446.7517996752438</v>
          </cell>
          <cell r="Q188">
            <v>0</v>
          </cell>
          <cell r="R188">
            <v>-355.60508736341757</v>
          </cell>
          <cell r="S188">
            <v>-1471.7339781425758</v>
          </cell>
          <cell r="T188">
            <v>0</v>
          </cell>
          <cell r="U188">
            <v>-2422.0493591790478</v>
          </cell>
          <cell r="V188">
            <v>-779.72852036839981</v>
          </cell>
          <cell r="W188">
            <v>0</v>
          </cell>
          <cell r="X188">
            <v>-820.22643948535847</v>
          </cell>
          <cell r="Y188">
            <v>-231.90244864884608</v>
          </cell>
          <cell r="Z188">
            <v>-205.2993879148602</v>
          </cell>
          <cell r="AA188">
            <v>0</v>
          </cell>
          <cell r="AB188">
            <v>-1507.325306175333</v>
          </cell>
        </row>
        <row r="195">
          <cell r="D195" t="str">
            <v>No change</v>
          </cell>
          <cell r="E195" t="str">
            <v>Developed down 30%</v>
          </cell>
          <cell r="F195" t="str">
            <v>US up 60%</v>
          </cell>
          <cell r="G195" t="str">
            <v>Emerging down 30%</v>
          </cell>
          <cell r="H195" t="str">
            <v>Emerging up 60%</v>
          </cell>
          <cell r="I195" t="str">
            <v>Euro flattening</v>
          </cell>
          <cell r="J195" t="str">
            <v>US flattening</v>
          </cell>
          <cell r="K195" t="str">
            <v>Up 1%</v>
          </cell>
          <cell r="L195" t="str">
            <v>Down 1%</v>
          </cell>
          <cell r="M195" t="str">
            <v>No change</v>
          </cell>
          <cell r="N195" t="str">
            <v>Developed down 30%</v>
          </cell>
          <cell r="O195" t="str">
            <v>Emerging down 30%</v>
          </cell>
          <cell r="P195" t="str">
            <v>US down 30%</v>
          </cell>
          <cell r="Q195" t="str">
            <v>No change</v>
          </cell>
          <cell r="R195" t="str">
            <v>Residential down 20%</v>
          </cell>
          <cell r="S195" t="str">
            <v>Commercial down 40%</v>
          </cell>
          <cell r="T195" t="str">
            <v>No change</v>
          </cell>
          <cell r="U195" t="str">
            <v>US-$ vs. € down 35%</v>
          </cell>
          <cell r="V195" t="str">
            <v>EM vs. € down 35%</v>
          </cell>
          <cell r="W195" t="str">
            <v>No change</v>
          </cell>
          <cell r="X195" t="str">
            <v>Wholesale EL up 130%</v>
          </cell>
          <cell r="Y195" t="str">
            <v>Retail up 130%</v>
          </cell>
          <cell r="Z195" t="str">
            <v>Retail mortgages EL up 20 bps</v>
          </cell>
          <cell r="AA195" t="str">
            <v>No change</v>
          </cell>
          <cell r="AB195" t="str">
            <v>Spreads up 100%</v>
          </cell>
        </row>
        <row r="197">
          <cell r="K197">
            <v>0</v>
          </cell>
          <cell r="L197">
            <v>0</v>
          </cell>
        </row>
        <row r="198">
          <cell r="D198">
            <v>0</v>
          </cell>
          <cell r="E198">
            <v>-1.4348549171647045</v>
          </cell>
          <cell r="F198">
            <v>-0.11313224960310737</v>
          </cell>
          <cell r="G198">
            <v>-1.7438588915199731</v>
          </cell>
          <cell r="H198">
            <v>3.4877177830399462</v>
          </cell>
          <cell r="I198">
            <v>1.6905487596815802</v>
          </cell>
          <cell r="J198">
            <v>-0.10772705317637038</v>
          </cell>
          <cell r="K198">
            <v>0</v>
          </cell>
          <cell r="L198">
            <v>0</v>
          </cell>
          <cell r="M198">
            <v>0</v>
          </cell>
          <cell r="N198">
            <v>1.7581026449999999</v>
          </cell>
          <cell r="O198">
            <v>0</v>
          </cell>
          <cell r="P198">
            <v>0</v>
          </cell>
          <cell r="Q198">
            <v>0</v>
          </cell>
          <cell r="R198">
            <v>0</v>
          </cell>
          <cell r="S198">
            <v>0</v>
          </cell>
          <cell r="T198">
            <v>0</v>
          </cell>
          <cell r="U198">
            <v>-0.11313224960310737</v>
          </cell>
          <cell r="V198">
            <v>0</v>
          </cell>
          <cell r="W198">
            <v>0</v>
          </cell>
          <cell r="X198">
            <v>-152.28566195902843</v>
          </cell>
          <cell r="Y198">
            <v>0</v>
          </cell>
          <cell r="Z198">
            <v>0</v>
          </cell>
          <cell r="AA198">
            <v>0</v>
          </cell>
          <cell r="AB198">
            <v>0</v>
          </cell>
        </row>
        <row r="199">
          <cell r="D199">
            <v>0</v>
          </cell>
          <cell r="E199">
            <v>-0.7502412291247651</v>
          </cell>
          <cell r="F199">
            <v>-3.4649188727767705E-2</v>
          </cell>
          <cell r="G199">
            <v>0</v>
          </cell>
          <cell r="H199">
            <v>0</v>
          </cell>
          <cell r="I199">
            <v>1.0840978696603187</v>
          </cell>
          <cell r="J199">
            <v>-6.5344211842741223E-2</v>
          </cell>
          <cell r="K199">
            <v>0</v>
          </cell>
          <cell r="L199">
            <v>0</v>
          </cell>
          <cell r="M199">
            <v>0</v>
          </cell>
          <cell r="N199">
            <v>1.7581026449999999</v>
          </cell>
          <cell r="O199">
            <v>0</v>
          </cell>
          <cell r="P199">
            <v>0</v>
          </cell>
          <cell r="U199">
            <v>-3.4649188727767705E-2</v>
          </cell>
          <cell r="X199">
            <v>-146.44975150737199</v>
          </cell>
        </row>
        <row r="200">
          <cell r="D200">
            <v>0</v>
          </cell>
          <cell r="E200">
            <v>-0.68461368803993938</v>
          </cell>
          <cell r="F200">
            <v>-7.8483060875339669E-2</v>
          </cell>
          <cell r="G200">
            <v>-1.7438588915199731</v>
          </cell>
          <cell r="H200">
            <v>3.4877177830399462</v>
          </cell>
          <cell r="I200">
            <v>0.60645089002126151</v>
          </cell>
          <cell r="J200">
            <v>-4.238284133362915E-2</v>
          </cell>
          <cell r="K200">
            <v>0</v>
          </cell>
          <cell r="L200">
            <v>0</v>
          </cell>
          <cell r="M200">
            <v>0</v>
          </cell>
          <cell r="N200">
            <v>0</v>
          </cell>
          <cell r="O200">
            <v>0</v>
          </cell>
          <cell r="P200">
            <v>0</v>
          </cell>
          <cell r="U200">
            <v>-7.8483060875339669E-2</v>
          </cell>
          <cell r="X200">
            <v>-5.8359104516564404</v>
          </cell>
        </row>
        <row r="201">
          <cell r="D201">
            <v>0</v>
          </cell>
          <cell r="K201">
            <v>0</v>
          </cell>
          <cell r="L201">
            <v>0</v>
          </cell>
          <cell r="M201">
            <v>0</v>
          </cell>
          <cell r="N201">
            <v>0</v>
          </cell>
          <cell r="O201">
            <v>0</v>
          </cell>
          <cell r="P201">
            <v>0</v>
          </cell>
        </row>
        <row r="202">
          <cell r="D202">
            <v>0</v>
          </cell>
          <cell r="K202">
            <v>0</v>
          </cell>
          <cell r="L202">
            <v>0</v>
          </cell>
          <cell r="M202">
            <v>0</v>
          </cell>
          <cell r="N202">
            <v>0</v>
          </cell>
          <cell r="O202">
            <v>0</v>
          </cell>
          <cell r="P202">
            <v>0</v>
          </cell>
        </row>
        <row r="203">
          <cell r="D203">
            <v>0</v>
          </cell>
          <cell r="E203">
            <v>57.7</v>
          </cell>
          <cell r="F203">
            <v>-103.8</v>
          </cell>
          <cell r="G203">
            <v>-8.2042210000000004</v>
          </cell>
          <cell r="H203">
            <v>16.43</v>
          </cell>
          <cell r="I203">
            <v>70.2</v>
          </cell>
          <cell r="J203">
            <v>-58.540999999999997</v>
          </cell>
          <cell r="K203">
            <v>-16.134689282399989</v>
          </cell>
          <cell r="L203">
            <v>14.313430380999971</v>
          </cell>
          <cell r="M203">
            <v>0</v>
          </cell>
          <cell r="N203">
            <v>39.305352567200103</v>
          </cell>
          <cell r="O203">
            <v>-5.4282390925000001</v>
          </cell>
          <cell r="P203">
            <v>-34.657281469499999</v>
          </cell>
          <cell r="Q203">
            <v>0</v>
          </cell>
          <cell r="R203">
            <v>0</v>
          </cell>
          <cell r="S203">
            <v>0</v>
          </cell>
          <cell r="T203">
            <v>0</v>
          </cell>
          <cell r="U203">
            <v>-4.5859329071000001</v>
          </cell>
          <cell r="V203">
            <v>-4.7747780067000001</v>
          </cell>
          <cell r="W203">
            <v>0</v>
          </cell>
          <cell r="X203">
            <v>-137.068057778287</v>
          </cell>
          <cell r="Y203">
            <v>0</v>
          </cell>
          <cell r="Z203">
            <v>0</v>
          </cell>
          <cell r="AA203">
            <v>0</v>
          </cell>
          <cell r="AB203">
            <v>10.7</v>
          </cell>
        </row>
        <row r="204">
          <cell r="D204">
            <v>0</v>
          </cell>
          <cell r="E204">
            <v>57.7</v>
          </cell>
          <cell r="F204">
            <v>-103.8</v>
          </cell>
          <cell r="G204">
            <v>-8.2042210000000004</v>
          </cell>
          <cell r="H204">
            <v>16.43</v>
          </cell>
          <cell r="I204">
            <v>70.2</v>
          </cell>
          <cell r="J204">
            <v>-58.540999999999997</v>
          </cell>
          <cell r="K204">
            <v>-16.134689282399989</v>
          </cell>
          <cell r="L204">
            <v>14.313430380999971</v>
          </cell>
          <cell r="M204">
            <v>0</v>
          </cell>
          <cell r="N204">
            <v>39.305352567200103</v>
          </cell>
          <cell r="O204">
            <v>-5.4282390925000001</v>
          </cell>
          <cell r="P204">
            <v>-34.657281469499999</v>
          </cell>
          <cell r="U204">
            <v>-4.5859329071000001</v>
          </cell>
          <cell r="V204">
            <v>-4.7747780067000001</v>
          </cell>
          <cell r="X204">
            <v>-137.068057778287</v>
          </cell>
          <cell r="AB204">
            <v>10.7</v>
          </cell>
        </row>
        <row r="205">
          <cell r="D205">
            <v>0</v>
          </cell>
          <cell r="E205">
            <v>75.088999999999984</v>
          </cell>
          <cell r="F205">
            <v>31.63</v>
          </cell>
          <cell r="G205">
            <v>-6.4712999999999994</v>
          </cell>
          <cell r="H205">
            <v>12.91</v>
          </cell>
          <cell r="I205">
            <v>-88.78</v>
          </cell>
          <cell r="J205">
            <v>-20.440000000000001</v>
          </cell>
          <cell r="K205">
            <v>-40.797838544100038</v>
          </cell>
          <cell r="L205">
            <v>40.52025004779987</v>
          </cell>
          <cell r="M205">
            <v>0</v>
          </cell>
          <cell r="N205">
            <v>-78.239603677299797</v>
          </cell>
          <cell r="O205">
            <v>2.3163363400000001E-2</v>
          </cell>
          <cell r="P205">
            <v>-39.218621340600002</v>
          </cell>
          <cell r="Q205">
            <v>0</v>
          </cell>
          <cell r="R205">
            <v>0</v>
          </cell>
          <cell r="S205">
            <v>0</v>
          </cell>
          <cell r="T205">
            <v>0</v>
          </cell>
          <cell r="U205">
            <v>-62.411501154500002</v>
          </cell>
          <cell r="V205">
            <v>0.4346531474</v>
          </cell>
          <cell r="W205">
            <v>0</v>
          </cell>
          <cell r="X205">
            <v>-97.999866348649206</v>
          </cell>
          <cell r="Y205">
            <v>0</v>
          </cell>
          <cell r="Z205">
            <v>0</v>
          </cell>
          <cell r="AA205">
            <v>0</v>
          </cell>
          <cell r="AB205">
            <v>-14.9</v>
          </cell>
        </row>
        <row r="206">
          <cell r="E206">
            <v>71.259999999999991</v>
          </cell>
          <cell r="F206">
            <v>31.63</v>
          </cell>
          <cell r="G206">
            <v>-6.4712999999999994</v>
          </cell>
          <cell r="H206">
            <v>12.91</v>
          </cell>
          <cell r="I206">
            <v>-81.14</v>
          </cell>
          <cell r="J206">
            <v>-20.440000000000001</v>
          </cell>
          <cell r="K206">
            <v>-37.733051254400046</v>
          </cell>
          <cell r="L206">
            <v>37.143911882999866</v>
          </cell>
          <cell r="M206">
            <v>0</v>
          </cell>
          <cell r="N206">
            <v>-78.239603677299797</v>
          </cell>
          <cell r="O206">
            <v>2.3163363400000001E-2</v>
          </cell>
          <cell r="P206">
            <v>-39.218621340600002</v>
          </cell>
          <cell r="U206">
            <v>-62.411501154500002</v>
          </cell>
          <cell r="V206">
            <v>0.4346531474</v>
          </cell>
          <cell r="X206">
            <v>-59.140274251967099</v>
          </cell>
          <cell r="AB206">
            <v>-14.9</v>
          </cell>
        </row>
        <row r="207">
          <cell r="E207">
            <v>3.8290000000000002</v>
          </cell>
          <cell r="I207">
            <v>-7.6400000000000006</v>
          </cell>
          <cell r="K207">
            <v>-3.0647872896999964</v>
          </cell>
          <cell r="L207">
            <v>3.3763381648000013</v>
          </cell>
          <cell r="U207">
            <v>0</v>
          </cell>
          <cell r="X207">
            <v>-38.859592096682107</v>
          </cell>
        </row>
        <row r="208">
          <cell r="D208">
            <v>0</v>
          </cell>
          <cell r="E208">
            <v>0.64422246739724887</v>
          </cell>
          <cell r="F208">
            <v>-0.21030507328532611</v>
          </cell>
          <cell r="G208">
            <v>3.9916662218479697</v>
          </cell>
          <cell r="H208">
            <v>-6.5933324436959388</v>
          </cell>
          <cell r="I208">
            <v>-0.41444848755526492</v>
          </cell>
          <cell r="J208">
            <v>0.26243753295271904</v>
          </cell>
          <cell r="K208">
            <v>-3.5726349586000006</v>
          </cell>
          <cell r="L208">
            <v>3.8092486281000006</v>
          </cell>
          <cell r="M208">
            <v>0</v>
          </cell>
          <cell r="N208">
            <v>0</v>
          </cell>
          <cell r="O208">
            <v>0</v>
          </cell>
          <cell r="P208">
            <v>0</v>
          </cell>
          <cell r="Q208">
            <v>0</v>
          </cell>
          <cell r="R208">
            <v>0</v>
          </cell>
          <cell r="S208">
            <v>0</v>
          </cell>
          <cell r="T208">
            <v>0</v>
          </cell>
          <cell r="U208">
            <v>-11.993461061400001</v>
          </cell>
          <cell r="V208">
            <v>2.6485784006999995</v>
          </cell>
          <cell r="W208">
            <v>0</v>
          </cell>
          <cell r="X208">
            <v>-127</v>
          </cell>
          <cell r="Y208">
            <v>0</v>
          </cell>
          <cell r="Z208">
            <v>0</v>
          </cell>
          <cell r="AA208">
            <v>0</v>
          </cell>
          <cell r="AB208">
            <v>8.9000000000000017E-3</v>
          </cell>
        </row>
        <row r="209">
          <cell r="D209">
            <v>0</v>
          </cell>
          <cell r="E209">
            <v>0.2</v>
          </cell>
          <cell r="K209">
            <v>-0.60191802690000051</v>
          </cell>
          <cell r="L209">
            <v>0.60438951249999984</v>
          </cell>
          <cell r="M209">
            <v>0</v>
          </cell>
          <cell r="N209">
            <v>0</v>
          </cell>
          <cell r="O209">
            <v>0</v>
          </cell>
          <cell r="P209">
            <v>0</v>
          </cell>
          <cell r="U209">
            <v>-1.0133976840999999</v>
          </cell>
          <cell r="V209">
            <v>-2.8537377176000001</v>
          </cell>
        </row>
        <row r="210">
          <cell r="D210">
            <v>0</v>
          </cell>
          <cell r="K210">
            <v>-0.33010651059999996</v>
          </cell>
          <cell r="L210">
            <v>0.35013454310000003</v>
          </cell>
          <cell r="M210">
            <v>0</v>
          </cell>
          <cell r="N210">
            <v>0</v>
          </cell>
          <cell r="O210">
            <v>0</v>
          </cell>
          <cell r="P210">
            <v>0</v>
          </cell>
          <cell r="U210">
            <v>0.1012523557</v>
          </cell>
          <cell r="V210">
            <v>7.0612671299999999E-2</v>
          </cell>
        </row>
        <row r="211">
          <cell r="D211">
            <v>0</v>
          </cell>
          <cell r="E211">
            <v>0.46432246739724869</v>
          </cell>
          <cell r="F211">
            <v>8.9694926714673898E-2</v>
          </cell>
          <cell r="G211">
            <v>-5.308333778152031</v>
          </cell>
          <cell r="H211">
            <v>10.616667556304062</v>
          </cell>
          <cell r="I211">
            <v>-0.19244848755526492</v>
          </cell>
          <cell r="J211">
            <v>4.8437532952719027E-2</v>
          </cell>
          <cell r="K211">
            <v>0.2769809176000001</v>
          </cell>
          <cell r="L211">
            <v>-0.20868913919999979</v>
          </cell>
          <cell r="M211">
            <v>0</v>
          </cell>
          <cell r="N211">
            <v>0</v>
          </cell>
          <cell r="O211">
            <v>0</v>
          </cell>
          <cell r="P211">
            <v>0</v>
          </cell>
          <cell r="U211">
            <v>4.5376578399999999E-2</v>
          </cell>
          <cell r="V211">
            <v>2.4212879506</v>
          </cell>
        </row>
        <row r="212">
          <cell r="D212">
            <v>0</v>
          </cell>
          <cell r="E212">
            <v>-5.4999999999999997E-3</v>
          </cell>
          <cell r="K212">
            <v>-1.5025801518000002</v>
          </cell>
          <cell r="L212">
            <v>1.6099931751999996</v>
          </cell>
          <cell r="M212">
            <v>0</v>
          </cell>
          <cell r="N212">
            <v>0</v>
          </cell>
          <cell r="O212">
            <v>0</v>
          </cell>
          <cell r="P212">
            <v>0</v>
          </cell>
          <cell r="U212">
            <v>0.2707802903</v>
          </cell>
          <cell r="V212">
            <v>2.1392005524999997</v>
          </cell>
          <cell r="AB212">
            <v>7.9000000000000008E-3</v>
          </cell>
        </row>
        <row r="213">
          <cell r="D213">
            <v>0</v>
          </cell>
          <cell r="E213">
            <v>-0.216</v>
          </cell>
          <cell r="K213">
            <v>-9.037058219999998E-2</v>
          </cell>
          <cell r="L213">
            <v>8.071929400000015E-2</v>
          </cell>
          <cell r="M213">
            <v>0</v>
          </cell>
          <cell r="N213">
            <v>0</v>
          </cell>
          <cell r="O213">
            <v>0</v>
          </cell>
          <cell r="P213">
            <v>0</v>
          </cell>
          <cell r="U213">
            <v>2.6667669999999997E-2</v>
          </cell>
          <cell r="V213">
            <v>-0.2309364767</v>
          </cell>
          <cell r="AB213">
            <v>1E-3</v>
          </cell>
        </row>
        <row r="215">
          <cell r="D215">
            <v>0</v>
          </cell>
          <cell r="E215">
            <v>1.24E-2</v>
          </cell>
          <cell r="K215">
            <v>-3.5749476199999998E-2</v>
          </cell>
          <cell r="L215">
            <v>3.617225020000002E-2</v>
          </cell>
          <cell r="M215">
            <v>0</v>
          </cell>
          <cell r="N215">
            <v>0</v>
          </cell>
          <cell r="O215">
            <v>0</v>
          </cell>
          <cell r="P215">
            <v>0</v>
          </cell>
          <cell r="U215">
            <v>-1.9365525500000001E-2</v>
          </cell>
          <cell r="V215">
            <v>-10.2120642767</v>
          </cell>
        </row>
        <row r="216">
          <cell r="D216">
            <v>0</v>
          </cell>
          <cell r="K216">
            <v>0</v>
          </cell>
          <cell r="L216">
            <v>0</v>
          </cell>
          <cell r="M216">
            <v>0</v>
          </cell>
          <cell r="N216">
            <v>0</v>
          </cell>
          <cell r="O216">
            <v>0</v>
          </cell>
          <cell r="P216">
            <v>0</v>
          </cell>
          <cell r="U216">
            <v>0</v>
          </cell>
          <cell r="V216">
            <v>0</v>
          </cell>
        </row>
        <row r="217">
          <cell r="D217">
            <v>0</v>
          </cell>
          <cell r="E217">
            <v>0.155</v>
          </cell>
          <cell r="K217">
            <v>-1.2915485129000002</v>
          </cell>
          <cell r="L217">
            <v>1.3389652113000003</v>
          </cell>
          <cell r="M217">
            <v>0</v>
          </cell>
          <cell r="N217">
            <v>0</v>
          </cell>
          <cell r="O217">
            <v>0</v>
          </cell>
          <cell r="P217">
            <v>0</v>
          </cell>
          <cell r="U217">
            <v>-11.7004045121</v>
          </cell>
          <cell r="V217">
            <v>11.591243632799999</v>
          </cell>
        </row>
        <row r="218">
          <cell r="D218">
            <v>0</v>
          </cell>
          <cell r="E218">
            <v>3.4000000000000002E-2</v>
          </cell>
          <cell r="K218">
            <v>2.6573843999999998E-3</v>
          </cell>
          <cell r="L218">
            <v>-2.4362190000000038E-3</v>
          </cell>
          <cell r="M218">
            <v>0</v>
          </cell>
          <cell r="N218">
            <v>0</v>
          </cell>
          <cell r="O218">
            <v>0</v>
          </cell>
          <cell r="P218">
            <v>0</v>
          </cell>
          <cell r="U218">
            <v>0.29562976590000001</v>
          </cell>
          <cell r="V218">
            <v>-0.27702793549999999</v>
          </cell>
        </row>
        <row r="219">
          <cell r="K219">
            <v>0</v>
          </cell>
          <cell r="L219">
            <v>0</v>
          </cell>
          <cell r="U219">
            <v>0</v>
          </cell>
          <cell r="V219">
            <v>0</v>
          </cell>
        </row>
        <row r="220">
          <cell r="K220">
            <v>0</v>
          </cell>
          <cell r="L220">
            <v>0</v>
          </cell>
          <cell r="U220">
            <v>0</v>
          </cell>
          <cell r="V220">
            <v>0</v>
          </cell>
        </row>
        <row r="221">
          <cell r="D221">
            <v>0</v>
          </cell>
          <cell r="E221">
            <v>20.318999999999999</v>
          </cell>
          <cell r="F221">
            <v>-14.3</v>
          </cell>
          <cell r="G221">
            <v>-9.9047999999999998</v>
          </cell>
          <cell r="H221">
            <v>20.3096</v>
          </cell>
          <cell r="I221">
            <v>-1.3759999999999999</v>
          </cell>
          <cell r="J221">
            <v>5.4050000000000002</v>
          </cell>
          <cell r="K221">
            <v>-12.586622066300002</v>
          </cell>
          <cell r="L221">
            <v>13.532007051200006</v>
          </cell>
          <cell r="M221">
            <v>0</v>
          </cell>
          <cell r="N221">
            <v>0.99753736000000004</v>
          </cell>
          <cell r="O221">
            <v>-1.611929867</v>
          </cell>
          <cell r="P221">
            <v>2.5179493370000001</v>
          </cell>
          <cell r="Q221">
            <v>0</v>
          </cell>
          <cell r="R221">
            <v>0</v>
          </cell>
          <cell r="S221">
            <v>0</v>
          </cell>
          <cell r="T221">
            <v>0</v>
          </cell>
          <cell r="U221">
            <v>-4.4430339641000005</v>
          </cell>
          <cell r="V221">
            <v>8.2070994371000001</v>
          </cell>
          <cell r="W221">
            <v>0</v>
          </cell>
          <cell r="X221">
            <v>-9.5</v>
          </cell>
          <cell r="Y221">
            <v>0</v>
          </cell>
          <cell r="Z221">
            <v>0</v>
          </cell>
          <cell r="AA221">
            <v>0</v>
          </cell>
          <cell r="AB221">
            <v>57.1</v>
          </cell>
        </row>
        <row r="222">
          <cell r="D222">
            <v>0</v>
          </cell>
          <cell r="E222">
            <v>20.318999999999999</v>
          </cell>
          <cell r="F222">
            <v>-14.3</v>
          </cell>
          <cell r="G222">
            <v>-9.9047999999999998</v>
          </cell>
          <cell r="H222">
            <v>20.3096</v>
          </cell>
          <cell r="I222">
            <v>-1.3759999999999999</v>
          </cell>
          <cell r="J222">
            <v>5.4050000000000002</v>
          </cell>
          <cell r="K222">
            <v>-12.586622066300002</v>
          </cell>
          <cell r="L222">
            <v>13.532007051200006</v>
          </cell>
          <cell r="M222">
            <v>0</v>
          </cell>
          <cell r="N222">
            <v>0.99753736000000004</v>
          </cell>
          <cell r="O222">
            <v>-1.611929867</v>
          </cell>
          <cell r="P222">
            <v>2.5179493370000001</v>
          </cell>
          <cell r="U222">
            <v>-4.4430339641000005</v>
          </cell>
          <cell r="V222">
            <v>8.2070994371000001</v>
          </cell>
          <cell r="X222">
            <v>-9.5</v>
          </cell>
          <cell r="AB222">
            <v>57.1</v>
          </cell>
        </row>
        <row r="223">
          <cell r="D223">
            <v>0</v>
          </cell>
          <cell r="E223">
            <v>-26.066109999999998</v>
          </cell>
          <cell r="F223">
            <v>43.082204997396204</v>
          </cell>
          <cell r="G223">
            <v>75.589007354100787</v>
          </cell>
          <cell r="H223">
            <v>-113.16001470820162</v>
          </cell>
          <cell r="I223">
            <v>-0.91158616625792221</v>
          </cell>
          <cell r="J223">
            <v>20.466515915144065</v>
          </cell>
          <cell r="K223">
            <v>-24.264373615699995</v>
          </cell>
          <cell r="L223">
            <v>25.657405798799992</v>
          </cell>
          <cell r="M223">
            <v>0</v>
          </cell>
          <cell r="N223">
            <v>0</v>
          </cell>
          <cell r="O223">
            <v>0</v>
          </cell>
          <cell r="P223">
            <v>0</v>
          </cell>
          <cell r="Q223">
            <v>0</v>
          </cell>
          <cell r="R223">
            <v>0</v>
          </cell>
          <cell r="S223">
            <v>0</v>
          </cell>
          <cell r="T223">
            <v>0</v>
          </cell>
          <cell r="U223">
            <v>6.0125978610999997</v>
          </cell>
          <cell r="V223">
            <v>-6.4770448994999992</v>
          </cell>
          <cell r="W223">
            <v>0</v>
          </cell>
          <cell r="X223">
            <v>-17.541481255117802</v>
          </cell>
          <cell r="Y223">
            <v>0</v>
          </cell>
          <cell r="Z223">
            <v>0</v>
          </cell>
          <cell r="AA223">
            <v>0</v>
          </cell>
          <cell r="AB223">
            <v>36.799999999999997</v>
          </cell>
        </row>
        <row r="224">
          <cell r="D224">
            <v>0</v>
          </cell>
          <cell r="E224">
            <v>-21</v>
          </cell>
          <cell r="F224">
            <v>35.817338172615464</v>
          </cell>
          <cell r="G224">
            <v>-3.4283613114056248E-2</v>
          </cell>
          <cell r="H224">
            <v>6.8567226228112496E-2</v>
          </cell>
          <cell r="I224">
            <v>-0.26745453206226982</v>
          </cell>
          <cell r="J224">
            <v>19.563479205275293</v>
          </cell>
          <cell r="K224">
            <v>-0.6872008178000002</v>
          </cell>
          <cell r="L224">
            <v>0.62908591530000024</v>
          </cell>
          <cell r="M224">
            <v>0</v>
          </cell>
          <cell r="N224">
            <v>0</v>
          </cell>
          <cell r="O224">
            <v>0</v>
          </cell>
          <cell r="P224">
            <v>0</v>
          </cell>
          <cell r="U224">
            <v>-0.1706089079</v>
          </cell>
          <cell r="V224">
            <v>2.8672193800000006E-2</v>
          </cell>
        </row>
        <row r="225">
          <cell r="D225">
            <v>0</v>
          </cell>
          <cell r="E225">
            <v>-9.2350000000000002E-2</v>
          </cell>
          <cell r="G225">
            <v>0.31900000000000001</v>
          </cell>
          <cell r="K225">
            <v>2.8732554800000001E-2</v>
          </cell>
          <cell r="L225">
            <v>-2.93333302E-2</v>
          </cell>
          <cell r="M225">
            <v>0</v>
          </cell>
          <cell r="N225">
            <v>0</v>
          </cell>
          <cell r="O225">
            <v>0</v>
          </cell>
          <cell r="P225">
            <v>0</v>
          </cell>
          <cell r="U225">
            <v>-6.2152286000000008E-3</v>
          </cell>
          <cell r="V225">
            <v>0.11510019349999999</v>
          </cell>
        </row>
        <row r="226">
          <cell r="D226">
            <v>0</v>
          </cell>
          <cell r="E226">
            <v>-1.6279999999999999</v>
          </cell>
          <cell r="G226">
            <v>68.089999999999989</v>
          </cell>
          <cell r="H226">
            <v>1.8</v>
          </cell>
          <cell r="K226">
            <v>-18.412707053499993</v>
          </cell>
          <cell r="L226">
            <v>19.853014926599993</v>
          </cell>
          <cell r="M226">
            <v>0</v>
          </cell>
          <cell r="N226">
            <v>0</v>
          </cell>
          <cell r="O226">
            <v>0</v>
          </cell>
          <cell r="P226">
            <v>0</v>
          </cell>
          <cell r="U226">
            <v>7.2257368077999997</v>
          </cell>
          <cell r="V226">
            <v>-7.4698260011999995</v>
          </cell>
        </row>
        <row r="227">
          <cell r="D227">
            <v>0</v>
          </cell>
          <cell r="E227">
            <v>-1.576E-2</v>
          </cell>
          <cell r="G227">
            <v>7.3</v>
          </cell>
          <cell r="K227">
            <v>-1.4629963721999999</v>
          </cell>
          <cell r="L227">
            <v>1.4765662141000007</v>
          </cell>
          <cell r="M227">
            <v>0</v>
          </cell>
          <cell r="N227">
            <v>0</v>
          </cell>
          <cell r="O227">
            <v>0</v>
          </cell>
          <cell r="P227">
            <v>0</v>
          </cell>
          <cell r="U227">
            <v>-1.0954152509999999</v>
          </cell>
          <cell r="V227">
            <v>0.84900871440000003</v>
          </cell>
        </row>
        <row r="228">
          <cell r="D228">
            <v>0</v>
          </cell>
          <cell r="E228">
            <v>-3.3299999999999996</v>
          </cell>
          <cell r="F228">
            <v>10.748866824780738</v>
          </cell>
          <cell r="G228">
            <v>-8.5709032785140624E-2</v>
          </cell>
          <cell r="H228">
            <v>0.17141806557028125</v>
          </cell>
          <cell r="I228">
            <v>-0.54413163419565236</v>
          </cell>
          <cell r="J228">
            <v>5.5030367098687698</v>
          </cell>
          <cell r="K228">
            <v>-3.730201927</v>
          </cell>
          <cell r="L228">
            <v>3.7280720729999999</v>
          </cell>
          <cell r="M228">
            <v>0</v>
          </cell>
          <cell r="N228">
            <v>0</v>
          </cell>
          <cell r="O228">
            <v>0</v>
          </cell>
          <cell r="P228">
            <v>0</v>
          </cell>
          <cell r="U228">
            <v>5.9100440799999994E-2</v>
          </cell>
          <cell r="V228">
            <v>0</v>
          </cell>
        </row>
        <row r="229">
          <cell r="D229">
            <v>0</v>
          </cell>
          <cell r="K229">
            <v>0</v>
          </cell>
          <cell r="L229">
            <v>0</v>
          </cell>
          <cell r="M229">
            <v>0</v>
          </cell>
          <cell r="N229">
            <v>0</v>
          </cell>
          <cell r="O229">
            <v>0</v>
          </cell>
          <cell r="P229">
            <v>0</v>
          </cell>
          <cell r="U229">
            <v>0</v>
          </cell>
          <cell r="V229">
            <v>0</v>
          </cell>
        </row>
        <row r="230">
          <cell r="D230">
            <v>0</v>
          </cell>
          <cell r="E230">
            <v>4.5489999999999995</v>
          </cell>
          <cell r="F230">
            <v>-27.96</v>
          </cell>
          <cell r="G230">
            <v>10.436</v>
          </cell>
          <cell r="H230">
            <v>-19.809999999999999</v>
          </cell>
          <cell r="I230">
            <v>-1.55498</v>
          </cell>
          <cell r="J230">
            <v>-14.795999999999999</v>
          </cell>
          <cell r="K230">
            <v>-2.5185580628999964</v>
          </cell>
          <cell r="L230">
            <v>0.78888265960001014</v>
          </cell>
          <cell r="M230">
            <v>0</v>
          </cell>
          <cell r="N230">
            <v>0</v>
          </cell>
          <cell r="O230">
            <v>0</v>
          </cell>
          <cell r="P230">
            <v>0</v>
          </cell>
          <cell r="Q230">
            <v>0</v>
          </cell>
          <cell r="R230">
            <v>0</v>
          </cell>
          <cell r="S230">
            <v>0</v>
          </cell>
          <cell r="T230">
            <v>0</v>
          </cell>
          <cell r="U230">
            <v>-2.1887592031999965</v>
          </cell>
          <cell r="V230">
            <v>74.615155794800017</v>
          </cell>
          <cell r="W230">
            <v>0</v>
          </cell>
          <cell r="X230">
            <v>-18.657295597970798</v>
          </cell>
          <cell r="Y230">
            <v>0</v>
          </cell>
          <cell r="Z230">
            <v>0</v>
          </cell>
          <cell r="AA230">
            <v>0</v>
          </cell>
          <cell r="AB230">
            <v>5.7</v>
          </cell>
        </row>
        <row r="231">
          <cell r="D231">
            <v>0</v>
          </cell>
          <cell r="E231">
            <v>4.5489999999999995</v>
          </cell>
          <cell r="F231">
            <v>-27.96</v>
          </cell>
          <cell r="G231">
            <v>10.436</v>
          </cell>
          <cell r="H231">
            <v>-19.809999999999999</v>
          </cell>
          <cell r="I231">
            <v>-1.55498</v>
          </cell>
          <cell r="J231">
            <v>-14.795999999999999</v>
          </cell>
          <cell r="K231">
            <v>-2.5185580628999964</v>
          </cell>
          <cell r="L231">
            <v>0.78888265960001014</v>
          </cell>
          <cell r="M231">
            <v>0</v>
          </cell>
          <cell r="N231">
            <v>0</v>
          </cell>
          <cell r="O231">
            <v>0</v>
          </cell>
          <cell r="P231">
            <v>0</v>
          </cell>
          <cell r="U231">
            <v>-2.1887592031999965</v>
          </cell>
          <cell r="V231">
            <v>74.615155794800017</v>
          </cell>
          <cell r="AB231">
            <v>5.7</v>
          </cell>
        </row>
        <row r="232">
          <cell r="D232">
            <v>0</v>
          </cell>
          <cell r="K232">
            <v>0</v>
          </cell>
          <cell r="L232">
            <v>0</v>
          </cell>
          <cell r="M232">
            <v>0</v>
          </cell>
          <cell r="N232">
            <v>0</v>
          </cell>
          <cell r="O232">
            <v>0</v>
          </cell>
          <cell r="P232">
            <v>0</v>
          </cell>
        </row>
        <row r="233">
          <cell r="D233">
            <v>0</v>
          </cell>
          <cell r="E233">
            <v>6.8457196944851662</v>
          </cell>
          <cell r="F233">
            <v>-1.6256641761592319</v>
          </cell>
          <cell r="G233">
            <v>-1.7141806557028124E-2</v>
          </cell>
          <cell r="H233">
            <v>3.4283613114056248E-2</v>
          </cell>
          <cell r="I233">
            <v>1.3953279425206722</v>
          </cell>
          <cell r="J233">
            <v>-0.22874485814836396</v>
          </cell>
          <cell r="K233">
            <v>0</v>
          </cell>
          <cell r="L233">
            <v>0</v>
          </cell>
          <cell r="M233">
            <v>0</v>
          </cell>
          <cell r="N233">
            <v>0</v>
          </cell>
          <cell r="O233">
            <v>0</v>
          </cell>
          <cell r="P233">
            <v>0</v>
          </cell>
          <cell r="Q233">
            <v>0</v>
          </cell>
          <cell r="R233">
            <v>0</v>
          </cell>
          <cell r="S233">
            <v>0</v>
          </cell>
          <cell r="T233">
            <v>0</v>
          </cell>
          <cell r="U233">
            <v>-1.6256641761592319</v>
          </cell>
          <cell r="V233">
            <v>0</v>
          </cell>
          <cell r="W233">
            <v>0</v>
          </cell>
          <cell r="X233">
            <v>-97.641006330747899</v>
          </cell>
          <cell r="Y233">
            <v>0</v>
          </cell>
          <cell r="Z233">
            <v>0</v>
          </cell>
          <cell r="AA233">
            <v>0</v>
          </cell>
          <cell r="AB233">
            <v>0</v>
          </cell>
        </row>
        <row r="234">
          <cell r="D234">
            <v>0</v>
          </cell>
          <cell r="E234">
            <v>-0.94379698739311857</v>
          </cell>
          <cell r="F234">
            <v>-0.17566801433726043</v>
          </cell>
          <cell r="G234">
            <v>1.7141806557028124E-2</v>
          </cell>
          <cell r="H234">
            <v>-3.4283613114056248E-2</v>
          </cell>
          <cell r="I234">
            <v>1.4875536432317997</v>
          </cell>
          <cell r="J234">
            <v>-0.1173973243915015</v>
          </cell>
          <cell r="K234">
            <v>0</v>
          </cell>
          <cell r="L234">
            <v>0</v>
          </cell>
          <cell r="M234">
            <v>0</v>
          </cell>
          <cell r="N234">
            <v>0</v>
          </cell>
          <cell r="O234">
            <v>0</v>
          </cell>
          <cell r="P234">
            <v>0</v>
          </cell>
          <cell r="U234">
            <v>-0.17566801433726043</v>
          </cell>
          <cell r="X234">
            <v>-97.641006330747899</v>
          </cell>
        </row>
        <row r="235">
          <cell r="D235">
            <v>0</v>
          </cell>
          <cell r="E235">
            <v>7.7895166818782844</v>
          </cell>
          <cell r="F235">
            <v>-1.4499961618219714</v>
          </cell>
          <cell r="G235">
            <v>-3.4283613114056248E-2</v>
          </cell>
          <cell r="H235">
            <v>6.8567226228112496E-2</v>
          </cell>
          <cell r="I235">
            <v>-9.2225700711127526E-2</v>
          </cell>
          <cell r="J235">
            <v>-0.11134753375686246</v>
          </cell>
          <cell r="K235">
            <v>0</v>
          </cell>
          <cell r="L235">
            <v>0</v>
          </cell>
          <cell r="M235">
            <v>0</v>
          </cell>
          <cell r="N235">
            <v>0</v>
          </cell>
          <cell r="O235">
            <v>0</v>
          </cell>
          <cell r="P235">
            <v>0</v>
          </cell>
          <cell r="U235">
            <v>-1.4499961618219714</v>
          </cell>
        </row>
        <row r="236">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row>
        <row r="237">
          <cell r="D237">
            <v>0</v>
          </cell>
          <cell r="K237">
            <v>0</v>
          </cell>
          <cell r="L237">
            <v>0</v>
          </cell>
          <cell r="M237">
            <v>0</v>
          </cell>
          <cell r="N237">
            <v>0</v>
          </cell>
          <cell r="O237">
            <v>0</v>
          </cell>
          <cell r="P237">
            <v>0</v>
          </cell>
        </row>
        <row r="238">
          <cell r="D238">
            <v>0</v>
          </cell>
          <cell r="E238">
            <v>0</v>
          </cell>
          <cell r="F238">
            <v>0</v>
          </cell>
          <cell r="G238">
            <v>0.25800000000000001</v>
          </cell>
          <cell r="H238">
            <v>-0.371</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row>
        <row r="239">
          <cell r="D239">
            <v>0</v>
          </cell>
          <cell r="G239">
            <v>0.25800000000000001</v>
          </cell>
          <cell r="H239">
            <v>-0.371</v>
          </cell>
          <cell r="K239">
            <v>0</v>
          </cell>
          <cell r="L239">
            <v>0</v>
          </cell>
          <cell r="M239">
            <v>0</v>
          </cell>
          <cell r="N239">
            <v>0</v>
          </cell>
          <cell r="O239">
            <v>0</v>
          </cell>
          <cell r="P239">
            <v>0</v>
          </cell>
        </row>
        <row r="240">
          <cell r="K240">
            <v>0</v>
          </cell>
          <cell r="L240">
            <v>0</v>
          </cell>
          <cell r="X240">
            <v>-5.6</v>
          </cell>
        </row>
        <row r="241">
          <cell r="D241">
            <v>0</v>
          </cell>
          <cell r="E241">
            <v>137.6459772447177</v>
          </cell>
          <cell r="F241">
            <v>-73.29689650165146</v>
          </cell>
          <cell r="G241">
            <v>63.93335187787175</v>
          </cell>
          <cell r="H241">
            <v>-86.76274575574358</v>
          </cell>
          <cell r="I241">
            <v>-19.751137951610939</v>
          </cell>
          <cell r="J241">
            <v>-67.979518463227947</v>
          </cell>
          <cell r="K241">
            <v>-62.815526290199998</v>
          </cell>
          <cell r="L241">
            <v>101.37353568219984</v>
          </cell>
          <cell r="M241">
            <v>0</v>
          </cell>
          <cell r="N241">
            <v>-36.178611105099698</v>
          </cell>
          <cell r="O241">
            <v>-7.0170055961000006</v>
          </cell>
          <cell r="P241">
            <v>-71.357953473099997</v>
          </cell>
          <cell r="Q241">
            <v>0</v>
          </cell>
          <cell r="R241">
            <v>0</v>
          </cell>
          <cell r="S241">
            <v>0</v>
          </cell>
          <cell r="T241">
            <v>0</v>
          </cell>
          <cell r="U241">
            <v>-81.348886854962345</v>
          </cell>
          <cell r="V241">
            <v>74.653663873800014</v>
          </cell>
          <cell r="W241">
            <v>0</v>
          </cell>
          <cell r="X241">
            <v>-663.29336926980113</v>
          </cell>
          <cell r="Y241">
            <v>0</v>
          </cell>
          <cell r="Z241">
            <v>0</v>
          </cell>
          <cell r="AA241">
            <v>0</v>
          </cell>
          <cell r="AB241">
            <v>95.408899999999988</v>
          </cell>
        </row>
        <row r="242">
          <cell r="K242">
            <v>0</v>
          </cell>
          <cell r="L242">
            <v>0</v>
          </cell>
        </row>
        <row r="243">
          <cell r="K243">
            <v>0</v>
          </cell>
          <cell r="L243">
            <v>0</v>
          </cell>
        </row>
        <row r="244">
          <cell r="D244">
            <v>0</v>
          </cell>
          <cell r="E244">
            <v>94.302662040655918</v>
          </cell>
          <cell r="F244">
            <v>10.011688086317923</v>
          </cell>
          <cell r="G244">
            <v>4.4740115113843402</v>
          </cell>
          <cell r="H244">
            <v>-8.9480230227686803</v>
          </cell>
          <cell r="I244">
            <v>-123.10170901766423</v>
          </cell>
          <cell r="J244">
            <v>5.4388970925561066</v>
          </cell>
          <cell r="K244">
            <v>0</v>
          </cell>
          <cell r="L244">
            <v>0</v>
          </cell>
          <cell r="M244">
            <v>0</v>
          </cell>
          <cell r="N244">
            <v>0</v>
          </cell>
          <cell r="O244">
            <v>0</v>
          </cell>
          <cell r="P244">
            <v>0</v>
          </cell>
          <cell r="Q244">
            <v>0</v>
          </cell>
          <cell r="R244">
            <v>0</v>
          </cell>
          <cell r="S244">
            <v>0</v>
          </cell>
          <cell r="T244">
            <v>0</v>
          </cell>
          <cell r="U244">
            <v>-10.011688086317923</v>
          </cell>
          <cell r="V244">
            <v>0</v>
          </cell>
          <cell r="W244">
            <v>0</v>
          </cell>
          <cell r="X244">
            <v>0</v>
          </cell>
          <cell r="Y244">
            <v>-189.22583900000001</v>
          </cell>
          <cell r="Z244">
            <v>-161.5</v>
          </cell>
          <cell r="AA244">
            <v>0</v>
          </cell>
          <cell r="AB244">
            <v>0</v>
          </cell>
        </row>
        <row r="245">
          <cell r="D245">
            <v>0</v>
          </cell>
          <cell r="E245">
            <v>-2.0828965926299445</v>
          </cell>
          <cell r="F245">
            <v>10.011688086317923</v>
          </cell>
          <cell r="G245">
            <v>4.4740115113843402</v>
          </cell>
          <cell r="H245">
            <v>-8.9480230227686803</v>
          </cell>
          <cell r="I245">
            <v>-9.6271927944107318</v>
          </cell>
          <cell r="J245">
            <v>5.4388970925561066</v>
          </cell>
          <cell r="K245">
            <v>0</v>
          </cell>
          <cell r="L245">
            <v>0</v>
          </cell>
          <cell r="M245">
            <v>0</v>
          </cell>
          <cell r="N245">
            <v>0</v>
          </cell>
          <cell r="O245">
            <v>0</v>
          </cell>
          <cell r="P245">
            <v>0</v>
          </cell>
          <cell r="Q245">
            <v>0</v>
          </cell>
          <cell r="R245">
            <v>0</v>
          </cell>
          <cell r="S245">
            <v>0</v>
          </cell>
          <cell r="T245">
            <v>0</v>
          </cell>
          <cell r="U245">
            <v>-10.011688086317923</v>
          </cell>
          <cell r="V245">
            <v>0</v>
          </cell>
          <cell r="W245">
            <v>0</v>
          </cell>
          <cell r="X245">
            <v>0</v>
          </cell>
          <cell r="Y245">
            <v>-3.6838540000000002</v>
          </cell>
          <cell r="Z245">
            <v>-78.3</v>
          </cell>
          <cell r="AA245">
            <v>0</v>
          </cell>
          <cell r="AB245">
            <v>0</v>
          </cell>
        </row>
        <row r="246">
          <cell r="D246">
            <v>0</v>
          </cell>
          <cell r="E246">
            <v>97.657103532100649</v>
          </cell>
          <cell r="F246">
            <v>0</v>
          </cell>
          <cell r="G246">
            <v>0</v>
          </cell>
          <cell r="H246">
            <v>0</v>
          </cell>
          <cell r="I246">
            <v>-115.87173777963214</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-163.25018800000001</v>
          </cell>
          <cell r="Z246">
            <v>-56.3</v>
          </cell>
          <cell r="AA246">
            <v>0</v>
          </cell>
          <cell r="AB246">
            <v>0</v>
          </cell>
        </row>
        <row r="247">
          <cell r="D247">
            <v>0</v>
          </cell>
          <cell r="E247">
            <v>-1.2715448988147873</v>
          </cell>
          <cell r="F247">
            <v>0</v>
          </cell>
          <cell r="G247">
            <v>0</v>
          </cell>
          <cell r="H247">
            <v>0</v>
          </cell>
          <cell r="I247">
            <v>2.397221556378641</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-22.291796999999999</v>
          </cell>
          <cell r="Z247">
            <v>-26.9</v>
          </cell>
          <cell r="AA247">
            <v>0</v>
          </cell>
          <cell r="AB247">
            <v>0</v>
          </cell>
        </row>
        <row r="248">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row>
        <row r="249">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-21.184277000000002</v>
          </cell>
          <cell r="Z249">
            <v>-19.5</v>
          </cell>
          <cell r="AA249">
            <v>0</v>
          </cell>
          <cell r="AB249">
            <v>0</v>
          </cell>
        </row>
        <row r="250">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-21.184277000000002</v>
          </cell>
          <cell r="Z250">
            <v>-19.5</v>
          </cell>
          <cell r="AA250">
            <v>0</v>
          </cell>
          <cell r="AB250">
            <v>0</v>
          </cell>
        </row>
        <row r="251">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row>
        <row r="252">
          <cell r="D252">
            <v>0</v>
          </cell>
          <cell r="E252">
            <v>8.0177423860565007</v>
          </cell>
          <cell r="F252">
            <v>0</v>
          </cell>
          <cell r="G252">
            <v>0</v>
          </cell>
          <cell r="H252">
            <v>0</v>
          </cell>
          <cell r="I252">
            <v>-8.9096306585518743</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row>
        <row r="253">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row>
        <row r="254">
          <cell r="D254">
            <v>0</v>
          </cell>
          <cell r="E254">
            <v>3.7300815744450508</v>
          </cell>
          <cell r="F254">
            <v>-4.1976933218011627</v>
          </cell>
          <cell r="G254">
            <v>57.555316036752728</v>
          </cell>
          <cell r="H254">
            <v>-115.11063207350546</v>
          </cell>
          <cell r="I254">
            <v>-1.8462326484385096</v>
          </cell>
          <cell r="J254">
            <v>-2.358458961221789</v>
          </cell>
          <cell r="K254">
            <v>0</v>
          </cell>
          <cell r="L254">
            <v>0</v>
          </cell>
          <cell r="M254">
            <v>0</v>
          </cell>
          <cell r="N254">
            <v>0</v>
          </cell>
          <cell r="O254">
            <v>0</v>
          </cell>
          <cell r="P254">
            <v>0</v>
          </cell>
          <cell r="Q254">
            <v>0</v>
          </cell>
          <cell r="R254">
            <v>0</v>
          </cell>
          <cell r="S254">
            <v>0</v>
          </cell>
          <cell r="T254">
            <v>0</v>
          </cell>
          <cell r="U254">
            <v>4.1976933218011627</v>
          </cell>
          <cell r="V254">
            <v>0</v>
          </cell>
          <cell r="W254">
            <v>0</v>
          </cell>
          <cell r="X254">
            <v>0</v>
          </cell>
          <cell r="Y254">
            <v>-12.064525</v>
          </cell>
          <cell r="Z254">
            <v>-0.625</v>
          </cell>
          <cell r="AA254">
            <v>0</v>
          </cell>
          <cell r="AB254">
            <v>0</v>
          </cell>
        </row>
        <row r="255">
          <cell r="K255">
            <v>0</v>
          </cell>
          <cell r="L255">
            <v>0</v>
          </cell>
          <cell r="M255">
            <v>0</v>
          </cell>
          <cell r="N255">
            <v>0</v>
          </cell>
          <cell r="O255">
            <v>0</v>
          </cell>
          <cell r="P255">
            <v>0</v>
          </cell>
          <cell r="Q255">
            <v>0</v>
          </cell>
          <cell r="R255">
            <v>0</v>
          </cell>
          <cell r="S255">
            <v>0</v>
          </cell>
          <cell r="T255">
            <v>0</v>
          </cell>
          <cell r="V255">
            <v>0</v>
          </cell>
          <cell r="W255">
            <v>0</v>
          </cell>
          <cell r="X255">
            <v>0</v>
          </cell>
          <cell r="AA255">
            <v>0</v>
          </cell>
          <cell r="AB255">
            <v>0</v>
          </cell>
        </row>
        <row r="256">
          <cell r="K256">
            <v>0</v>
          </cell>
          <cell r="L256">
            <v>0</v>
          </cell>
          <cell r="M256">
            <v>0</v>
          </cell>
          <cell r="N256">
            <v>0</v>
          </cell>
          <cell r="O256">
            <v>0</v>
          </cell>
          <cell r="P256">
            <v>0</v>
          </cell>
          <cell r="Q256">
            <v>0</v>
          </cell>
          <cell r="R256">
            <v>0</v>
          </cell>
          <cell r="S256">
            <v>0</v>
          </cell>
          <cell r="T256">
            <v>0</v>
          </cell>
          <cell r="V256">
            <v>0</v>
          </cell>
          <cell r="W256">
            <v>0</v>
          </cell>
          <cell r="X256">
            <v>0</v>
          </cell>
          <cell r="AA256">
            <v>0</v>
          </cell>
          <cell r="AB256">
            <v>0</v>
          </cell>
        </row>
        <row r="257">
          <cell r="K257">
            <v>0</v>
          </cell>
          <cell r="L257">
            <v>0</v>
          </cell>
          <cell r="M257">
            <v>0</v>
          </cell>
          <cell r="N257">
            <v>0</v>
          </cell>
          <cell r="O257">
            <v>0</v>
          </cell>
          <cell r="P257">
            <v>0</v>
          </cell>
          <cell r="Q257">
            <v>0</v>
          </cell>
          <cell r="R257">
            <v>0</v>
          </cell>
          <cell r="S257">
            <v>0</v>
          </cell>
          <cell r="T257">
            <v>0</v>
          </cell>
          <cell r="V257">
            <v>0</v>
          </cell>
          <cell r="W257">
            <v>0</v>
          </cell>
          <cell r="X257">
            <v>0</v>
          </cell>
          <cell r="AA257">
            <v>0</v>
          </cell>
          <cell r="AB257">
            <v>0</v>
          </cell>
        </row>
        <row r="258">
          <cell r="K258">
            <v>0</v>
          </cell>
          <cell r="L258">
            <v>0</v>
          </cell>
          <cell r="M258">
            <v>0</v>
          </cell>
          <cell r="N258">
            <v>0</v>
          </cell>
          <cell r="O258">
            <v>0</v>
          </cell>
          <cell r="P258">
            <v>0</v>
          </cell>
          <cell r="Q258">
            <v>0</v>
          </cell>
          <cell r="R258">
            <v>0</v>
          </cell>
          <cell r="S258">
            <v>0</v>
          </cell>
          <cell r="T258">
            <v>0</v>
          </cell>
          <cell r="V258">
            <v>0</v>
          </cell>
          <cell r="W258">
            <v>0</v>
          </cell>
          <cell r="X258">
            <v>0</v>
          </cell>
          <cell r="AA258">
            <v>0</v>
          </cell>
          <cell r="AB258">
            <v>0</v>
          </cell>
        </row>
        <row r="259">
          <cell r="K259">
            <v>0</v>
          </cell>
          <cell r="L259">
            <v>0</v>
          </cell>
          <cell r="M259">
            <v>0</v>
          </cell>
          <cell r="N259">
            <v>0</v>
          </cell>
          <cell r="O259">
            <v>0</v>
          </cell>
          <cell r="P259">
            <v>0</v>
          </cell>
          <cell r="Q259">
            <v>0</v>
          </cell>
          <cell r="R259">
            <v>0</v>
          </cell>
          <cell r="S259">
            <v>0</v>
          </cell>
          <cell r="T259">
            <v>0</v>
          </cell>
          <cell r="V259">
            <v>0</v>
          </cell>
          <cell r="W259">
            <v>0</v>
          </cell>
          <cell r="X259">
            <v>0</v>
          </cell>
          <cell r="AA259">
            <v>0</v>
          </cell>
          <cell r="AB259">
            <v>0</v>
          </cell>
        </row>
        <row r="260">
          <cell r="K260">
            <v>0</v>
          </cell>
          <cell r="L260">
            <v>0</v>
          </cell>
          <cell r="M260">
            <v>0</v>
          </cell>
          <cell r="N260">
            <v>0</v>
          </cell>
          <cell r="O260">
            <v>0</v>
          </cell>
          <cell r="P260">
            <v>0</v>
          </cell>
          <cell r="Q260">
            <v>0</v>
          </cell>
          <cell r="R260">
            <v>0</v>
          </cell>
          <cell r="S260">
            <v>0</v>
          </cell>
          <cell r="T260">
            <v>0</v>
          </cell>
          <cell r="V260">
            <v>0</v>
          </cell>
          <cell r="W260">
            <v>0</v>
          </cell>
          <cell r="X260">
            <v>0</v>
          </cell>
          <cell r="AA260">
            <v>0</v>
          </cell>
          <cell r="AB260">
            <v>0</v>
          </cell>
        </row>
        <row r="261">
          <cell r="K261">
            <v>0</v>
          </cell>
          <cell r="L261">
            <v>0</v>
          </cell>
          <cell r="M261">
            <v>0</v>
          </cell>
          <cell r="N261">
            <v>0</v>
          </cell>
          <cell r="O261">
            <v>0</v>
          </cell>
          <cell r="P261">
            <v>0</v>
          </cell>
          <cell r="Q261">
            <v>0</v>
          </cell>
          <cell r="R261">
            <v>0</v>
          </cell>
          <cell r="S261">
            <v>0</v>
          </cell>
          <cell r="T261">
            <v>0</v>
          </cell>
          <cell r="V261">
            <v>0</v>
          </cell>
          <cell r="W261">
            <v>0</v>
          </cell>
          <cell r="X261">
            <v>0</v>
          </cell>
          <cell r="AA261">
            <v>0</v>
          </cell>
          <cell r="AB261">
            <v>0</v>
          </cell>
        </row>
        <row r="262">
          <cell r="K262">
            <v>0</v>
          </cell>
          <cell r="L262">
            <v>0</v>
          </cell>
          <cell r="M262">
            <v>0</v>
          </cell>
          <cell r="N262">
            <v>0</v>
          </cell>
          <cell r="O262">
            <v>0</v>
          </cell>
          <cell r="P262">
            <v>0</v>
          </cell>
          <cell r="Q262">
            <v>0</v>
          </cell>
          <cell r="R262">
            <v>0</v>
          </cell>
          <cell r="S262">
            <v>0</v>
          </cell>
          <cell r="T262">
            <v>0</v>
          </cell>
          <cell r="V262">
            <v>0</v>
          </cell>
          <cell r="W262">
            <v>0</v>
          </cell>
          <cell r="X262">
            <v>0</v>
          </cell>
          <cell r="AA262">
            <v>0</v>
          </cell>
          <cell r="AB262">
            <v>0</v>
          </cell>
        </row>
        <row r="263">
          <cell r="K263">
            <v>0</v>
          </cell>
          <cell r="L263">
            <v>0</v>
          </cell>
          <cell r="M263">
            <v>0</v>
          </cell>
          <cell r="N263">
            <v>0</v>
          </cell>
          <cell r="O263">
            <v>0</v>
          </cell>
          <cell r="P263">
            <v>0</v>
          </cell>
          <cell r="Q263">
            <v>0</v>
          </cell>
          <cell r="R263">
            <v>0</v>
          </cell>
          <cell r="S263">
            <v>0</v>
          </cell>
          <cell r="T263">
            <v>0</v>
          </cell>
          <cell r="V263">
            <v>0</v>
          </cell>
          <cell r="W263">
            <v>0</v>
          </cell>
          <cell r="X263">
            <v>0</v>
          </cell>
          <cell r="AA263">
            <v>0</v>
          </cell>
          <cell r="AB263">
            <v>0</v>
          </cell>
        </row>
        <row r="264">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row>
        <row r="265">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row>
        <row r="266">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row>
        <row r="273">
          <cell r="D273">
            <v>0</v>
          </cell>
          <cell r="E273">
            <v>3.1231567374122466</v>
          </cell>
          <cell r="F273">
            <v>3.3635597518002713E-2</v>
          </cell>
          <cell r="G273">
            <v>0</v>
          </cell>
          <cell r="H273">
            <v>0</v>
          </cell>
          <cell r="I273">
            <v>-4.2782675254866991</v>
          </cell>
          <cell r="J273">
            <v>1.8164074857269636E-2</v>
          </cell>
          <cell r="K273">
            <v>0</v>
          </cell>
          <cell r="L273">
            <v>0</v>
          </cell>
          <cell r="M273">
            <v>0</v>
          </cell>
          <cell r="N273">
            <v>0</v>
          </cell>
          <cell r="O273">
            <v>0</v>
          </cell>
          <cell r="P273">
            <v>0</v>
          </cell>
          <cell r="Q273">
            <v>0</v>
          </cell>
          <cell r="R273">
            <v>0</v>
          </cell>
          <cell r="S273">
            <v>0</v>
          </cell>
          <cell r="T273">
            <v>0</v>
          </cell>
          <cell r="U273">
            <v>-3.3635597518002713E-2</v>
          </cell>
          <cell r="V273">
            <v>0</v>
          </cell>
          <cell r="W273">
            <v>0</v>
          </cell>
          <cell r="X273">
            <v>0</v>
          </cell>
          <cell r="Y273">
            <v>0</v>
          </cell>
          <cell r="Z273">
            <v>0</v>
          </cell>
          <cell r="AA273">
            <v>0</v>
          </cell>
          <cell r="AB273">
            <v>0</v>
          </cell>
        </row>
        <row r="274">
          <cell r="D274">
            <v>0</v>
          </cell>
          <cell r="E274">
            <v>3.1231567374122466</v>
          </cell>
          <cell r="F274">
            <v>3.3635597518002713E-2</v>
          </cell>
          <cell r="G274">
            <v>0</v>
          </cell>
          <cell r="H274">
            <v>0</v>
          </cell>
          <cell r="I274">
            <v>-4.2782675254866991</v>
          </cell>
          <cell r="J274">
            <v>1.8164074857269636E-2</v>
          </cell>
          <cell r="K274">
            <v>0</v>
          </cell>
          <cell r="L274">
            <v>0</v>
          </cell>
          <cell r="M274">
            <v>0</v>
          </cell>
          <cell r="N274">
            <v>0</v>
          </cell>
          <cell r="O274">
            <v>0</v>
          </cell>
          <cell r="P274">
            <v>0</v>
          </cell>
          <cell r="Q274">
            <v>0</v>
          </cell>
          <cell r="R274">
            <v>0</v>
          </cell>
          <cell r="S274">
            <v>0</v>
          </cell>
          <cell r="T274">
            <v>0</v>
          </cell>
          <cell r="U274">
            <v>-3.3635597518002713E-2</v>
          </cell>
          <cell r="V274">
            <v>0</v>
          </cell>
          <cell r="W274">
            <v>0</v>
          </cell>
          <cell r="X274">
            <v>0</v>
          </cell>
          <cell r="Y274">
            <v>0</v>
          </cell>
          <cell r="Z274">
            <v>0</v>
          </cell>
          <cell r="AA274">
            <v>0</v>
          </cell>
          <cell r="AB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-0.374</v>
          </cell>
          <cell r="AA275">
            <v>0</v>
          </cell>
          <cell r="AB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-0.374</v>
          </cell>
          <cell r="AA277">
            <v>0</v>
          </cell>
          <cell r="AB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row>
        <row r="279">
          <cell r="D279">
            <v>0</v>
          </cell>
          <cell r="E279">
            <v>109.17364273856971</v>
          </cell>
          <cell r="F279">
            <v>5.8476303620347627</v>
          </cell>
          <cell r="G279">
            <v>62.029327548137069</v>
          </cell>
          <cell r="H279">
            <v>-124.05865509627414</v>
          </cell>
          <cell r="I279">
            <v>-138.13583985014131</v>
          </cell>
          <cell r="J279">
            <v>3.0986022061915874</v>
          </cell>
          <cell r="K279">
            <v>0</v>
          </cell>
          <cell r="L279">
            <v>0</v>
          </cell>
          <cell r="M279">
            <v>0</v>
          </cell>
          <cell r="N279">
            <v>0</v>
          </cell>
          <cell r="O279">
            <v>0</v>
          </cell>
          <cell r="P279">
            <v>0</v>
          </cell>
          <cell r="Q279">
            <v>0</v>
          </cell>
          <cell r="R279">
            <v>0</v>
          </cell>
          <cell r="S279">
            <v>0</v>
          </cell>
          <cell r="T279">
            <v>0</v>
          </cell>
          <cell r="U279">
            <v>-5.8476303620347627</v>
          </cell>
          <cell r="V279">
            <v>0</v>
          </cell>
          <cell r="W279">
            <v>0</v>
          </cell>
          <cell r="X279">
            <v>0</v>
          </cell>
          <cell r="Y279">
            <v>-222.47464100000002</v>
          </cell>
          <cell r="Z279">
            <v>-181.999</v>
          </cell>
          <cell r="AA279">
            <v>0</v>
          </cell>
          <cell r="AB279">
            <v>0</v>
          </cell>
        </row>
        <row r="280">
          <cell r="K280">
            <v>0</v>
          </cell>
          <cell r="L280">
            <v>0</v>
          </cell>
        </row>
        <row r="281">
          <cell r="D281">
            <v>0</v>
          </cell>
          <cell r="E281">
            <v>273.14</v>
          </cell>
          <cell r="F281">
            <v>12.74</v>
          </cell>
          <cell r="G281">
            <v>0</v>
          </cell>
          <cell r="H281">
            <v>0</v>
          </cell>
          <cell r="I281">
            <v>-144.18</v>
          </cell>
          <cell r="J281">
            <v>-34.72</v>
          </cell>
          <cell r="K281">
            <v>0</v>
          </cell>
          <cell r="L281">
            <v>0</v>
          </cell>
          <cell r="M281">
            <v>0</v>
          </cell>
          <cell r="N281">
            <v>0</v>
          </cell>
          <cell r="O281">
            <v>0</v>
          </cell>
          <cell r="P281">
            <v>0</v>
          </cell>
          <cell r="Q281">
            <v>0</v>
          </cell>
          <cell r="R281">
            <v>0</v>
          </cell>
          <cell r="S281">
            <v>0</v>
          </cell>
          <cell r="T281">
            <v>0</v>
          </cell>
          <cell r="U281">
            <v>-12.74</v>
          </cell>
          <cell r="V281">
            <v>0</v>
          </cell>
          <cell r="W281">
            <v>0</v>
          </cell>
          <cell r="X281">
            <v>-49</v>
          </cell>
          <cell r="Y281">
            <v>-2.57</v>
          </cell>
          <cell r="Z281">
            <v>0</v>
          </cell>
          <cell r="AA281">
            <v>0</v>
          </cell>
          <cell r="AB281">
            <v>0</v>
          </cell>
        </row>
        <row r="282">
          <cell r="D282">
            <v>0</v>
          </cell>
          <cell r="E282">
            <v>13.94</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row>
        <row r="283">
          <cell r="D283">
            <v>0</v>
          </cell>
          <cell r="E283">
            <v>3.28</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row>
        <row r="284">
          <cell r="D284">
            <v>0</v>
          </cell>
          <cell r="E284">
            <v>184.27</v>
          </cell>
          <cell r="F284">
            <v>0</v>
          </cell>
          <cell r="G284">
            <v>0</v>
          </cell>
          <cell r="H284">
            <v>0</v>
          </cell>
          <cell r="I284">
            <v>-96.39</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row>
        <row r="286">
          <cell r="D286">
            <v>0</v>
          </cell>
          <cell r="E286">
            <v>-31.2</v>
          </cell>
          <cell r="F286">
            <v>12.74</v>
          </cell>
          <cell r="G286">
            <v>0</v>
          </cell>
          <cell r="H286">
            <v>0</v>
          </cell>
          <cell r="I286">
            <v>0</v>
          </cell>
          <cell r="J286">
            <v>-34.72</v>
          </cell>
          <cell r="K286">
            <v>0</v>
          </cell>
          <cell r="L286">
            <v>0</v>
          </cell>
          <cell r="M286">
            <v>0</v>
          </cell>
          <cell r="N286">
            <v>0</v>
          </cell>
          <cell r="O286">
            <v>0</v>
          </cell>
          <cell r="P286">
            <v>0</v>
          </cell>
          <cell r="Q286">
            <v>0</v>
          </cell>
          <cell r="R286">
            <v>0</v>
          </cell>
          <cell r="S286">
            <v>0</v>
          </cell>
          <cell r="T286">
            <v>0</v>
          </cell>
          <cell r="U286">
            <v>-12.74</v>
          </cell>
          <cell r="V286">
            <v>0</v>
          </cell>
          <cell r="W286">
            <v>0</v>
          </cell>
          <cell r="X286">
            <v>0</v>
          </cell>
          <cell r="Y286">
            <v>0</v>
          </cell>
          <cell r="Z286">
            <v>0</v>
          </cell>
          <cell r="AA286">
            <v>0</v>
          </cell>
          <cell r="AB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row>
        <row r="288">
          <cell r="D288">
            <v>0</v>
          </cell>
          <cell r="E288">
            <v>102.85</v>
          </cell>
          <cell r="F288">
            <v>0</v>
          </cell>
          <cell r="G288">
            <v>0</v>
          </cell>
          <cell r="H288">
            <v>0</v>
          </cell>
          <cell r="I288">
            <v>-47.79</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-2.57</v>
          </cell>
          <cell r="Z290">
            <v>0</v>
          </cell>
          <cell r="AA290">
            <v>0</v>
          </cell>
          <cell r="AB290">
            <v>0</v>
          </cell>
        </row>
        <row r="291">
          <cell r="K291">
            <v>0</v>
          </cell>
          <cell r="L291">
            <v>0</v>
          </cell>
        </row>
        <row r="292">
          <cell r="D292">
            <v>0</v>
          </cell>
          <cell r="E292">
            <v>273.14</v>
          </cell>
          <cell r="F292">
            <v>12.74</v>
          </cell>
          <cell r="G292">
            <v>0</v>
          </cell>
          <cell r="H292">
            <v>0</v>
          </cell>
          <cell r="I292">
            <v>-144.18</v>
          </cell>
          <cell r="J292">
            <v>-34.72</v>
          </cell>
          <cell r="K292">
            <v>0</v>
          </cell>
          <cell r="L292">
            <v>0</v>
          </cell>
          <cell r="M292">
            <v>0</v>
          </cell>
          <cell r="N292">
            <v>0</v>
          </cell>
          <cell r="O292">
            <v>0</v>
          </cell>
          <cell r="P292">
            <v>0</v>
          </cell>
          <cell r="Q292">
            <v>0</v>
          </cell>
          <cell r="R292">
            <v>0</v>
          </cell>
          <cell r="S292">
            <v>0</v>
          </cell>
          <cell r="T292">
            <v>0</v>
          </cell>
          <cell r="U292">
            <v>-12.74</v>
          </cell>
          <cell r="V292">
            <v>0</v>
          </cell>
          <cell r="W292">
            <v>0</v>
          </cell>
          <cell r="X292">
            <v>-49</v>
          </cell>
          <cell r="Y292">
            <v>-2.57</v>
          </cell>
          <cell r="Z292">
            <v>0</v>
          </cell>
          <cell r="AA292">
            <v>0</v>
          </cell>
          <cell r="AB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row>
        <row r="296">
          <cell r="D296">
            <v>0</v>
          </cell>
          <cell r="E296">
            <v>519.95961998328744</v>
          </cell>
          <cell r="F296">
            <v>-54.709266139616702</v>
          </cell>
          <cell r="G296">
            <v>125.96267942600882</v>
          </cell>
          <cell r="H296">
            <v>-210.82140085201772</v>
          </cell>
          <cell r="I296">
            <v>-302.06697780175222</v>
          </cell>
          <cell r="J296">
            <v>-99.60091625703636</v>
          </cell>
          <cell r="K296">
            <v>-62.815526290199998</v>
          </cell>
          <cell r="L296">
            <v>101.37353568219984</v>
          </cell>
          <cell r="M296">
            <v>0</v>
          </cell>
          <cell r="N296">
            <v>-36.178611105099698</v>
          </cell>
          <cell r="O296">
            <v>-7.0170055961000006</v>
          </cell>
          <cell r="P296">
            <v>-71.357953473099997</v>
          </cell>
          <cell r="Q296">
            <v>0</v>
          </cell>
          <cell r="R296">
            <v>0</v>
          </cell>
          <cell r="S296">
            <v>0</v>
          </cell>
          <cell r="T296">
            <v>0</v>
          </cell>
          <cell r="U296">
            <v>-99.936517216997103</v>
          </cell>
          <cell r="V296">
            <v>74.653663873800014</v>
          </cell>
          <cell r="W296">
            <v>0</v>
          </cell>
          <cell r="X296">
            <v>-712.29336926980113</v>
          </cell>
          <cell r="Y296">
            <v>-225.04464100000001</v>
          </cell>
          <cell r="Z296">
            <v>-181.999</v>
          </cell>
          <cell r="AA296">
            <v>0</v>
          </cell>
          <cell r="AB296">
            <v>95.408899999999988</v>
          </cell>
        </row>
        <row r="298">
          <cell r="D298">
            <v>0</v>
          </cell>
          <cell r="E298">
            <v>181.15478656102204</v>
          </cell>
          <cell r="F298">
            <v>-105.7</v>
          </cell>
          <cell r="G298">
            <v>0</v>
          </cell>
          <cell r="H298">
            <v>0</v>
          </cell>
          <cell r="I298">
            <v>0</v>
          </cell>
          <cell r="J298">
            <v>0</v>
          </cell>
          <cell r="M298">
            <v>0</v>
          </cell>
          <cell r="N298">
            <v>0</v>
          </cell>
          <cell r="O298">
            <v>0</v>
          </cell>
          <cell r="P298">
            <v>0</v>
          </cell>
          <cell r="Q298">
            <v>0</v>
          </cell>
          <cell r="R298">
            <v>0</v>
          </cell>
          <cell r="S298">
            <v>4.1879915238621708</v>
          </cell>
          <cell r="T298">
            <v>0</v>
          </cell>
          <cell r="U298">
            <v>-348.40000000000003</v>
          </cell>
          <cell r="V298">
            <v>0</v>
          </cell>
          <cell r="W298">
            <v>0</v>
          </cell>
          <cell r="X298">
            <v>-43.287991523862161</v>
          </cell>
          <cell r="Y298">
            <v>0</v>
          </cell>
          <cell r="Z298">
            <v>0</v>
          </cell>
          <cell r="AA298">
            <v>0</v>
          </cell>
          <cell r="AB298">
            <v>-33.1</v>
          </cell>
        </row>
        <row r="299">
          <cell r="D299">
            <v>0</v>
          </cell>
          <cell r="E299">
            <v>-9.8452134389779502</v>
          </cell>
          <cell r="F299">
            <v>0</v>
          </cell>
          <cell r="G299">
            <v>0</v>
          </cell>
          <cell r="H299">
            <v>0</v>
          </cell>
          <cell r="I299">
            <v>0</v>
          </cell>
          <cell r="J299">
            <v>0</v>
          </cell>
          <cell r="M299">
            <v>0</v>
          </cell>
          <cell r="N299">
            <v>0</v>
          </cell>
          <cell r="O299">
            <v>0</v>
          </cell>
          <cell r="P299">
            <v>0</v>
          </cell>
          <cell r="Q299">
            <v>0</v>
          </cell>
          <cell r="R299">
            <v>0</v>
          </cell>
          <cell r="S299">
            <v>4.1879915238621708</v>
          </cell>
          <cell r="T299">
            <v>0</v>
          </cell>
          <cell r="U299">
            <v>0</v>
          </cell>
          <cell r="V299">
            <v>0</v>
          </cell>
          <cell r="W299">
            <v>0</v>
          </cell>
          <cell r="X299">
            <v>-4.1879915238621699</v>
          </cell>
          <cell r="Y299">
            <v>0</v>
          </cell>
          <cell r="Z299">
            <v>0</v>
          </cell>
          <cell r="AA299">
            <v>0</v>
          </cell>
          <cell r="AB299">
            <v>0</v>
          </cell>
        </row>
        <row r="300">
          <cell r="D300">
            <v>0</v>
          </cell>
          <cell r="E300">
            <v>0</v>
          </cell>
          <cell r="F300">
            <v>0</v>
          </cell>
          <cell r="G300">
            <v>0</v>
          </cell>
          <cell r="H300">
            <v>0</v>
          </cell>
          <cell r="I300">
            <v>0</v>
          </cell>
          <cell r="J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row>
        <row r="301">
          <cell r="D301">
            <v>0</v>
          </cell>
          <cell r="E301">
            <v>74.599999999999994</v>
          </cell>
          <cell r="F301">
            <v>-62.8</v>
          </cell>
          <cell r="G301">
            <v>0</v>
          </cell>
          <cell r="H301">
            <v>0</v>
          </cell>
          <cell r="I301">
            <v>0</v>
          </cell>
          <cell r="J301">
            <v>0</v>
          </cell>
          <cell r="M301">
            <v>0</v>
          </cell>
          <cell r="N301">
            <v>0</v>
          </cell>
          <cell r="O301">
            <v>0</v>
          </cell>
          <cell r="P301">
            <v>0</v>
          </cell>
          <cell r="Q301">
            <v>0</v>
          </cell>
          <cell r="R301">
            <v>0</v>
          </cell>
          <cell r="S301">
            <v>0</v>
          </cell>
          <cell r="T301">
            <v>0</v>
          </cell>
          <cell r="U301">
            <v>-38.6</v>
          </cell>
          <cell r="V301">
            <v>0</v>
          </cell>
          <cell r="W301">
            <v>0</v>
          </cell>
          <cell r="X301">
            <v>-11.1</v>
          </cell>
          <cell r="Y301">
            <v>0</v>
          </cell>
          <cell r="Z301">
            <v>0</v>
          </cell>
          <cell r="AA301">
            <v>0</v>
          </cell>
          <cell r="AB301">
            <v>-17.600000000000001</v>
          </cell>
        </row>
        <row r="302">
          <cell r="D302">
            <v>0</v>
          </cell>
          <cell r="E302">
            <v>1.7</v>
          </cell>
          <cell r="F302">
            <v>2.8</v>
          </cell>
          <cell r="G302">
            <v>0</v>
          </cell>
          <cell r="H302">
            <v>0</v>
          </cell>
          <cell r="I302">
            <v>0</v>
          </cell>
          <cell r="J302">
            <v>0</v>
          </cell>
          <cell r="M302">
            <v>0</v>
          </cell>
          <cell r="N302">
            <v>0</v>
          </cell>
          <cell r="O302">
            <v>0</v>
          </cell>
          <cell r="P302">
            <v>0</v>
          </cell>
          <cell r="Q302">
            <v>0</v>
          </cell>
          <cell r="R302">
            <v>0</v>
          </cell>
          <cell r="S302">
            <v>0</v>
          </cell>
          <cell r="T302">
            <v>0</v>
          </cell>
          <cell r="U302">
            <v>-38.9</v>
          </cell>
          <cell r="V302">
            <v>0</v>
          </cell>
          <cell r="W302">
            <v>0</v>
          </cell>
          <cell r="X302">
            <v>-0.7</v>
          </cell>
          <cell r="Y302">
            <v>0</v>
          </cell>
          <cell r="Z302">
            <v>0</v>
          </cell>
          <cell r="AA302">
            <v>0</v>
          </cell>
          <cell r="AB302">
            <v>0.8</v>
          </cell>
        </row>
        <row r="303">
          <cell r="D303">
            <v>0</v>
          </cell>
          <cell r="E303">
            <v>96</v>
          </cell>
          <cell r="F303">
            <v>-76.400000000000006</v>
          </cell>
          <cell r="G303">
            <v>0</v>
          </cell>
          <cell r="H303">
            <v>0</v>
          </cell>
          <cell r="I303">
            <v>0</v>
          </cell>
          <cell r="J303">
            <v>0</v>
          </cell>
          <cell r="M303">
            <v>0</v>
          </cell>
          <cell r="N303">
            <v>0</v>
          </cell>
          <cell r="O303">
            <v>0</v>
          </cell>
          <cell r="P303">
            <v>0</v>
          </cell>
          <cell r="Q303">
            <v>0</v>
          </cell>
          <cell r="R303">
            <v>0</v>
          </cell>
          <cell r="S303">
            <v>0</v>
          </cell>
          <cell r="T303">
            <v>0</v>
          </cell>
          <cell r="U303">
            <v>-78.7</v>
          </cell>
          <cell r="V303">
            <v>0</v>
          </cell>
          <cell r="W303">
            <v>0</v>
          </cell>
          <cell r="X303">
            <v>-8</v>
          </cell>
          <cell r="Y303">
            <v>0</v>
          </cell>
          <cell r="Z303">
            <v>0</v>
          </cell>
          <cell r="AA303">
            <v>0</v>
          </cell>
          <cell r="AB303">
            <v>-21.4</v>
          </cell>
        </row>
        <row r="304">
          <cell r="D304">
            <v>0</v>
          </cell>
          <cell r="E304">
            <v>95.7</v>
          </cell>
          <cell r="F304">
            <v>-62</v>
          </cell>
          <cell r="G304">
            <v>0</v>
          </cell>
          <cell r="H304">
            <v>0</v>
          </cell>
          <cell r="I304">
            <v>0</v>
          </cell>
          <cell r="J304">
            <v>0</v>
          </cell>
          <cell r="M304">
            <v>0</v>
          </cell>
          <cell r="N304">
            <v>0</v>
          </cell>
          <cell r="O304">
            <v>0</v>
          </cell>
          <cell r="P304">
            <v>0</v>
          </cell>
          <cell r="Q304">
            <v>0</v>
          </cell>
          <cell r="R304">
            <v>0</v>
          </cell>
          <cell r="S304">
            <v>0</v>
          </cell>
          <cell r="T304">
            <v>0</v>
          </cell>
          <cell r="U304">
            <v>-115.5</v>
          </cell>
          <cell r="V304">
            <v>0</v>
          </cell>
          <cell r="W304">
            <v>0</v>
          </cell>
          <cell r="X304">
            <v>-8.1999999999999993</v>
          </cell>
          <cell r="Y304">
            <v>0</v>
          </cell>
          <cell r="Z304">
            <v>0</v>
          </cell>
          <cell r="AA304">
            <v>0</v>
          </cell>
          <cell r="AB304">
            <v>-17.3</v>
          </cell>
        </row>
        <row r="305">
          <cell r="D305">
            <v>0</v>
          </cell>
          <cell r="E305">
            <v>0</v>
          </cell>
          <cell r="F305">
            <v>0</v>
          </cell>
          <cell r="G305">
            <v>0</v>
          </cell>
          <cell r="H305">
            <v>0</v>
          </cell>
          <cell r="I305">
            <v>0</v>
          </cell>
          <cell r="J305">
            <v>0</v>
          </cell>
          <cell r="M305">
            <v>0</v>
          </cell>
          <cell r="N305">
            <v>0</v>
          </cell>
          <cell r="O305">
            <v>0</v>
          </cell>
          <cell r="P305">
            <v>0</v>
          </cell>
          <cell r="Q305">
            <v>0</v>
          </cell>
          <cell r="R305">
            <v>0</v>
          </cell>
          <cell r="S305">
            <v>0</v>
          </cell>
          <cell r="T305">
            <v>0</v>
          </cell>
          <cell r="U305">
            <v>13.5</v>
          </cell>
          <cell r="V305">
            <v>0</v>
          </cell>
          <cell r="W305">
            <v>0</v>
          </cell>
          <cell r="X305">
            <v>0</v>
          </cell>
          <cell r="Y305">
            <v>0</v>
          </cell>
          <cell r="Z305">
            <v>0</v>
          </cell>
          <cell r="AA305">
            <v>0</v>
          </cell>
          <cell r="AB305">
            <v>25.3</v>
          </cell>
        </row>
        <row r="306">
          <cell r="D306">
            <v>0</v>
          </cell>
          <cell r="E306">
            <v>-98</v>
          </cell>
          <cell r="F306">
            <v>90</v>
          </cell>
          <cell r="G306">
            <v>0</v>
          </cell>
          <cell r="H306">
            <v>0</v>
          </cell>
          <cell r="I306">
            <v>0</v>
          </cell>
          <cell r="J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D307">
            <v>0</v>
          </cell>
          <cell r="E307">
            <v>17.2</v>
          </cell>
          <cell r="F307">
            <v>-18.5</v>
          </cell>
          <cell r="G307">
            <v>0</v>
          </cell>
          <cell r="H307">
            <v>0</v>
          </cell>
          <cell r="I307">
            <v>0</v>
          </cell>
          <cell r="J307">
            <v>0</v>
          </cell>
          <cell r="M307">
            <v>0</v>
          </cell>
          <cell r="N307">
            <v>0</v>
          </cell>
          <cell r="O307">
            <v>0</v>
          </cell>
          <cell r="P307">
            <v>0</v>
          </cell>
          <cell r="Q307">
            <v>0</v>
          </cell>
          <cell r="R307">
            <v>0</v>
          </cell>
          <cell r="S307">
            <v>0</v>
          </cell>
          <cell r="T307">
            <v>0</v>
          </cell>
          <cell r="U307">
            <v>-29.1</v>
          </cell>
          <cell r="V307">
            <v>0</v>
          </cell>
          <cell r="W307">
            <v>0</v>
          </cell>
          <cell r="X307">
            <v>-1.4</v>
          </cell>
          <cell r="Y307">
            <v>0</v>
          </cell>
          <cell r="Z307">
            <v>0</v>
          </cell>
          <cell r="AA307">
            <v>0</v>
          </cell>
          <cell r="AB307">
            <v>-5.2</v>
          </cell>
        </row>
        <row r="308">
          <cell r="D308">
            <v>0</v>
          </cell>
          <cell r="E308">
            <v>-17</v>
          </cell>
          <cell r="F308">
            <v>36.799999999999997</v>
          </cell>
          <cell r="G308">
            <v>0</v>
          </cell>
          <cell r="H308">
            <v>0</v>
          </cell>
          <cell r="I308">
            <v>0</v>
          </cell>
          <cell r="J308">
            <v>0</v>
          </cell>
          <cell r="M308">
            <v>0</v>
          </cell>
          <cell r="N308">
            <v>0</v>
          </cell>
          <cell r="O308">
            <v>0</v>
          </cell>
          <cell r="P308">
            <v>0</v>
          </cell>
          <cell r="Q308">
            <v>0</v>
          </cell>
          <cell r="R308">
            <v>0</v>
          </cell>
          <cell r="S308">
            <v>0</v>
          </cell>
          <cell r="T308">
            <v>0</v>
          </cell>
          <cell r="U308">
            <v>-15.5</v>
          </cell>
          <cell r="V308">
            <v>0</v>
          </cell>
          <cell r="W308">
            <v>0</v>
          </cell>
          <cell r="X308">
            <v>-8.4</v>
          </cell>
          <cell r="Y308">
            <v>0</v>
          </cell>
          <cell r="Z308">
            <v>0</v>
          </cell>
          <cell r="AA308">
            <v>0</v>
          </cell>
          <cell r="AB308">
            <v>6.7</v>
          </cell>
        </row>
        <row r="309">
          <cell r="D309">
            <v>0</v>
          </cell>
          <cell r="E309">
            <v>0</v>
          </cell>
          <cell r="F309">
            <v>0</v>
          </cell>
          <cell r="G309">
            <v>0</v>
          </cell>
          <cell r="H309">
            <v>0</v>
          </cell>
          <cell r="I309">
            <v>0</v>
          </cell>
          <cell r="J309">
            <v>0</v>
          </cell>
          <cell r="M309">
            <v>0</v>
          </cell>
          <cell r="N309">
            <v>0</v>
          </cell>
          <cell r="O309">
            <v>0</v>
          </cell>
          <cell r="P309">
            <v>0</v>
          </cell>
          <cell r="Q309">
            <v>0</v>
          </cell>
          <cell r="R309">
            <v>0</v>
          </cell>
          <cell r="S309">
            <v>0</v>
          </cell>
          <cell r="T309">
            <v>0</v>
          </cell>
          <cell r="U309">
            <v>-16</v>
          </cell>
          <cell r="V309">
            <v>0</v>
          </cell>
          <cell r="W309">
            <v>0</v>
          </cell>
          <cell r="X309">
            <v>0</v>
          </cell>
          <cell r="Y309">
            <v>0</v>
          </cell>
          <cell r="Z309">
            <v>0</v>
          </cell>
          <cell r="AA309">
            <v>0</v>
          </cell>
          <cell r="AB309">
            <v>0</v>
          </cell>
        </row>
        <row r="310">
          <cell r="D310">
            <v>0</v>
          </cell>
          <cell r="E310">
            <v>0</v>
          </cell>
          <cell r="F310">
            <v>0</v>
          </cell>
          <cell r="G310">
            <v>0</v>
          </cell>
          <cell r="H310">
            <v>0</v>
          </cell>
          <cell r="I310">
            <v>0</v>
          </cell>
          <cell r="J310">
            <v>0</v>
          </cell>
          <cell r="M310">
            <v>0</v>
          </cell>
          <cell r="N310">
            <v>0</v>
          </cell>
          <cell r="O310">
            <v>0</v>
          </cell>
          <cell r="P310">
            <v>0</v>
          </cell>
          <cell r="Q310">
            <v>0</v>
          </cell>
          <cell r="R310">
            <v>0</v>
          </cell>
          <cell r="S310">
            <v>0</v>
          </cell>
          <cell r="T310">
            <v>0</v>
          </cell>
          <cell r="U310">
            <v>-14.8</v>
          </cell>
          <cell r="V310">
            <v>0</v>
          </cell>
          <cell r="W310">
            <v>0</v>
          </cell>
          <cell r="X310">
            <v>0</v>
          </cell>
          <cell r="Y310">
            <v>0</v>
          </cell>
          <cell r="Z310">
            <v>0</v>
          </cell>
          <cell r="AA310">
            <v>0</v>
          </cell>
          <cell r="AB310">
            <v>0</v>
          </cell>
        </row>
        <row r="311">
          <cell r="D311">
            <v>0</v>
          </cell>
          <cell r="E311">
            <v>20.8</v>
          </cell>
          <cell r="F311">
            <v>-15.6</v>
          </cell>
          <cell r="G311">
            <v>0</v>
          </cell>
          <cell r="H311">
            <v>0</v>
          </cell>
          <cell r="I311">
            <v>0</v>
          </cell>
          <cell r="J311">
            <v>0</v>
          </cell>
          <cell r="M311">
            <v>0</v>
          </cell>
          <cell r="N311">
            <v>0</v>
          </cell>
          <cell r="O311">
            <v>0</v>
          </cell>
          <cell r="P311">
            <v>0</v>
          </cell>
          <cell r="Q311">
            <v>0</v>
          </cell>
          <cell r="R311">
            <v>0</v>
          </cell>
          <cell r="S311">
            <v>0</v>
          </cell>
          <cell r="T311">
            <v>0</v>
          </cell>
          <cell r="U311">
            <v>-14.8</v>
          </cell>
          <cell r="V311">
            <v>0</v>
          </cell>
          <cell r="W311">
            <v>0</v>
          </cell>
          <cell r="X311">
            <v>-1.3</v>
          </cell>
          <cell r="Y311">
            <v>0</v>
          </cell>
          <cell r="Z311">
            <v>0</v>
          </cell>
          <cell r="AA311">
            <v>0</v>
          </cell>
          <cell r="AB311">
            <v>-4.4000000000000004</v>
          </cell>
        </row>
        <row r="312">
          <cell r="D312">
            <v>0</v>
          </cell>
          <cell r="E312">
            <v>191</v>
          </cell>
          <cell r="F312">
            <v>-105.7</v>
          </cell>
          <cell r="G312">
            <v>0</v>
          </cell>
          <cell r="H312">
            <v>0</v>
          </cell>
          <cell r="I312">
            <v>0</v>
          </cell>
          <cell r="J312">
            <v>0</v>
          </cell>
          <cell r="M312">
            <v>0</v>
          </cell>
          <cell r="N312">
            <v>0</v>
          </cell>
          <cell r="O312">
            <v>0</v>
          </cell>
          <cell r="P312">
            <v>0</v>
          </cell>
          <cell r="Q312">
            <v>0</v>
          </cell>
          <cell r="R312">
            <v>0</v>
          </cell>
          <cell r="S312">
            <v>0</v>
          </cell>
          <cell r="T312">
            <v>0</v>
          </cell>
          <cell r="U312">
            <v>-348.40000000000003</v>
          </cell>
          <cell r="V312">
            <v>0</v>
          </cell>
          <cell r="W312">
            <v>0</v>
          </cell>
          <cell r="X312">
            <v>-39.099999999999994</v>
          </cell>
          <cell r="Y312">
            <v>0</v>
          </cell>
          <cell r="Z312">
            <v>0</v>
          </cell>
          <cell r="AA312">
            <v>0</v>
          </cell>
          <cell r="AB312">
            <v>-33.1</v>
          </cell>
        </row>
        <row r="314">
          <cell r="D314">
            <v>0</v>
          </cell>
          <cell r="E314">
            <v>0</v>
          </cell>
          <cell r="F314">
            <v>0</v>
          </cell>
          <cell r="G314">
            <v>0</v>
          </cell>
          <cell r="H314">
            <v>0</v>
          </cell>
          <cell r="I314">
            <v>0</v>
          </cell>
          <cell r="J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row>
        <row r="315">
          <cell r="D315">
            <v>0</v>
          </cell>
          <cell r="E315">
            <v>0</v>
          </cell>
          <cell r="F315">
            <v>0</v>
          </cell>
          <cell r="G315">
            <v>0</v>
          </cell>
          <cell r="H315">
            <v>0</v>
          </cell>
          <cell r="I315">
            <v>0</v>
          </cell>
          <cell r="J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row>
        <row r="316">
          <cell r="D316">
            <v>0</v>
          </cell>
          <cell r="E316">
            <v>0</v>
          </cell>
          <cell r="F316">
            <v>0</v>
          </cell>
          <cell r="G316">
            <v>0</v>
          </cell>
          <cell r="H316">
            <v>0</v>
          </cell>
          <cell r="I316">
            <v>0</v>
          </cell>
          <cell r="J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row>
        <row r="317">
          <cell r="D317">
            <v>0</v>
          </cell>
          <cell r="E317">
            <v>0</v>
          </cell>
          <cell r="F317">
            <v>0</v>
          </cell>
          <cell r="G317">
            <v>0</v>
          </cell>
          <cell r="H317">
            <v>0</v>
          </cell>
          <cell r="I317">
            <v>0</v>
          </cell>
          <cell r="J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row>
        <row r="318">
          <cell r="D318">
            <v>0</v>
          </cell>
          <cell r="E318">
            <v>0</v>
          </cell>
          <cell r="F318">
            <v>0</v>
          </cell>
          <cell r="G318">
            <v>0</v>
          </cell>
          <cell r="H318">
            <v>0</v>
          </cell>
          <cell r="I318">
            <v>0</v>
          </cell>
          <cell r="J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row>
        <row r="319">
          <cell r="D319">
            <v>0</v>
          </cell>
          <cell r="E319">
            <v>0</v>
          </cell>
          <cell r="F319">
            <v>0</v>
          </cell>
          <cell r="G319">
            <v>0</v>
          </cell>
          <cell r="H319">
            <v>0</v>
          </cell>
          <cell r="I319">
            <v>0</v>
          </cell>
          <cell r="J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row>
        <row r="321">
          <cell r="D321">
            <v>0</v>
          </cell>
          <cell r="E321">
            <v>23</v>
          </cell>
          <cell r="F321">
            <v>0</v>
          </cell>
          <cell r="G321">
            <v>-27.9</v>
          </cell>
          <cell r="H321">
            <v>54.1</v>
          </cell>
          <cell r="I321">
            <v>0</v>
          </cell>
          <cell r="J321">
            <v>0</v>
          </cell>
          <cell r="M321">
            <v>0</v>
          </cell>
          <cell r="N321">
            <v>0</v>
          </cell>
          <cell r="O321">
            <v>0</v>
          </cell>
          <cell r="P321">
            <v>0</v>
          </cell>
          <cell r="Q321">
            <v>0</v>
          </cell>
          <cell r="R321">
            <v>0</v>
          </cell>
          <cell r="S321">
            <v>-6.4627547227317201</v>
          </cell>
          <cell r="T321">
            <v>0</v>
          </cell>
          <cell r="U321">
            <v>0</v>
          </cell>
          <cell r="V321">
            <v>-114.4412306852951</v>
          </cell>
          <cell r="W321">
            <v>0</v>
          </cell>
          <cell r="X321">
            <v>-9.4502653745218606</v>
          </cell>
          <cell r="Y321">
            <v>-1.178173278302898</v>
          </cell>
          <cell r="Z321">
            <v>-1</v>
          </cell>
          <cell r="AA321">
            <v>0</v>
          </cell>
          <cell r="AB321">
            <v>-2.22089944303967</v>
          </cell>
        </row>
        <row r="322">
          <cell r="D322">
            <v>0</v>
          </cell>
          <cell r="E322">
            <v>23</v>
          </cell>
          <cell r="F322">
            <v>0</v>
          </cell>
          <cell r="G322">
            <v>0</v>
          </cell>
          <cell r="H322">
            <v>0</v>
          </cell>
          <cell r="I322">
            <v>0</v>
          </cell>
          <cell r="J322">
            <v>0</v>
          </cell>
          <cell r="M322">
            <v>0</v>
          </cell>
          <cell r="N322">
            <v>0</v>
          </cell>
          <cell r="O322">
            <v>0</v>
          </cell>
          <cell r="P322">
            <v>0</v>
          </cell>
          <cell r="Q322">
            <v>0</v>
          </cell>
          <cell r="R322">
            <v>0</v>
          </cell>
          <cell r="S322">
            <v>-6.4627547227317201</v>
          </cell>
          <cell r="T322">
            <v>0</v>
          </cell>
          <cell r="U322">
            <v>0</v>
          </cell>
          <cell r="V322">
            <v>0</v>
          </cell>
          <cell r="W322">
            <v>0</v>
          </cell>
          <cell r="X322">
            <v>-0.120666</v>
          </cell>
          <cell r="Y322">
            <v>-2.4455278302897902E-2</v>
          </cell>
          <cell r="Z322">
            <v>0</v>
          </cell>
          <cell r="AA322">
            <v>0</v>
          </cell>
          <cell r="AB322">
            <v>-2.22089944303967</v>
          </cell>
        </row>
        <row r="323">
          <cell r="D323">
            <v>0</v>
          </cell>
          <cell r="E323">
            <v>0</v>
          </cell>
          <cell r="F323">
            <v>0</v>
          </cell>
          <cell r="G323">
            <v>0</v>
          </cell>
          <cell r="H323">
            <v>0</v>
          </cell>
          <cell r="I323">
            <v>0</v>
          </cell>
          <cell r="J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row>
        <row r="324">
          <cell r="D324">
            <v>0</v>
          </cell>
          <cell r="E324">
            <v>0</v>
          </cell>
          <cell r="F324">
            <v>0</v>
          </cell>
          <cell r="G324">
            <v>0</v>
          </cell>
          <cell r="H324">
            <v>0</v>
          </cell>
          <cell r="I324">
            <v>0</v>
          </cell>
          <cell r="J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row>
        <row r="325">
          <cell r="D325">
            <v>0</v>
          </cell>
          <cell r="E325">
            <v>0</v>
          </cell>
          <cell r="F325">
            <v>0</v>
          </cell>
          <cell r="G325">
            <v>0</v>
          </cell>
          <cell r="H325">
            <v>0</v>
          </cell>
          <cell r="I325">
            <v>0</v>
          </cell>
          <cell r="J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row>
        <row r="326">
          <cell r="D326">
            <v>0</v>
          </cell>
          <cell r="E326">
            <v>0</v>
          </cell>
          <cell r="F326">
            <v>0</v>
          </cell>
          <cell r="G326">
            <v>0</v>
          </cell>
          <cell r="H326">
            <v>0</v>
          </cell>
          <cell r="I326">
            <v>0</v>
          </cell>
          <cell r="J326">
            <v>0</v>
          </cell>
          <cell r="M326">
            <v>0</v>
          </cell>
          <cell r="N326">
            <v>0</v>
          </cell>
          <cell r="O326">
            <v>0</v>
          </cell>
          <cell r="P326">
            <v>0</v>
          </cell>
          <cell r="Q326">
            <v>0</v>
          </cell>
          <cell r="R326">
            <v>0</v>
          </cell>
          <cell r="S326">
            <v>0</v>
          </cell>
          <cell r="T326">
            <v>0</v>
          </cell>
          <cell r="U326">
            <v>0</v>
          </cell>
          <cell r="V326">
            <v>0</v>
          </cell>
          <cell r="W326">
            <v>0</v>
          </cell>
          <cell r="X326">
            <v>-1.53479937452186</v>
          </cell>
          <cell r="Y326">
            <v>0</v>
          </cell>
          <cell r="Z326">
            <v>0</v>
          </cell>
          <cell r="AA326">
            <v>0</v>
          </cell>
          <cell r="AB326">
            <v>0</v>
          </cell>
        </row>
        <row r="327">
          <cell r="D327">
            <v>0</v>
          </cell>
          <cell r="E327">
            <v>0</v>
          </cell>
          <cell r="F327">
            <v>0</v>
          </cell>
          <cell r="G327">
            <v>0</v>
          </cell>
          <cell r="H327">
            <v>0</v>
          </cell>
          <cell r="I327">
            <v>0</v>
          </cell>
          <cell r="J327">
            <v>0</v>
          </cell>
          <cell r="M327">
            <v>0</v>
          </cell>
          <cell r="N327">
            <v>0</v>
          </cell>
          <cell r="O327">
            <v>0</v>
          </cell>
          <cell r="P327">
            <v>0</v>
          </cell>
          <cell r="Q327">
            <v>0</v>
          </cell>
          <cell r="R327">
            <v>0</v>
          </cell>
          <cell r="S327">
            <v>0</v>
          </cell>
          <cell r="T327">
            <v>0</v>
          </cell>
          <cell r="U327">
            <v>0</v>
          </cell>
          <cell r="V327">
            <v>-33.811122147656697</v>
          </cell>
          <cell r="W327">
            <v>0</v>
          </cell>
          <cell r="X327">
            <v>-0.81120000000000003</v>
          </cell>
          <cell r="Y327">
            <v>0</v>
          </cell>
          <cell r="Z327">
            <v>0</v>
          </cell>
          <cell r="AA327">
            <v>0</v>
          </cell>
          <cell r="AB327">
            <v>0</v>
          </cell>
        </row>
        <row r="328">
          <cell r="D328">
            <v>0</v>
          </cell>
          <cell r="E328">
            <v>0</v>
          </cell>
          <cell r="F328">
            <v>0</v>
          </cell>
          <cell r="G328">
            <v>0</v>
          </cell>
          <cell r="H328">
            <v>0</v>
          </cell>
          <cell r="I328">
            <v>0</v>
          </cell>
          <cell r="J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row>
        <row r="329">
          <cell r="D329">
            <v>0</v>
          </cell>
          <cell r="E329">
            <v>0</v>
          </cell>
          <cell r="F329">
            <v>0</v>
          </cell>
          <cell r="G329">
            <v>0</v>
          </cell>
          <cell r="H329">
            <v>0</v>
          </cell>
          <cell r="I329">
            <v>0</v>
          </cell>
          <cell r="J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row>
        <row r="330">
          <cell r="D330">
            <v>0</v>
          </cell>
          <cell r="E330">
            <v>0</v>
          </cell>
          <cell r="F330">
            <v>0</v>
          </cell>
          <cell r="G330">
            <v>-27.9</v>
          </cell>
          <cell r="H330">
            <v>54.1</v>
          </cell>
          <cell r="I330">
            <v>0</v>
          </cell>
          <cell r="J330">
            <v>0</v>
          </cell>
          <cell r="M330">
            <v>0</v>
          </cell>
          <cell r="N330">
            <v>0</v>
          </cell>
          <cell r="O330">
            <v>0</v>
          </cell>
          <cell r="P330">
            <v>0</v>
          </cell>
          <cell r="Q330">
            <v>0</v>
          </cell>
          <cell r="R330">
            <v>0</v>
          </cell>
          <cell r="S330">
            <v>0</v>
          </cell>
          <cell r="T330">
            <v>0</v>
          </cell>
          <cell r="U330">
            <v>0</v>
          </cell>
          <cell r="V330">
            <v>-80.630108537638407</v>
          </cell>
          <cell r="W330">
            <v>0</v>
          </cell>
          <cell r="X330">
            <v>-6.9836</v>
          </cell>
          <cell r="Y330">
            <v>-1.153718</v>
          </cell>
          <cell r="Z330">
            <v>-1</v>
          </cell>
          <cell r="AA330">
            <v>0</v>
          </cell>
          <cell r="AB330">
            <v>0</v>
          </cell>
        </row>
        <row r="331">
          <cell r="D331">
            <v>0</v>
          </cell>
          <cell r="E331">
            <v>0</v>
          </cell>
          <cell r="F331">
            <v>0</v>
          </cell>
          <cell r="G331">
            <v>0</v>
          </cell>
          <cell r="H331">
            <v>0</v>
          </cell>
          <cell r="I331">
            <v>0</v>
          </cell>
          <cell r="J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row>
        <row r="332">
          <cell r="D332">
            <v>0</v>
          </cell>
          <cell r="E332">
            <v>0</v>
          </cell>
          <cell r="F332">
            <v>0</v>
          </cell>
          <cell r="G332">
            <v>0</v>
          </cell>
          <cell r="H332">
            <v>0</v>
          </cell>
          <cell r="I332">
            <v>0</v>
          </cell>
          <cell r="J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row>
        <row r="333">
          <cell r="D333">
            <v>0</v>
          </cell>
          <cell r="E333">
            <v>0</v>
          </cell>
          <cell r="F333">
            <v>0</v>
          </cell>
          <cell r="G333">
            <v>0</v>
          </cell>
          <cell r="H333">
            <v>0</v>
          </cell>
          <cell r="I333">
            <v>0</v>
          </cell>
          <cell r="J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row>
        <row r="334">
          <cell r="D334">
            <v>0</v>
          </cell>
          <cell r="E334">
            <v>0</v>
          </cell>
          <cell r="F334">
            <v>0</v>
          </cell>
          <cell r="G334">
            <v>0</v>
          </cell>
          <cell r="H334">
            <v>0</v>
          </cell>
          <cell r="I334">
            <v>0</v>
          </cell>
          <cell r="J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row>
        <row r="335">
          <cell r="D335">
            <v>0</v>
          </cell>
          <cell r="E335">
            <v>-10.956471937323009</v>
          </cell>
          <cell r="F335">
            <v>0</v>
          </cell>
          <cell r="G335">
            <v>0.40844536472151394</v>
          </cell>
          <cell r="H335">
            <v>-0.8062277294430219</v>
          </cell>
          <cell r="I335">
            <v>-12.979497349183063</v>
          </cell>
          <cell r="J335">
            <v>0</v>
          </cell>
          <cell r="M335">
            <v>0</v>
          </cell>
          <cell r="N335">
            <v>0</v>
          </cell>
          <cell r="O335">
            <v>0</v>
          </cell>
          <cell r="P335">
            <v>0</v>
          </cell>
          <cell r="Q335">
            <v>0</v>
          </cell>
          <cell r="R335">
            <v>-307.02644061379817</v>
          </cell>
          <cell r="S335">
            <v>-1201.0819894738436</v>
          </cell>
          <cell r="T335">
            <v>0</v>
          </cell>
          <cell r="U335">
            <v>1.02000840144439</v>
          </cell>
          <cell r="V335">
            <v>-2.3781974158997401</v>
          </cell>
          <cell r="W335">
            <v>0</v>
          </cell>
          <cell r="X335">
            <v>-27.1</v>
          </cell>
          <cell r="Y335">
            <v>0.113875</v>
          </cell>
          <cell r="Z335">
            <v>-21.762897800000001</v>
          </cell>
          <cell r="AA335">
            <v>0</v>
          </cell>
          <cell r="AB335">
            <v>1.310739682969899</v>
          </cell>
        </row>
        <row r="336">
          <cell r="D336">
            <v>0</v>
          </cell>
          <cell r="E336">
            <v>-8.8767614662009002</v>
          </cell>
          <cell r="F336">
            <v>0</v>
          </cell>
          <cell r="G336">
            <v>0</v>
          </cell>
          <cell r="H336">
            <v>0</v>
          </cell>
          <cell r="I336">
            <v>-13.2</v>
          </cell>
          <cell r="J336">
            <v>0</v>
          </cell>
          <cell r="M336">
            <v>0</v>
          </cell>
          <cell r="N336">
            <v>0</v>
          </cell>
          <cell r="O336">
            <v>0</v>
          </cell>
          <cell r="P336">
            <v>0</v>
          </cell>
          <cell r="Q336">
            <v>0</v>
          </cell>
          <cell r="R336">
            <v>-285.40840422161057</v>
          </cell>
          <cell r="S336">
            <v>-1108.0561575662164</v>
          </cell>
          <cell r="T336">
            <v>0</v>
          </cell>
          <cell r="U336">
            <v>1.02000840144439</v>
          </cell>
          <cell r="V336">
            <v>-2.3781974158997401</v>
          </cell>
          <cell r="W336">
            <v>0</v>
          </cell>
          <cell r="X336">
            <v>-27.1</v>
          </cell>
          <cell r="Y336">
            <v>0</v>
          </cell>
          <cell r="Z336">
            <v>-20.100000000000001</v>
          </cell>
          <cell r="AA336">
            <v>0</v>
          </cell>
          <cell r="AB336">
            <v>0</v>
          </cell>
        </row>
        <row r="337">
          <cell r="D337">
            <v>0</v>
          </cell>
          <cell r="E337">
            <v>0</v>
          </cell>
          <cell r="F337">
            <v>0</v>
          </cell>
          <cell r="G337">
            <v>0</v>
          </cell>
          <cell r="H337">
            <v>0</v>
          </cell>
          <cell r="I337">
            <v>0</v>
          </cell>
          <cell r="J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row>
        <row r="338">
          <cell r="D338">
            <v>0</v>
          </cell>
          <cell r="E338">
            <v>0</v>
          </cell>
          <cell r="F338">
            <v>0</v>
          </cell>
          <cell r="G338">
            <v>0</v>
          </cell>
          <cell r="H338">
            <v>0</v>
          </cell>
          <cell r="I338">
            <v>0</v>
          </cell>
          <cell r="J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row>
        <row r="339">
          <cell r="D339">
            <v>0</v>
          </cell>
          <cell r="E339">
            <v>0</v>
          </cell>
          <cell r="F339">
            <v>0</v>
          </cell>
          <cell r="G339">
            <v>0</v>
          </cell>
          <cell r="H339">
            <v>0</v>
          </cell>
          <cell r="I339">
            <v>0</v>
          </cell>
          <cell r="J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row>
        <row r="340">
          <cell r="D340">
            <v>0</v>
          </cell>
          <cell r="E340">
            <v>0</v>
          </cell>
          <cell r="F340">
            <v>0</v>
          </cell>
          <cell r="G340">
            <v>0</v>
          </cell>
          <cell r="H340">
            <v>0</v>
          </cell>
          <cell r="I340">
            <v>0</v>
          </cell>
          <cell r="J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row>
        <row r="341">
          <cell r="D341">
            <v>0</v>
          </cell>
          <cell r="E341">
            <v>0</v>
          </cell>
          <cell r="F341">
            <v>0</v>
          </cell>
          <cell r="G341">
            <v>0</v>
          </cell>
          <cell r="H341">
            <v>0</v>
          </cell>
          <cell r="I341">
            <v>0</v>
          </cell>
          <cell r="J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row>
        <row r="342">
          <cell r="D342">
            <v>0</v>
          </cell>
          <cell r="E342">
            <v>-8.8767614662009002</v>
          </cell>
          <cell r="F342">
            <v>0</v>
          </cell>
          <cell r="G342">
            <v>0</v>
          </cell>
          <cell r="H342">
            <v>0</v>
          </cell>
          <cell r="I342">
            <v>-13.2</v>
          </cell>
          <cell r="J342">
            <v>0</v>
          </cell>
          <cell r="M342">
            <v>0</v>
          </cell>
          <cell r="N342">
            <v>0</v>
          </cell>
          <cell r="O342">
            <v>0</v>
          </cell>
          <cell r="P342">
            <v>0</v>
          </cell>
          <cell r="Q342">
            <v>0</v>
          </cell>
          <cell r="R342">
            <v>-285.40840422161057</v>
          </cell>
          <cell r="S342">
            <v>-1108.0561575662164</v>
          </cell>
          <cell r="T342">
            <v>0</v>
          </cell>
          <cell r="U342">
            <v>1.02000840144439</v>
          </cell>
          <cell r="V342">
            <v>-2.3781974158997401</v>
          </cell>
          <cell r="W342">
            <v>0</v>
          </cell>
          <cell r="X342">
            <v>-27.1</v>
          </cell>
          <cell r="Y342">
            <v>0</v>
          </cell>
          <cell r="Z342">
            <v>-20.100000000000001</v>
          </cell>
          <cell r="AA342">
            <v>0</v>
          </cell>
          <cell r="AB342">
            <v>0</v>
          </cell>
        </row>
        <row r="344">
          <cell r="D344">
            <v>0</v>
          </cell>
          <cell r="E344">
            <v>0</v>
          </cell>
          <cell r="F344">
            <v>0</v>
          </cell>
          <cell r="G344">
            <v>0</v>
          </cell>
          <cell r="H344">
            <v>0</v>
          </cell>
          <cell r="I344">
            <v>0</v>
          </cell>
          <cell r="J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row>
        <row r="346">
          <cell r="D346">
            <v>0</v>
          </cell>
          <cell r="E346">
            <v>0</v>
          </cell>
          <cell r="F346">
            <v>0</v>
          </cell>
          <cell r="G346">
            <v>0</v>
          </cell>
          <cell r="H346">
            <v>0</v>
          </cell>
          <cell r="I346">
            <v>0</v>
          </cell>
          <cell r="J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row>
        <row r="347">
          <cell r="D347">
            <v>0</v>
          </cell>
          <cell r="E347">
            <v>0</v>
          </cell>
          <cell r="F347">
            <v>0</v>
          </cell>
          <cell r="G347">
            <v>-0.15535618829758099</v>
          </cell>
          <cell r="H347">
            <v>0.32137537659516802</v>
          </cell>
          <cell r="I347">
            <v>0</v>
          </cell>
          <cell r="J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row>
        <row r="348">
          <cell r="D348">
            <v>0</v>
          </cell>
          <cell r="E348">
            <v>0</v>
          </cell>
          <cell r="F348">
            <v>0</v>
          </cell>
          <cell r="G348">
            <v>0.56380155301909496</v>
          </cell>
          <cell r="H348">
            <v>-1.1276031060381899</v>
          </cell>
          <cell r="I348">
            <v>0</v>
          </cell>
          <cell r="J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row>
        <row r="349">
          <cell r="D349">
            <v>0</v>
          </cell>
          <cell r="E349">
            <v>0</v>
          </cell>
          <cell r="F349">
            <v>0</v>
          </cell>
          <cell r="G349">
            <v>0</v>
          </cell>
          <cell r="H349">
            <v>0</v>
          </cell>
          <cell r="I349">
            <v>0</v>
          </cell>
          <cell r="J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row>
        <row r="350">
          <cell r="D350">
            <v>0</v>
          </cell>
          <cell r="E350">
            <v>0</v>
          </cell>
          <cell r="F350">
            <v>0</v>
          </cell>
          <cell r="G350">
            <v>0</v>
          </cell>
          <cell r="H350">
            <v>0</v>
          </cell>
          <cell r="I350">
            <v>0</v>
          </cell>
          <cell r="J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row>
        <row r="351">
          <cell r="D351">
            <v>0</v>
          </cell>
          <cell r="E351">
            <v>0</v>
          </cell>
          <cell r="F351">
            <v>0</v>
          </cell>
          <cell r="G351">
            <v>0</v>
          </cell>
          <cell r="H351">
            <v>0</v>
          </cell>
          <cell r="I351">
            <v>0</v>
          </cell>
          <cell r="J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row>
        <row r="352">
          <cell r="D352">
            <v>0</v>
          </cell>
          <cell r="E352">
            <v>0</v>
          </cell>
          <cell r="F352">
            <v>0</v>
          </cell>
          <cell r="G352">
            <v>0</v>
          </cell>
          <cell r="H352">
            <v>0</v>
          </cell>
          <cell r="I352">
            <v>0</v>
          </cell>
          <cell r="J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row>
        <row r="353">
          <cell r="D353">
            <v>0</v>
          </cell>
          <cell r="E353">
            <v>0</v>
          </cell>
          <cell r="F353">
            <v>0</v>
          </cell>
          <cell r="G353">
            <v>0.40844536472151394</v>
          </cell>
          <cell r="H353">
            <v>-0.8062277294430219</v>
          </cell>
          <cell r="I353">
            <v>0</v>
          </cell>
          <cell r="J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row>
        <row r="355">
          <cell r="D355">
            <v>0</v>
          </cell>
          <cell r="E355">
            <v>-1.2669018503460101</v>
          </cell>
          <cell r="F355">
            <v>0</v>
          </cell>
          <cell r="G355">
            <v>0</v>
          </cell>
          <cell r="H355">
            <v>0</v>
          </cell>
          <cell r="I355">
            <v>-0.34249734918306302</v>
          </cell>
          <cell r="J355">
            <v>0</v>
          </cell>
          <cell r="M355">
            <v>0</v>
          </cell>
          <cell r="N355">
            <v>0</v>
          </cell>
          <cell r="O355">
            <v>0</v>
          </cell>
          <cell r="P355">
            <v>0</v>
          </cell>
          <cell r="Q355">
            <v>0</v>
          </cell>
          <cell r="R355">
            <v>-18.8858204596363</v>
          </cell>
          <cell r="S355">
            <v>-79.828359080727395</v>
          </cell>
          <cell r="T355">
            <v>0</v>
          </cell>
          <cell r="U355">
            <v>0</v>
          </cell>
          <cell r="V355">
            <v>0</v>
          </cell>
          <cell r="W355">
            <v>0</v>
          </cell>
          <cell r="X355">
            <v>0</v>
          </cell>
          <cell r="Y355">
            <v>-8.2225000000000006E-2</v>
          </cell>
          <cell r="Z355">
            <v>-1.5828978</v>
          </cell>
          <cell r="AA355">
            <v>0</v>
          </cell>
          <cell r="AB355">
            <v>0.82610941423357698</v>
          </cell>
        </row>
        <row r="356">
          <cell r="D356">
            <v>0</v>
          </cell>
          <cell r="E356">
            <v>-0.26080862077609901</v>
          </cell>
          <cell r="F356">
            <v>0</v>
          </cell>
          <cell r="G356">
            <v>0</v>
          </cell>
          <cell r="H356">
            <v>0</v>
          </cell>
          <cell r="I356">
            <v>0</v>
          </cell>
          <cell r="J356">
            <v>0</v>
          </cell>
          <cell r="M356">
            <v>0</v>
          </cell>
          <cell r="N356">
            <v>0</v>
          </cell>
          <cell r="O356">
            <v>0</v>
          </cell>
          <cell r="P356">
            <v>0</v>
          </cell>
          <cell r="Q356">
            <v>0</v>
          </cell>
          <cell r="R356">
            <v>-2.7322159325512798</v>
          </cell>
          <cell r="S356">
            <v>-12.3974728268999</v>
          </cell>
          <cell r="T356">
            <v>0</v>
          </cell>
          <cell r="U356">
            <v>0</v>
          </cell>
          <cell r="V356">
            <v>0</v>
          </cell>
          <cell r="W356">
            <v>0</v>
          </cell>
          <cell r="X356">
            <v>0</v>
          </cell>
          <cell r="Y356">
            <v>-3.8999999999999998E-3</v>
          </cell>
          <cell r="Z356">
            <v>0</v>
          </cell>
          <cell r="AA356">
            <v>0</v>
          </cell>
          <cell r="AB356">
            <v>0.27263026873632201</v>
          </cell>
        </row>
        <row r="357">
          <cell r="D357">
            <v>0</v>
          </cell>
          <cell r="E357">
            <v>0</v>
          </cell>
          <cell r="F357">
            <v>0</v>
          </cell>
          <cell r="G357">
            <v>0</v>
          </cell>
          <cell r="H357">
            <v>0</v>
          </cell>
          <cell r="I357">
            <v>0</v>
          </cell>
          <cell r="J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row>
        <row r="358">
          <cell r="D358">
            <v>0</v>
          </cell>
          <cell r="E358">
            <v>0</v>
          </cell>
          <cell r="F358">
            <v>0</v>
          </cell>
          <cell r="G358">
            <v>0</v>
          </cell>
          <cell r="H358">
            <v>0</v>
          </cell>
          <cell r="I358">
            <v>0</v>
          </cell>
          <cell r="J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row>
        <row r="359">
          <cell r="D359">
            <v>0</v>
          </cell>
          <cell r="E359">
            <v>0.7</v>
          </cell>
          <cell r="F359">
            <v>0</v>
          </cell>
          <cell r="G359">
            <v>0</v>
          </cell>
          <cell r="H359">
            <v>0</v>
          </cell>
          <cell r="I359">
            <v>-0.26700000000000002</v>
          </cell>
          <cell r="J359">
            <v>0</v>
          </cell>
          <cell r="M359">
            <v>0</v>
          </cell>
          <cell r="N359">
            <v>0</v>
          </cell>
          <cell r="O359">
            <v>0</v>
          </cell>
          <cell r="P359">
            <v>0</v>
          </cell>
          <cell r="Q359">
            <v>0</v>
          </cell>
          <cell r="R359">
            <v>0</v>
          </cell>
          <cell r="S359">
            <v>-0.54400000000000004</v>
          </cell>
          <cell r="T359">
            <v>0</v>
          </cell>
          <cell r="U359">
            <v>0</v>
          </cell>
          <cell r="V359">
            <v>0</v>
          </cell>
          <cell r="W359">
            <v>0</v>
          </cell>
          <cell r="X359">
            <v>0</v>
          </cell>
          <cell r="Y359">
            <v>0</v>
          </cell>
          <cell r="Z359">
            <v>0</v>
          </cell>
          <cell r="AA359">
            <v>0</v>
          </cell>
          <cell r="AB359">
            <v>0</v>
          </cell>
        </row>
        <row r="360">
          <cell r="D360">
            <v>0</v>
          </cell>
          <cell r="E360">
            <v>-1.252</v>
          </cell>
          <cell r="F360">
            <v>0</v>
          </cell>
          <cell r="G360">
            <v>0</v>
          </cell>
          <cell r="H360">
            <v>0</v>
          </cell>
          <cell r="I360">
            <v>0.83</v>
          </cell>
          <cell r="J360">
            <v>0</v>
          </cell>
          <cell r="M360">
            <v>0</v>
          </cell>
          <cell r="N360">
            <v>0</v>
          </cell>
          <cell r="O360">
            <v>0</v>
          </cell>
          <cell r="P360">
            <v>0</v>
          </cell>
          <cell r="Q360">
            <v>0</v>
          </cell>
          <cell r="R360">
            <v>0</v>
          </cell>
          <cell r="S360">
            <v>-0.25600000000000001</v>
          </cell>
          <cell r="T360">
            <v>0</v>
          </cell>
          <cell r="U360">
            <v>0</v>
          </cell>
          <cell r="V360">
            <v>0</v>
          </cell>
          <cell r="W360">
            <v>0</v>
          </cell>
          <cell r="X360">
            <v>0</v>
          </cell>
          <cell r="Y360">
            <v>0.2</v>
          </cell>
          <cell r="Z360">
            <v>-0.08</v>
          </cell>
          <cell r="AA360">
            <v>0</v>
          </cell>
          <cell r="AB360">
            <v>0.21199999999999999</v>
          </cell>
        </row>
        <row r="361">
          <cell r="D361">
            <v>0</v>
          </cell>
          <cell r="E361">
            <v>0</v>
          </cell>
          <cell r="F361">
            <v>0</v>
          </cell>
          <cell r="G361">
            <v>0</v>
          </cell>
          <cell r="H361">
            <v>0</v>
          </cell>
          <cell r="I361">
            <v>0</v>
          </cell>
          <cell r="J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row>
        <row r="362">
          <cell r="D362">
            <v>0</v>
          </cell>
          <cell r="E362">
            <v>0</v>
          </cell>
          <cell r="F362">
            <v>0</v>
          </cell>
          <cell r="G362">
            <v>0</v>
          </cell>
          <cell r="H362">
            <v>0</v>
          </cell>
          <cell r="I362">
            <v>0</v>
          </cell>
          <cell r="J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row>
        <row r="363">
          <cell r="D363">
            <v>0</v>
          </cell>
          <cell r="E363">
            <v>-2.0797104711221093</v>
          </cell>
          <cell r="F363">
            <v>0</v>
          </cell>
          <cell r="G363">
            <v>0</v>
          </cell>
          <cell r="H363">
            <v>0</v>
          </cell>
          <cell r="I363">
            <v>0.22050265081693687</v>
          </cell>
          <cell r="J363">
            <v>0</v>
          </cell>
          <cell r="M363">
            <v>0</v>
          </cell>
          <cell r="N363">
            <v>0</v>
          </cell>
          <cell r="O363">
            <v>0</v>
          </cell>
          <cell r="P363">
            <v>0</v>
          </cell>
          <cell r="Q363">
            <v>0</v>
          </cell>
          <cell r="R363">
            <v>-21.61803639218758</v>
          </cell>
          <cell r="S363">
            <v>-93.025831907627293</v>
          </cell>
          <cell r="T363">
            <v>0</v>
          </cell>
          <cell r="U363">
            <v>0</v>
          </cell>
          <cell r="V363">
            <v>0</v>
          </cell>
          <cell r="W363">
            <v>0</v>
          </cell>
          <cell r="X363">
            <v>0</v>
          </cell>
          <cell r="Y363">
            <v>0.113875</v>
          </cell>
          <cell r="Z363">
            <v>-1.6628978000000001</v>
          </cell>
          <cell r="AA363">
            <v>0</v>
          </cell>
          <cell r="AB363">
            <v>1.310739682969899</v>
          </cell>
        </row>
        <row r="364">
          <cell r="D364">
            <v>0</v>
          </cell>
          <cell r="E364">
            <v>-11.734449086855733</v>
          </cell>
          <cell r="F364">
            <v>0</v>
          </cell>
          <cell r="G364">
            <v>0.89427464110474242</v>
          </cell>
          <cell r="H364">
            <v>-1.7652030740707123</v>
          </cell>
          <cell r="I364">
            <v>-0.17882038661902117</v>
          </cell>
          <cell r="J364">
            <v>0</v>
          </cell>
          <cell r="M364">
            <v>0</v>
          </cell>
          <cell r="N364">
            <v>0</v>
          </cell>
          <cell r="O364">
            <v>0</v>
          </cell>
          <cell r="P364">
            <v>0</v>
          </cell>
          <cell r="Q364">
            <v>0</v>
          </cell>
          <cell r="R364">
            <v>-5.5409096048344706</v>
          </cell>
          <cell r="S364">
            <v>-23.580441069288</v>
          </cell>
          <cell r="T364">
            <v>0</v>
          </cell>
          <cell r="U364">
            <v>0</v>
          </cell>
          <cell r="V364">
            <v>-74.028087317284374</v>
          </cell>
          <cell r="W364">
            <v>0</v>
          </cell>
          <cell r="X364">
            <v>-6.696979700311231</v>
          </cell>
          <cell r="Y364">
            <v>-2.4123987265009098E-2</v>
          </cell>
          <cell r="Z364">
            <v>-0.46440627995148576</v>
          </cell>
          <cell r="AA364">
            <v>0</v>
          </cell>
          <cell r="AB364">
            <v>0.24237218593462978</v>
          </cell>
        </row>
        <row r="365">
          <cell r="D365">
            <v>0</v>
          </cell>
          <cell r="E365">
            <v>0</v>
          </cell>
          <cell r="F365">
            <v>0</v>
          </cell>
          <cell r="G365">
            <v>0</v>
          </cell>
          <cell r="H365">
            <v>0</v>
          </cell>
          <cell r="I365">
            <v>0</v>
          </cell>
          <cell r="J365">
            <v>0</v>
          </cell>
          <cell r="M365">
            <v>0</v>
          </cell>
          <cell r="N365">
            <v>-430</v>
          </cell>
          <cell r="O365">
            <v>-70</v>
          </cell>
          <cell r="P365">
            <v>-70</v>
          </cell>
          <cell r="Q365">
            <v>0</v>
          </cell>
          <cell r="R365">
            <v>0</v>
          </cell>
          <cell r="S365">
            <v>0</v>
          </cell>
          <cell r="T365">
            <v>0</v>
          </cell>
          <cell r="U365">
            <v>0</v>
          </cell>
          <cell r="V365">
            <v>0</v>
          </cell>
          <cell r="W365">
            <v>0</v>
          </cell>
          <cell r="X365">
            <v>0</v>
          </cell>
          <cell r="Y365">
            <v>0</v>
          </cell>
          <cell r="Z365">
            <v>0</v>
          </cell>
          <cell r="AA365">
            <v>0</v>
          </cell>
          <cell r="AB365">
            <v>0</v>
          </cell>
        </row>
        <row r="367">
          <cell r="D367">
            <v>0</v>
          </cell>
          <cell r="E367">
            <v>181.46386553684329</v>
          </cell>
          <cell r="F367">
            <v>-105.7</v>
          </cell>
          <cell r="G367">
            <v>-26.597279994173743</v>
          </cell>
          <cell r="H367">
            <v>51.528569196486266</v>
          </cell>
          <cell r="I367">
            <v>-13.158317735802084</v>
          </cell>
          <cell r="J367">
            <v>0</v>
          </cell>
          <cell r="K367">
            <v>0</v>
          </cell>
          <cell r="L367">
            <v>0</v>
          </cell>
          <cell r="M367">
            <v>0</v>
          </cell>
          <cell r="N367">
            <v>-430</v>
          </cell>
          <cell r="O367">
            <v>-70</v>
          </cell>
          <cell r="P367">
            <v>-70</v>
          </cell>
          <cell r="Q367">
            <v>0</v>
          </cell>
          <cell r="R367">
            <v>-312.56735021863267</v>
          </cell>
          <cell r="S367">
            <v>-1226.9371937420012</v>
          </cell>
          <cell r="T367">
            <v>0</v>
          </cell>
          <cell r="U367">
            <v>-347.37999159855565</v>
          </cell>
          <cell r="V367">
            <v>-190.84751541847919</v>
          </cell>
          <cell r="W367">
            <v>0</v>
          </cell>
          <cell r="X367">
            <v>-86.535236598695263</v>
          </cell>
          <cell r="Y367">
            <v>-1.088422265567907</v>
          </cell>
          <cell r="Z367">
            <v>-23.227304079951487</v>
          </cell>
          <cell r="AA367">
            <v>0</v>
          </cell>
          <cell r="AB367">
            <v>-33.767787574135141</v>
          </cell>
        </row>
        <row r="369">
          <cell r="D369">
            <v>0</v>
          </cell>
          <cell r="E369">
            <v>701.42348552013073</v>
          </cell>
          <cell r="F369">
            <v>-160.4092661396167</v>
          </cell>
          <cell r="G369">
            <v>99.365399431835073</v>
          </cell>
          <cell r="H369">
            <v>-159.29283165553144</v>
          </cell>
          <cell r="I369">
            <v>-315.2252955375543</v>
          </cell>
          <cell r="J369">
            <v>-99.60091625703636</v>
          </cell>
          <cell r="K369">
            <v>-62.815526290199998</v>
          </cell>
          <cell r="L369">
            <v>101.37353568219984</v>
          </cell>
          <cell r="M369">
            <v>0</v>
          </cell>
          <cell r="N369">
            <v>-466.17861110509972</v>
          </cell>
          <cell r="O369">
            <v>-77.017005596100006</v>
          </cell>
          <cell r="P369">
            <v>-141.3579534731</v>
          </cell>
          <cell r="Q369">
            <v>0</v>
          </cell>
          <cell r="R369">
            <v>-312.56735021863267</v>
          </cell>
          <cell r="S369">
            <v>-1226.9371937420012</v>
          </cell>
          <cell r="T369">
            <v>0</v>
          </cell>
          <cell r="U369">
            <v>-447.31650881555277</v>
          </cell>
          <cell r="V369">
            <v>-116.19385154467918</v>
          </cell>
          <cell r="W369">
            <v>0</v>
          </cell>
          <cell r="X369">
            <v>-798.82860586849642</v>
          </cell>
          <cell r="Y369">
            <v>-226.13306326556793</v>
          </cell>
          <cell r="Z369">
            <v>-205.22630407995149</v>
          </cell>
          <cell r="AA369">
            <v>0</v>
          </cell>
          <cell r="AB369">
            <v>61.641112425864847</v>
          </cell>
        </row>
      </sheetData>
      <sheetData sheetId="32" refreshError="1"/>
      <sheetData sheetId="33" refreshError="1"/>
      <sheetData sheetId="34" refreshError="1">
        <row r="8">
          <cell r="DF8" t="str">
            <v xml:space="preserve">Bank Credit </v>
          </cell>
        </row>
        <row r="9">
          <cell r="DF9" t="str">
            <v>Bank ALCO books</v>
          </cell>
        </row>
        <row r="10">
          <cell r="DF10" t="str">
            <v>Bank Trading books</v>
          </cell>
        </row>
        <row r="11">
          <cell r="DF11" t="str">
            <v>Bank ING Direct</v>
          </cell>
        </row>
        <row r="12">
          <cell r="DF12" t="str">
            <v>Insurance MVaR limits</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S98VaR"/>
      <sheetName val="P&amp;Lfig"/>
      <sheetName val="CUMP&amp;Lfig"/>
      <sheetName val="Capital Charge"/>
    </sheetNames>
    <sheetDataSet>
      <sheetData sheetId="0"/>
      <sheetData sheetId="1"/>
      <sheetData sheetId="2" refreshError="1">
        <row r="156">
          <cell r="B156">
            <v>35977</v>
          </cell>
          <cell r="G156">
            <v>0</v>
          </cell>
          <cell r="K156">
            <v>0</v>
          </cell>
          <cell r="N156">
            <v>0</v>
          </cell>
          <cell r="O156">
            <v>0</v>
          </cell>
          <cell r="P156">
            <v>0</v>
          </cell>
          <cell r="Q156">
            <v>0</v>
          </cell>
          <cell r="R156">
            <v>0</v>
          </cell>
          <cell r="S156">
            <v>0</v>
          </cell>
          <cell r="Y156">
            <v>0</v>
          </cell>
          <cell r="Z156">
            <v>0</v>
          </cell>
          <cell r="AA156">
            <v>0</v>
          </cell>
          <cell r="AB156">
            <v>0</v>
          </cell>
          <cell r="AC156">
            <v>0</v>
          </cell>
          <cell r="AD156">
            <v>0</v>
          </cell>
          <cell r="AG156">
            <v>0</v>
          </cell>
          <cell r="AK156">
            <v>0</v>
          </cell>
          <cell r="AS156">
            <v>0</v>
          </cell>
          <cell r="AT156">
            <v>0</v>
          </cell>
          <cell r="AU156">
            <v>0</v>
          </cell>
          <cell r="AW156">
            <v>0</v>
          </cell>
          <cell r="AX156">
            <v>0</v>
          </cell>
          <cell r="AY156">
            <v>0</v>
          </cell>
          <cell r="AZ156">
            <v>0</v>
          </cell>
          <cell r="BA156">
            <v>5909317.5</v>
          </cell>
          <cell r="BB156">
            <v>0</v>
          </cell>
          <cell r="BE156">
            <v>0</v>
          </cell>
          <cell r="BF156">
            <v>0</v>
          </cell>
          <cell r="BG156">
            <v>0</v>
          </cell>
          <cell r="BH156">
            <v>0</v>
          </cell>
          <cell r="BI156">
            <v>0</v>
          </cell>
          <cell r="BJ156">
            <v>0</v>
          </cell>
          <cell r="BM156">
            <v>0</v>
          </cell>
          <cell r="BN156">
            <v>0</v>
          </cell>
          <cell r="BO156">
            <v>0</v>
          </cell>
          <cell r="BP156">
            <v>0</v>
          </cell>
          <cell r="BQ156">
            <v>0</v>
          </cell>
          <cell r="BR156">
            <v>0</v>
          </cell>
          <cell r="BT156">
            <v>0</v>
          </cell>
          <cell r="BU156">
            <v>0</v>
          </cell>
          <cell r="BV156" t="e">
            <v>#REF!</v>
          </cell>
          <cell r="BW156">
            <v>0</v>
          </cell>
          <cell r="BX156">
            <v>0</v>
          </cell>
          <cell r="BY156">
            <v>0</v>
          </cell>
        </row>
        <row r="157">
          <cell r="B157">
            <v>35978</v>
          </cell>
          <cell r="G157">
            <v>0</v>
          </cell>
          <cell r="K157">
            <v>0</v>
          </cell>
          <cell r="N157">
            <v>0</v>
          </cell>
          <cell r="O157">
            <v>0</v>
          </cell>
          <cell r="P157">
            <v>0</v>
          </cell>
          <cell r="Q157">
            <v>0</v>
          </cell>
          <cell r="R157">
            <v>0</v>
          </cell>
          <cell r="S157">
            <v>0</v>
          </cell>
          <cell r="Y157">
            <v>0</v>
          </cell>
          <cell r="Z157">
            <v>0</v>
          </cell>
          <cell r="AA157">
            <v>0</v>
          </cell>
          <cell r="AB157">
            <v>0</v>
          </cell>
          <cell r="AC157">
            <v>0</v>
          </cell>
          <cell r="AD157">
            <v>0</v>
          </cell>
          <cell r="AG157">
            <v>0</v>
          </cell>
          <cell r="AK157">
            <v>0</v>
          </cell>
          <cell r="AS157">
            <v>0</v>
          </cell>
          <cell r="AT157">
            <v>0</v>
          </cell>
          <cell r="AU157">
            <v>0</v>
          </cell>
          <cell r="AW157">
            <v>0</v>
          </cell>
          <cell r="AX157">
            <v>0</v>
          </cell>
          <cell r="AY157">
            <v>0</v>
          </cell>
          <cell r="AZ157">
            <v>0</v>
          </cell>
          <cell r="BA157">
            <v>6007368.5</v>
          </cell>
          <cell r="BB157">
            <v>0</v>
          </cell>
          <cell r="BE157">
            <v>0</v>
          </cell>
          <cell r="BF157">
            <v>0</v>
          </cell>
          <cell r="BG157">
            <v>0</v>
          </cell>
          <cell r="BH157">
            <v>0</v>
          </cell>
          <cell r="BI157">
            <v>0</v>
          </cell>
          <cell r="BJ157">
            <v>0</v>
          </cell>
          <cell r="BM157">
            <v>0</v>
          </cell>
          <cell r="BN157">
            <v>0</v>
          </cell>
          <cell r="BO157">
            <v>0</v>
          </cell>
          <cell r="BP157">
            <v>0</v>
          </cell>
          <cell r="BQ157">
            <v>0</v>
          </cell>
          <cell r="BR157">
            <v>0</v>
          </cell>
          <cell r="BT157">
            <v>0</v>
          </cell>
          <cell r="BU157">
            <v>0</v>
          </cell>
          <cell r="BV157" t="e">
            <v>#REF!</v>
          </cell>
          <cell r="BW157">
            <v>0</v>
          </cell>
          <cell r="BX157">
            <v>0</v>
          </cell>
          <cell r="BY157">
            <v>0</v>
          </cell>
        </row>
        <row r="158">
          <cell r="B158">
            <v>35979</v>
          </cell>
          <cell r="G158">
            <v>0</v>
          </cell>
          <cell r="K158">
            <v>0</v>
          </cell>
          <cell r="N158">
            <v>0</v>
          </cell>
          <cell r="O158">
            <v>0</v>
          </cell>
          <cell r="P158">
            <v>0</v>
          </cell>
          <cell r="Q158">
            <v>0</v>
          </cell>
          <cell r="R158">
            <v>0</v>
          </cell>
          <cell r="S158">
            <v>0</v>
          </cell>
          <cell r="Y158">
            <v>0</v>
          </cell>
          <cell r="Z158">
            <v>0</v>
          </cell>
          <cell r="AA158">
            <v>0</v>
          </cell>
          <cell r="AB158">
            <v>0</v>
          </cell>
          <cell r="AC158">
            <v>0</v>
          </cell>
          <cell r="AD158">
            <v>0</v>
          </cell>
          <cell r="AG158">
            <v>0</v>
          </cell>
          <cell r="AK158">
            <v>0</v>
          </cell>
          <cell r="AS158">
            <v>0</v>
          </cell>
          <cell r="AT158">
            <v>0</v>
          </cell>
          <cell r="AU158">
            <v>0</v>
          </cell>
          <cell r="AW158">
            <v>0</v>
          </cell>
          <cell r="AX158">
            <v>0</v>
          </cell>
          <cell r="AY158">
            <v>0</v>
          </cell>
          <cell r="AZ158">
            <v>0</v>
          </cell>
          <cell r="BA158">
            <v>6108242.5</v>
          </cell>
          <cell r="BB158">
            <v>0</v>
          </cell>
          <cell r="BE158">
            <v>0</v>
          </cell>
          <cell r="BF158">
            <v>0</v>
          </cell>
          <cell r="BG158">
            <v>0</v>
          </cell>
          <cell r="BH158">
            <v>0</v>
          </cell>
          <cell r="BI158">
            <v>0</v>
          </cell>
          <cell r="BJ158">
            <v>0</v>
          </cell>
          <cell r="BM158">
            <v>0</v>
          </cell>
          <cell r="BN158">
            <v>0</v>
          </cell>
          <cell r="BO158">
            <v>0</v>
          </cell>
          <cell r="BP158">
            <v>0</v>
          </cell>
          <cell r="BQ158">
            <v>0</v>
          </cell>
          <cell r="BR158">
            <v>0</v>
          </cell>
          <cell r="BT158">
            <v>0</v>
          </cell>
          <cell r="BU158">
            <v>0</v>
          </cell>
          <cell r="BV158" t="e">
            <v>#REF!</v>
          </cell>
          <cell r="BW158">
            <v>0</v>
          </cell>
          <cell r="BX158">
            <v>0</v>
          </cell>
          <cell r="BY158">
            <v>0</v>
          </cell>
        </row>
        <row r="159">
          <cell r="B159">
            <v>35982</v>
          </cell>
          <cell r="G159">
            <v>0</v>
          </cell>
          <cell r="K159">
            <v>0</v>
          </cell>
          <cell r="N159">
            <v>0</v>
          </cell>
          <cell r="O159">
            <v>0</v>
          </cell>
          <cell r="P159">
            <v>0</v>
          </cell>
          <cell r="Q159">
            <v>0</v>
          </cell>
          <cell r="R159">
            <v>0</v>
          </cell>
          <cell r="S159">
            <v>0</v>
          </cell>
          <cell r="Y159">
            <v>0</v>
          </cell>
          <cell r="Z159">
            <v>0</v>
          </cell>
          <cell r="AA159">
            <v>0</v>
          </cell>
          <cell r="AB159">
            <v>0</v>
          </cell>
          <cell r="AC159">
            <v>0</v>
          </cell>
          <cell r="AD159">
            <v>0</v>
          </cell>
          <cell r="AG159">
            <v>0</v>
          </cell>
          <cell r="AK159">
            <v>0</v>
          </cell>
          <cell r="AS159">
            <v>0</v>
          </cell>
          <cell r="AT159">
            <v>0</v>
          </cell>
          <cell r="AU159">
            <v>0</v>
          </cell>
          <cell r="AW159">
            <v>0</v>
          </cell>
          <cell r="AX159">
            <v>0</v>
          </cell>
          <cell r="AY159">
            <v>0</v>
          </cell>
          <cell r="AZ159">
            <v>0</v>
          </cell>
          <cell r="BA159">
            <v>6090732.5</v>
          </cell>
          <cell r="BB159">
            <v>0</v>
          </cell>
          <cell r="BE159">
            <v>0</v>
          </cell>
          <cell r="BF159">
            <v>0</v>
          </cell>
          <cell r="BG159">
            <v>0</v>
          </cell>
          <cell r="BH159">
            <v>0</v>
          </cell>
          <cell r="BI159">
            <v>0</v>
          </cell>
          <cell r="BJ159">
            <v>0</v>
          </cell>
          <cell r="BM159">
            <v>0</v>
          </cell>
          <cell r="BN159">
            <v>0</v>
          </cell>
          <cell r="BO159">
            <v>0</v>
          </cell>
          <cell r="BP159">
            <v>0</v>
          </cell>
          <cell r="BQ159">
            <v>0</v>
          </cell>
          <cell r="BR159">
            <v>0</v>
          </cell>
          <cell r="BT159">
            <v>0</v>
          </cell>
          <cell r="BU159">
            <v>0</v>
          </cell>
          <cell r="BV159" t="e">
            <v>#REF!</v>
          </cell>
          <cell r="BW159">
            <v>0</v>
          </cell>
          <cell r="BX159">
            <v>0</v>
          </cell>
          <cell r="BY159">
            <v>0</v>
          </cell>
        </row>
        <row r="160">
          <cell r="B160">
            <v>35983</v>
          </cell>
          <cell r="G160">
            <v>0</v>
          </cell>
          <cell r="K160">
            <v>0</v>
          </cell>
          <cell r="N160">
            <v>0</v>
          </cell>
          <cell r="O160">
            <v>0</v>
          </cell>
          <cell r="P160">
            <v>0</v>
          </cell>
          <cell r="Q160">
            <v>0</v>
          </cell>
          <cell r="R160">
            <v>0</v>
          </cell>
          <cell r="S160">
            <v>0</v>
          </cell>
          <cell r="Y160">
            <v>0</v>
          </cell>
          <cell r="Z160">
            <v>0</v>
          </cell>
          <cell r="AA160">
            <v>0</v>
          </cell>
          <cell r="AB160">
            <v>0</v>
          </cell>
          <cell r="AC160">
            <v>0</v>
          </cell>
          <cell r="AD160">
            <v>0</v>
          </cell>
          <cell r="AG160">
            <v>0</v>
          </cell>
          <cell r="AK160">
            <v>0</v>
          </cell>
          <cell r="AS160">
            <v>0</v>
          </cell>
          <cell r="AT160">
            <v>0</v>
          </cell>
          <cell r="AU160">
            <v>0</v>
          </cell>
          <cell r="AW160">
            <v>0</v>
          </cell>
          <cell r="AX160">
            <v>0</v>
          </cell>
          <cell r="AY160">
            <v>0</v>
          </cell>
          <cell r="AZ160">
            <v>0</v>
          </cell>
          <cell r="BA160">
            <v>6127583.5</v>
          </cell>
          <cell r="BB160">
            <v>0</v>
          </cell>
          <cell r="BE160">
            <v>0</v>
          </cell>
          <cell r="BF160">
            <v>0</v>
          </cell>
          <cell r="BG160">
            <v>0</v>
          </cell>
          <cell r="BH160">
            <v>0</v>
          </cell>
          <cell r="BI160">
            <v>0</v>
          </cell>
          <cell r="BJ160">
            <v>0</v>
          </cell>
          <cell r="BM160">
            <v>0</v>
          </cell>
          <cell r="BN160">
            <v>0</v>
          </cell>
          <cell r="BO160">
            <v>0</v>
          </cell>
          <cell r="BP160">
            <v>0</v>
          </cell>
          <cell r="BQ160">
            <v>0</v>
          </cell>
          <cell r="BR160">
            <v>0</v>
          </cell>
          <cell r="BT160">
            <v>0</v>
          </cell>
          <cell r="BU160">
            <v>0</v>
          </cell>
          <cell r="BV160" t="e">
            <v>#REF!</v>
          </cell>
          <cell r="BW160">
            <v>0</v>
          </cell>
          <cell r="BX160">
            <v>0</v>
          </cell>
          <cell r="BY160">
            <v>0</v>
          </cell>
        </row>
        <row r="161">
          <cell r="B161">
            <v>35984</v>
          </cell>
          <cell r="G161">
            <v>0</v>
          </cell>
          <cell r="K161">
            <v>0</v>
          </cell>
          <cell r="N161">
            <v>0</v>
          </cell>
          <cell r="O161">
            <v>0</v>
          </cell>
          <cell r="P161">
            <v>0</v>
          </cell>
          <cell r="Q161">
            <v>0</v>
          </cell>
          <cell r="R161">
            <v>0</v>
          </cell>
          <cell r="S161">
            <v>0</v>
          </cell>
          <cell r="Y161">
            <v>0</v>
          </cell>
          <cell r="Z161">
            <v>0</v>
          </cell>
          <cell r="AA161">
            <v>0</v>
          </cell>
          <cell r="AB161">
            <v>0</v>
          </cell>
          <cell r="AC161">
            <v>0</v>
          </cell>
          <cell r="AD161">
            <v>0</v>
          </cell>
          <cell r="AG161">
            <v>0</v>
          </cell>
          <cell r="AK161">
            <v>0</v>
          </cell>
          <cell r="AS161">
            <v>0</v>
          </cell>
          <cell r="AT161">
            <v>0</v>
          </cell>
          <cell r="AU161">
            <v>0</v>
          </cell>
          <cell r="AW161">
            <v>0</v>
          </cell>
          <cell r="AX161">
            <v>0</v>
          </cell>
          <cell r="AY161">
            <v>0</v>
          </cell>
          <cell r="AZ161">
            <v>0</v>
          </cell>
          <cell r="BA161">
            <v>6162716.5</v>
          </cell>
          <cell r="BB161">
            <v>0</v>
          </cell>
          <cell r="BE161">
            <v>0</v>
          </cell>
          <cell r="BF161">
            <v>0</v>
          </cell>
          <cell r="BG161">
            <v>0</v>
          </cell>
          <cell r="BH161">
            <v>0</v>
          </cell>
          <cell r="BI161">
            <v>0</v>
          </cell>
          <cell r="BJ161">
            <v>0</v>
          </cell>
          <cell r="BM161">
            <v>0</v>
          </cell>
          <cell r="BN161">
            <v>0</v>
          </cell>
          <cell r="BO161">
            <v>0</v>
          </cell>
          <cell r="BP161">
            <v>0</v>
          </cell>
          <cell r="BQ161">
            <v>0</v>
          </cell>
          <cell r="BR161">
            <v>0</v>
          </cell>
          <cell r="BT161">
            <v>0</v>
          </cell>
          <cell r="BU161">
            <v>0</v>
          </cell>
          <cell r="BV161" t="e">
            <v>#REF!</v>
          </cell>
          <cell r="BW161">
            <v>0</v>
          </cell>
          <cell r="BX161">
            <v>0</v>
          </cell>
          <cell r="BY161">
            <v>0</v>
          </cell>
        </row>
        <row r="162">
          <cell r="B162">
            <v>35985</v>
          </cell>
          <cell r="G162">
            <v>0</v>
          </cell>
          <cell r="K162">
            <v>0</v>
          </cell>
          <cell r="N162">
            <v>0</v>
          </cell>
          <cell r="O162">
            <v>0</v>
          </cell>
          <cell r="P162">
            <v>0</v>
          </cell>
          <cell r="Q162">
            <v>0</v>
          </cell>
          <cell r="R162">
            <v>0</v>
          </cell>
          <cell r="S162">
            <v>0</v>
          </cell>
          <cell r="Y162">
            <v>0</v>
          </cell>
          <cell r="Z162">
            <v>0</v>
          </cell>
          <cell r="AA162">
            <v>0</v>
          </cell>
          <cell r="AB162">
            <v>0</v>
          </cell>
          <cell r="AC162">
            <v>0</v>
          </cell>
          <cell r="AD162">
            <v>0</v>
          </cell>
          <cell r="AG162">
            <v>0</v>
          </cell>
          <cell r="AK162">
            <v>0</v>
          </cell>
          <cell r="AS162">
            <v>0</v>
          </cell>
          <cell r="AT162">
            <v>0</v>
          </cell>
          <cell r="AU162">
            <v>0</v>
          </cell>
          <cell r="AW162">
            <v>0</v>
          </cell>
          <cell r="AX162">
            <v>0</v>
          </cell>
          <cell r="AY162">
            <v>0</v>
          </cell>
          <cell r="AZ162">
            <v>0</v>
          </cell>
          <cell r="BA162">
            <v>6165740.5</v>
          </cell>
          <cell r="BB162">
            <v>0</v>
          </cell>
          <cell r="BE162">
            <v>0</v>
          </cell>
          <cell r="BF162">
            <v>0</v>
          </cell>
          <cell r="BG162">
            <v>0</v>
          </cell>
          <cell r="BH162">
            <v>0</v>
          </cell>
          <cell r="BI162">
            <v>0</v>
          </cell>
          <cell r="BJ162">
            <v>0</v>
          </cell>
          <cell r="BM162">
            <v>0</v>
          </cell>
          <cell r="BN162">
            <v>0</v>
          </cell>
          <cell r="BO162">
            <v>0</v>
          </cell>
          <cell r="BP162">
            <v>0</v>
          </cell>
          <cell r="BQ162">
            <v>0</v>
          </cell>
          <cell r="BR162">
            <v>0</v>
          </cell>
          <cell r="BT162">
            <v>0</v>
          </cell>
          <cell r="BU162">
            <v>0</v>
          </cell>
          <cell r="BV162" t="e">
            <v>#REF!</v>
          </cell>
          <cell r="BW162">
            <v>0</v>
          </cell>
          <cell r="BX162">
            <v>0</v>
          </cell>
          <cell r="BY162">
            <v>0</v>
          </cell>
        </row>
        <row r="163">
          <cell r="B163">
            <v>35986</v>
          </cell>
          <cell r="G163">
            <v>0</v>
          </cell>
          <cell r="K163">
            <v>0</v>
          </cell>
          <cell r="N163">
            <v>0</v>
          </cell>
          <cell r="O163">
            <v>0</v>
          </cell>
          <cell r="P163">
            <v>0</v>
          </cell>
          <cell r="Q163">
            <v>0</v>
          </cell>
          <cell r="R163">
            <v>0</v>
          </cell>
          <cell r="S163">
            <v>0</v>
          </cell>
          <cell r="Y163">
            <v>0</v>
          </cell>
          <cell r="Z163">
            <v>0</v>
          </cell>
          <cell r="AA163">
            <v>0</v>
          </cell>
          <cell r="AB163">
            <v>0</v>
          </cell>
          <cell r="AC163">
            <v>0</v>
          </cell>
          <cell r="AD163">
            <v>0</v>
          </cell>
          <cell r="AG163">
            <v>0</v>
          </cell>
          <cell r="AK163">
            <v>0</v>
          </cell>
          <cell r="AS163">
            <v>0</v>
          </cell>
          <cell r="AT163">
            <v>0</v>
          </cell>
          <cell r="AU163">
            <v>0</v>
          </cell>
          <cell r="AW163">
            <v>0</v>
          </cell>
          <cell r="AX163">
            <v>0</v>
          </cell>
          <cell r="AY163">
            <v>0</v>
          </cell>
          <cell r="AZ163">
            <v>0</v>
          </cell>
          <cell r="BA163">
            <v>6178045.5</v>
          </cell>
          <cell r="BB163">
            <v>0</v>
          </cell>
          <cell r="BE163">
            <v>0</v>
          </cell>
          <cell r="BF163">
            <v>0</v>
          </cell>
          <cell r="BG163">
            <v>0</v>
          </cell>
          <cell r="BH163">
            <v>0</v>
          </cell>
          <cell r="BI163">
            <v>0</v>
          </cell>
          <cell r="BJ163">
            <v>0</v>
          </cell>
          <cell r="BM163">
            <v>0</v>
          </cell>
          <cell r="BN163">
            <v>0</v>
          </cell>
          <cell r="BO163">
            <v>0</v>
          </cell>
          <cell r="BP163">
            <v>0</v>
          </cell>
          <cell r="BQ163">
            <v>0</v>
          </cell>
          <cell r="BR163">
            <v>0</v>
          </cell>
          <cell r="BT163">
            <v>0</v>
          </cell>
          <cell r="BU163">
            <v>0</v>
          </cell>
          <cell r="BV163" t="e">
            <v>#REF!</v>
          </cell>
          <cell r="BW163">
            <v>0</v>
          </cell>
          <cell r="BX163">
            <v>0</v>
          </cell>
          <cell r="BY163">
            <v>0</v>
          </cell>
        </row>
        <row r="164">
          <cell r="B164">
            <v>35989</v>
          </cell>
          <cell r="G164">
            <v>0</v>
          </cell>
          <cell r="K164">
            <v>0</v>
          </cell>
          <cell r="N164">
            <v>0</v>
          </cell>
          <cell r="O164">
            <v>0</v>
          </cell>
          <cell r="P164">
            <v>0</v>
          </cell>
          <cell r="Q164">
            <v>0</v>
          </cell>
          <cell r="R164">
            <v>0</v>
          </cell>
          <cell r="S164">
            <v>0</v>
          </cell>
          <cell r="Y164">
            <v>0</v>
          </cell>
          <cell r="Z164">
            <v>0</v>
          </cell>
          <cell r="AA164">
            <v>0</v>
          </cell>
          <cell r="AB164">
            <v>0</v>
          </cell>
          <cell r="AC164">
            <v>0</v>
          </cell>
          <cell r="AD164">
            <v>0</v>
          </cell>
          <cell r="AG164">
            <v>0</v>
          </cell>
          <cell r="AK164">
            <v>0</v>
          </cell>
          <cell r="AS164">
            <v>0</v>
          </cell>
          <cell r="AT164">
            <v>0</v>
          </cell>
          <cell r="AU164">
            <v>0</v>
          </cell>
          <cell r="AW164">
            <v>0</v>
          </cell>
          <cell r="AX164">
            <v>0</v>
          </cell>
          <cell r="AY164">
            <v>0</v>
          </cell>
          <cell r="AZ164">
            <v>0</v>
          </cell>
          <cell r="BA164">
            <v>6276807.5</v>
          </cell>
          <cell r="BB164">
            <v>0</v>
          </cell>
          <cell r="BE164">
            <v>0</v>
          </cell>
          <cell r="BF164">
            <v>0</v>
          </cell>
          <cell r="BG164">
            <v>0</v>
          </cell>
          <cell r="BH164">
            <v>0</v>
          </cell>
          <cell r="BI164">
            <v>0</v>
          </cell>
          <cell r="BJ164">
            <v>0</v>
          </cell>
          <cell r="BM164">
            <v>0</v>
          </cell>
          <cell r="BN164">
            <v>0</v>
          </cell>
          <cell r="BO164">
            <v>0</v>
          </cell>
          <cell r="BP164">
            <v>0</v>
          </cell>
          <cell r="BQ164">
            <v>0</v>
          </cell>
          <cell r="BR164">
            <v>0</v>
          </cell>
          <cell r="BT164">
            <v>0</v>
          </cell>
          <cell r="BU164">
            <v>0</v>
          </cell>
          <cell r="BV164" t="e">
            <v>#REF!</v>
          </cell>
          <cell r="BW164">
            <v>0</v>
          </cell>
          <cell r="BX164">
            <v>0</v>
          </cell>
          <cell r="BY164">
            <v>0</v>
          </cell>
        </row>
        <row r="165">
          <cell r="B165">
            <v>35990</v>
          </cell>
          <cell r="G165">
            <v>0</v>
          </cell>
          <cell r="K165">
            <v>0</v>
          </cell>
          <cell r="N165">
            <v>0</v>
          </cell>
          <cell r="O165">
            <v>0</v>
          </cell>
          <cell r="P165">
            <v>0</v>
          </cell>
          <cell r="Q165">
            <v>0</v>
          </cell>
          <cell r="R165">
            <v>0</v>
          </cell>
          <cell r="S165">
            <v>0</v>
          </cell>
          <cell r="Y165">
            <v>0</v>
          </cell>
          <cell r="Z165">
            <v>0</v>
          </cell>
          <cell r="AA165">
            <v>0</v>
          </cell>
          <cell r="AB165">
            <v>0</v>
          </cell>
          <cell r="AC165">
            <v>0</v>
          </cell>
          <cell r="AD165">
            <v>0</v>
          </cell>
          <cell r="AG165">
            <v>0</v>
          </cell>
          <cell r="AK165">
            <v>0</v>
          </cell>
          <cell r="AS165">
            <v>0</v>
          </cell>
          <cell r="AT165">
            <v>0</v>
          </cell>
          <cell r="AU165">
            <v>0</v>
          </cell>
          <cell r="AW165">
            <v>0</v>
          </cell>
          <cell r="AX165">
            <v>0</v>
          </cell>
          <cell r="AY165">
            <v>0</v>
          </cell>
          <cell r="AZ165">
            <v>0</v>
          </cell>
          <cell r="BA165">
            <v>6247377.5</v>
          </cell>
          <cell r="BB165">
            <v>0</v>
          </cell>
          <cell r="BE165">
            <v>0</v>
          </cell>
          <cell r="BF165">
            <v>0</v>
          </cell>
          <cell r="BG165">
            <v>0</v>
          </cell>
          <cell r="BH165">
            <v>0</v>
          </cell>
          <cell r="BI165">
            <v>0</v>
          </cell>
          <cell r="BJ165">
            <v>0</v>
          </cell>
          <cell r="BM165">
            <v>0</v>
          </cell>
          <cell r="BN165">
            <v>0</v>
          </cell>
          <cell r="BO165">
            <v>0</v>
          </cell>
          <cell r="BP165">
            <v>0</v>
          </cell>
          <cell r="BQ165">
            <v>0</v>
          </cell>
          <cell r="BR165">
            <v>0</v>
          </cell>
          <cell r="BT165">
            <v>0</v>
          </cell>
          <cell r="BU165">
            <v>0</v>
          </cell>
          <cell r="BV165" t="e">
            <v>#REF!</v>
          </cell>
          <cell r="BW165">
            <v>0</v>
          </cell>
          <cell r="BX165">
            <v>0</v>
          </cell>
          <cell r="BY165">
            <v>0</v>
          </cell>
        </row>
        <row r="166">
          <cell r="B166">
            <v>35991</v>
          </cell>
          <cell r="G166">
            <v>0</v>
          </cell>
          <cell r="K166">
            <v>0</v>
          </cell>
          <cell r="N166">
            <v>0</v>
          </cell>
          <cell r="O166">
            <v>0</v>
          </cell>
          <cell r="P166">
            <v>0</v>
          </cell>
          <cell r="Q166">
            <v>0</v>
          </cell>
          <cell r="R166">
            <v>0</v>
          </cell>
          <cell r="S166">
            <v>0</v>
          </cell>
          <cell r="Y166">
            <v>0</v>
          </cell>
          <cell r="Z166">
            <v>0</v>
          </cell>
          <cell r="AA166">
            <v>0</v>
          </cell>
          <cell r="AB166">
            <v>0</v>
          </cell>
          <cell r="AC166">
            <v>0</v>
          </cell>
          <cell r="AD166">
            <v>0</v>
          </cell>
          <cell r="AG166">
            <v>0</v>
          </cell>
          <cell r="AK166">
            <v>0</v>
          </cell>
          <cell r="AS166">
            <v>0</v>
          </cell>
          <cell r="AT166">
            <v>0</v>
          </cell>
          <cell r="AU166">
            <v>0</v>
          </cell>
          <cell r="AW166">
            <v>0</v>
          </cell>
          <cell r="AX166">
            <v>0</v>
          </cell>
          <cell r="AY166">
            <v>0</v>
          </cell>
          <cell r="AZ166">
            <v>0</v>
          </cell>
          <cell r="BA166">
            <v>6312911.5</v>
          </cell>
          <cell r="BB166">
            <v>0</v>
          </cell>
          <cell r="BE166">
            <v>0</v>
          </cell>
          <cell r="BF166">
            <v>0</v>
          </cell>
          <cell r="BG166">
            <v>0</v>
          </cell>
          <cell r="BH166">
            <v>0</v>
          </cell>
          <cell r="BI166">
            <v>0</v>
          </cell>
          <cell r="BJ166">
            <v>0</v>
          </cell>
          <cell r="BM166">
            <v>0</v>
          </cell>
          <cell r="BN166">
            <v>0</v>
          </cell>
          <cell r="BO166">
            <v>0</v>
          </cell>
          <cell r="BP166">
            <v>0</v>
          </cell>
          <cell r="BQ166">
            <v>0</v>
          </cell>
          <cell r="BR166">
            <v>0</v>
          </cell>
          <cell r="BT166">
            <v>0</v>
          </cell>
          <cell r="BU166">
            <v>0</v>
          </cell>
          <cell r="BV166" t="e">
            <v>#REF!</v>
          </cell>
          <cell r="BW166">
            <v>0</v>
          </cell>
          <cell r="BX166">
            <v>0</v>
          </cell>
          <cell r="BY166">
            <v>0</v>
          </cell>
        </row>
        <row r="167">
          <cell r="B167">
            <v>35992</v>
          </cell>
          <cell r="G167">
            <v>0</v>
          </cell>
          <cell r="K167">
            <v>0</v>
          </cell>
          <cell r="N167">
            <v>0</v>
          </cell>
          <cell r="O167">
            <v>0</v>
          </cell>
          <cell r="P167">
            <v>0</v>
          </cell>
          <cell r="Q167">
            <v>0</v>
          </cell>
          <cell r="R167">
            <v>0</v>
          </cell>
          <cell r="S167">
            <v>0</v>
          </cell>
          <cell r="Y167">
            <v>0</v>
          </cell>
          <cell r="Z167">
            <v>0</v>
          </cell>
          <cell r="AA167">
            <v>0</v>
          </cell>
          <cell r="AB167">
            <v>0</v>
          </cell>
          <cell r="AC167">
            <v>0</v>
          </cell>
          <cell r="AD167">
            <v>0</v>
          </cell>
          <cell r="AG167">
            <v>0</v>
          </cell>
          <cell r="AK167">
            <v>0</v>
          </cell>
          <cell r="AS167">
            <v>0</v>
          </cell>
          <cell r="AT167">
            <v>0</v>
          </cell>
          <cell r="AU167">
            <v>0</v>
          </cell>
          <cell r="AW167">
            <v>0</v>
          </cell>
          <cell r="AX167">
            <v>0</v>
          </cell>
          <cell r="AY167">
            <v>0</v>
          </cell>
          <cell r="AZ167">
            <v>0</v>
          </cell>
          <cell r="BA167">
            <v>6439996.5</v>
          </cell>
          <cell r="BB167">
            <v>0</v>
          </cell>
          <cell r="BE167">
            <v>0</v>
          </cell>
          <cell r="BF167">
            <v>0</v>
          </cell>
          <cell r="BG167">
            <v>0</v>
          </cell>
          <cell r="BH167">
            <v>0</v>
          </cell>
          <cell r="BI167">
            <v>0</v>
          </cell>
          <cell r="BJ167">
            <v>0</v>
          </cell>
          <cell r="BM167">
            <v>0</v>
          </cell>
          <cell r="BN167">
            <v>0</v>
          </cell>
          <cell r="BO167">
            <v>0</v>
          </cell>
          <cell r="BP167">
            <v>0</v>
          </cell>
          <cell r="BQ167">
            <v>0</v>
          </cell>
          <cell r="BR167">
            <v>0</v>
          </cell>
          <cell r="BT167">
            <v>0</v>
          </cell>
          <cell r="BU167">
            <v>0</v>
          </cell>
          <cell r="BV167" t="e">
            <v>#REF!</v>
          </cell>
          <cell r="BW167">
            <v>0</v>
          </cell>
          <cell r="BX167">
            <v>0</v>
          </cell>
          <cell r="BY167">
            <v>0</v>
          </cell>
        </row>
        <row r="168">
          <cell r="B168">
            <v>35993</v>
          </cell>
          <cell r="G168">
            <v>0</v>
          </cell>
          <cell r="K168">
            <v>0</v>
          </cell>
          <cell r="N168">
            <v>0</v>
          </cell>
          <cell r="O168">
            <v>0</v>
          </cell>
          <cell r="P168">
            <v>0</v>
          </cell>
          <cell r="Q168">
            <v>0</v>
          </cell>
          <cell r="R168">
            <v>0</v>
          </cell>
          <cell r="S168">
            <v>0</v>
          </cell>
          <cell r="Y168">
            <v>0</v>
          </cell>
          <cell r="Z168">
            <v>0</v>
          </cell>
          <cell r="AA168">
            <v>0</v>
          </cell>
          <cell r="AB168">
            <v>0</v>
          </cell>
          <cell r="AC168">
            <v>0</v>
          </cell>
          <cell r="AD168">
            <v>0</v>
          </cell>
          <cell r="AG168">
            <v>0</v>
          </cell>
          <cell r="AK168">
            <v>0</v>
          </cell>
          <cell r="AS168">
            <v>0</v>
          </cell>
          <cell r="AT168">
            <v>0</v>
          </cell>
          <cell r="AU168">
            <v>0</v>
          </cell>
          <cell r="AW168">
            <v>0</v>
          </cell>
          <cell r="AX168">
            <v>0</v>
          </cell>
          <cell r="AY168">
            <v>0</v>
          </cell>
          <cell r="AZ168">
            <v>0</v>
          </cell>
          <cell r="BA168">
            <v>6436337.5</v>
          </cell>
          <cell r="BB168">
            <v>0</v>
          </cell>
          <cell r="BE168">
            <v>0</v>
          </cell>
          <cell r="BF168">
            <v>0</v>
          </cell>
          <cell r="BG168">
            <v>0</v>
          </cell>
          <cell r="BH168">
            <v>0</v>
          </cell>
          <cell r="BI168">
            <v>0</v>
          </cell>
          <cell r="BJ168">
            <v>0</v>
          </cell>
          <cell r="BM168">
            <v>0</v>
          </cell>
          <cell r="BN168">
            <v>0</v>
          </cell>
          <cell r="BO168">
            <v>0</v>
          </cell>
          <cell r="BP168">
            <v>0</v>
          </cell>
          <cell r="BQ168">
            <v>0</v>
          </cell>
          <cell r="BR168">
            <v>0</v>
          </cell>
          <cell r="BT168">
            <v>0</v>
          </cell>
          <cell r="BU168">
            <v>0</v>
          </cell>
          <cell r="BV168" t="e">
            <v>#REF!</v>
          </cell>
          <cell r="BW168">
            <v>0</v>
          </cell>
          <cell r="BX168">
            <v>0</v>
          </cell>
          <cell r="BY168">
            <v>0</v>
          </cell>
        </row>
        <row r="169">
          <cell r="B169">
            <v>35996</v>
          </cell>
          <cell r="G169">
            <v>0</v>
          </cell>
          <cell r="K169">
            <v>0</v>
          </cell>
          <cell r="N169">
            <v>0</v>
          </cell>
          <cell r="O169">
            <v>0</v>
          </cell>
          <cell r="P169">
            <v>0</v>
          </cell>
          <cell r="Q169">
            <v>0</v>
          </cell>
          <cell r="R169">
            <v>0</v>
          </cell>
          <cell r="S169">
            <v>0</v>
          </cell>
          <cell r="Y169">
            <v>0</v>
          </cell>
          <cell r="Z169">
            <v>0</v>
          </cell>
          <cell r="AA169">
            <v>0</v>
          </cell>
          <cell r="AB169">
            <v>0</v>
          </cell>
          <cell r="AC169">
            <v>0</v>
          </cell>
          <cell r="AD169">
            <v>0</v>
          </cell>
          <cell r="AG169">
            <v>0</v>
          </cell>
          <cell r="AK169">
            <v>0</v>
          </cell>
          <cell r="AS169">
            <v>0</v>
          </cell>
          <cell r="AT169">
            <v>0</v>
          </cell>
          <cell r="AU169">
            <v>0</v>
          </cell>
          <cell r="AW169">
            <v>0</v>
          </cell>
          <cell r="AX169">
            <v>0</v>
          </cell>
          <cell r="AY169">
            <v>0</v>
          </cell>
          <cell r="AZ169">
            <v>0</v>
          </cell>
          <cell r="BA169">
            <v>6414025.5</v>
          </cell>
          <cell r="BB169">
            <v>0</v>
          </cell>
          <cell r="BE169">
            <v>0</v>
          </cell>
          <cell r="BF169">
            <v>0</v>
          </cell>
          <cell r="BG169">
            <v>0</v>
          </cell>
          <cell r="BH169">
            <v>0</v>
          </cell>
          <cell r="BI169">
            <v>0</v>
          </cell>
          <cell r="BJ169">
            <v>0</v>
          </cell>
          <cell r="BM169">
            <v>0</v>
          </cell>
          <cell r="BN169">
            <v>0</v>
          </cell>
          <cell r="BO169">
            <v>0</v>
          </cell>
          <cell r="BP169">
            <v>0</v>
          </cell>
          <cell r="BQ169">
            <v>0</v>
          </cell>
          <cell r="BR169">
            <v>0</v>
          </cell>
          <cell r="BT169">
            <v>0</v>
          </cell>
          <cell r="BU169">
            <v>0</v>
          </cell>
          <cell r="BV169" t="e">
            <v>#REF!</v>
          </cell>
          <cell r="BW169">
            <v>0</v>
          </cell>
          <cell r="BX169">
            <v>0</v>
          </cell>
          <cell r="BY169">
            <v>0</v>
          </cell>
        </row>
        <row r="170">
          <cell r="B170">
            <v>35997</v>
          </cell>
          <cell r="G170">
            <v>0</v>
          </cell>
          <cell r="K170">
            <v>0</v>
          </cell>
          <cell r="N170">
            <v>0</v>
          </cell>
          <cell r="O170">
            <v>0</v>
          </cell>
          <cell r="P170">
            <v>0</v>
          </cell>
          <cell r="Q170">
            <v>0</v>
          </cell>
          <cell r="R170">
            <v>0</v>
          </cell>
          <cell r="S170">
            <v>0</v>
          </cell>
          <cell r="Y170">
            <v>0</v>
          </cell>
          <cell r="Z170">
            <v>0</v>
          </cell>
          <cell r="AA170">
            <v>0</v>
          </cell>
          <cell r="AB170">
            <v>0</v>
          </cell>
          <cell r="AC170">
            <v>0</v>
          </cell>
          <cell r="AD170">
            <v>0</v>
          </cell>
          <cell r="AG170">
            <v>0</v>
          </cell>
          <cell r="AK170">
            <v>0</v>
          </cell>
          <cell r="AS170">
            <v>0</v>
          </cell>
          <cell r="AT170">
            <v>0</v>
          </cell>
          <cell r="AU170">
            <v>0</v>
          </cell>
          <cell r="AW170">
            <v>0</v>
          </cell>
          <cell r="AX170">
            <v>0</v>
          </cell>
          <cell r="AY170">
            <v>0</v>
          </cell>
          <cell r="AZ170">
            <v>0</v>
          </cell>
          <cell r="BA170">
            <v>6398712.5</v>
          </cell>
          <cell r="BB170">
            <v>0</v>
          </cell>
          <cell r="BE170">
            <v>0</v>
          </cell>
          <cell r="BF170">
            <v>0</v>
          </cell>
          <cell r="BG170">
            <v>0</v>
          </cell>
          <cell r="BH170">
            <v>0</v>
          </cell>
          <cell r="BI170">
            <v>0</v>
          </cell>
          <cell r="BJ170">
            <v>0</v>
          </cell>
          <cell r="BM170">
            <v>0</v>
          </cell>
          <cell r="BN170">
            <v>0</v>
          </cell>
          <cell r="BO170">
            <v>0</v>
          </cell>
          <cell r="BP170">
            <v>0</v>
          </cell>
          <cell r="BQ170">
            <v>0</v>
          </cell>
          <cell r="BR170">
            <v>0</v>
          </cell>
          <cell r="BT170">
            <v>0</v>
          </cell>
          <cell r="BU170">
            <v>0</v>
          </cell>
          <cell r="BV170" t="e">
            <v>#REF!</v>
          </cell>
          <cell r="BW170">
            <v>0</v>
          </cell>
          <cell r="BX170">
            <v>0</v>
          </cell>
          <cell r="BY170">
            <v>0</v>
          </cell>
        </row>
        <row r="171">
          <cell r="B171">
            <v>35998</v>
          </cell>
          <cell r="G171">
            <v>0</v>
          </cell>
          <cell r="K171">
            <v>0</v>
          </cell>
          <cell r="N171">
            <v>0</v>
          </cell>
          <cell r="O171">
            <v>0</v>
          </cell>
          <cell r="P171">
            <v>0</v>
          </cell>
          <cell r="Q171">
            <v>0</v>
          </cell>
          <cell r="R171">
            <v>0</v>
          </cell>
          <cell r="S171">
            <v>0</v>
          </cell>
          <cell r="Y171">
            <v>0</v>
          </cell>
          <cell r="Z171">
            <v>0</v>
          </cell>
          <cell r="AA171">
            <v>0</v>
          </cell>
          <cell r="AB171">
            <v>0</v>
          </cell>
          <cell r="AC171">
            <v>0</v>
          </cell>
          <cell r="AD171">
            <v>0</v>
          </cell>
          <cell r="AG171">
            <v>0</v>
          </cell>
          <cell r="AK171">
            <v>0</v>
          </cell>
          <cell r="AS171">
            <v>0</v>
          </cell>
          <cell r="AT171">
            <v>0</v>
          </cell>
          <cell r="AU171">
            <v>0</v>
          </cell>
          <cell r="AW171">
            <v>0</v>
          </cell>
          <cell r="AX171">
            <v>0</v>
          </cell>
          <cell r="AY171">
            <v>0</v>
          </cell>
          <cell r="AZ171">
            <v>0</v>
          </cell>
          <cell r="BA171">
            <v>6441359.5</v>
          </cell>
          <cell r="BB171">
            <v>0</v>
          </cell>
          <cell r="BE171">
            <v>0</v>
          </cell>
          <cell r="BF171">
            <v>0</v>
          </cell>
          <cell r="BG171">
            <v>0</v>
          </cell>
          <cell r="BH171">
            <v>0</v>
          </cell>
          <cell r="BI171">
            <v>0</v>
          </cell>
          <cell r="BJ171">
            <v>0</v>
          </cell>
          <cell r="BM171">
            <v>0</v>
          </cell>
          <cell r="BN171">
            <v>0</v>
          </cell>
          <cell r="BO171">
            <v>0</v>
          </cell>
          <cell r="BP171">
            <v>0</v>
          </cell>
          <cell r="BQ171">
            <v>0</v>
          </cell>
          <cell r="BR171">
            <v>0</v>
          </cell>
          <cell r="BT171">
            <v>0</v>
          </cell>
          <cell r="BU171">
            <v>0</v>
          </cell>
          <cell r="BV171" t="e">
            <v>#REF!</v>
          </cell>
          <cell r="BW171">
            <v>0</v>
          </cell>
          <cell r="BX171">
            <v>0</v>
          </cell>
          <cell r="BY171">
            <v>0</v>
          </cell>
        </row>
        <row r="172">
          <cell r="B172">
            <v>35999</v>
          </cell>
          <cell r="G172">
            <v>0</v>
          </cell>
          <cell r="K172">
            <v>0</v>
          </cell>
          <cell r="N172">
            <v>0</v>
          </cell>
          <cell r="O172">
            <v>0</v>
          </cell>
          <cell r="P172">
            <v>0</v>
          </cell>
          <cell r="Q172">
            <v>0</v>
          </cell>
          <cell r="R172">
            <v>0</v>
          </cell>
          <cell r="S172">
            <v>0</v>
          </cell>
          <cell r="Y172">
            <v>0</v>
          </cell>
          <cell r="Z172">
            <v>0</v>
          </cell>
          <cell r="AA172">
            <v>0</v>
          </cell>
          <cell r="AB172">
            <v>0</v>
          </cell>
          <cell r="AC172">
            <v>0</v>
          </cell>
          <cell r="AD172">
            <v>0</v>
          </cell>
          <cell r="AG172">
            <v>0</v>
          </cell>
          <cell r="AK172">
            <v>0</v>
          </cell>
          <cell r="AS172">
            <v>0</v>
          </cell>
          <cell r="AT172">
            <v>0</v>
          </cell>
          <cell r="AU172">
            <v>0</v>
          </cell>
          <cell r="AW172">
            <v>0</v>
          </cell>
          <cell r="AX172">
            <v>0</v>
          </cell>
          <cell r="AY172">
            <v>0</v>
          </cell>
          <cell r="AZ172">
            <v>0</v>
          </cell>
          <cell r="BA172">
            <v>6414465.5</v>
          </cell>
          <cell r="BB172">
            <v>0</v>
          </cell>
          <cell r="BE172">
            <v>0</v>
          </cell>
          <cell r="BF172">
            <v>0</v>
          </cell>
          <cell r="BG172">
            <v>0</v>
          </cell>
          <cell r="BH172">
            <v>0</v>
          </cell>
          <cell r="BI172">
            <v>0</v>
          </cell>
          <cell r="BJ172">
            <v>0</v>
          </cell>
          <cell r="BM172">
            <v>0</v>
          </cell>
          <cell r="BN172">
            <v>0</v>
          </cell>
          <cell r="BO172">
            <v>0</v>
          </cell>
          <cell r="BP172">
            <v>0</v>
          </cell>
          <cell r="BQ172">
            <v>0</v>
          </cell>
          <cell r="BR172">
            <v>0</v>
          </cell>
          <cell r="BT172">
            <v>0</v>
          </cell>
          <cell r="BU172">
            <v>0</v>
          </cell>
          <cell r="BW172">
            <v>0</v>
          </cell>
          <cell r="BX172">
            <v>0</v>
          </cell>
          <cell r="BY172">
            <v>0</v>
          </cell>
        </row>
        <row r="173">
          <cell r="B173">
            <v>36000</v>
          </cell>
          <cell r="G173">
            <v>0</v>
          </cell>
          <cell r="K173">
            <v>0</v>
          </cell>
          <cell r="N173">
            <v>0</v>
          </cell>
          <cell r="O173">
            <v>0</v>
          </cell>
          <cell r="P173">
            <v>0</v>
          </cell>
          <cell r="Q173">
            <v>0</v>
          </cell>
          <cell r="R173">
            <v>0</v>
          </cell>
          <cell r="S173">
            <v>0</v>
          </cell>
          <cell r="Y173">
            <v>0</v>
          </cell>
          <cell r="Z173">
            <v>0</v>
          </cell>
          <cell r="AA173">
            <v>0</v>
          </cell>
          <cell r="AB173">
            <v>0</v>
          </cell>
          <cell r="AC173">
            <v>0</v>
          </cell>
          <cell r="AD173">
            <v>0</v>
          </cell>
          <cell r="AG173">
            <v>0</v>
          </cell>
          <cell r="AK173">
            <v>0</v>
          </cell>
          <cell r="AS173">
            <v>0</v>
          </cell>
          <cell r="AT173">
            <v>0</v>
          </cell>
          <cell r="AU173">
            <v>0</v>
          </cell>
          <cell r="AW173">
            <v>0</v>
          </cell>
          <cell r="AX173">
            <v>0</v>
          </cell>
          <cell r="AY173">
            <v>0</v>
          </cell>
          <cell r="AZ173">
            <v>0</v>
          </cell>
          <cell r="BA173">
            <v>6423811.5</v>
          </cell>
          <cell r="BB173">
            <v>0</v>
          </cell>
          <cell r="BE173">
            <v>0</v>
          </cell>
          <cell r="BF173">
            <v>0</v>
          </cell>
          <cell r="BG173">
            <v>0</v>
          </cell>
          <cell r="BH173">
            <v>0</v>
          </cell>
          <cell r="BI173">
            <v>0</v>
          </cell>
          <cell r="BJ173">
            <v>0</v>
          </cell>
          <cell r="BM173">
            <v>0</v>
          </cell>
          <cell r="BN173">
            <v>0</v>
          </cell>
          <cell r="BO173">
            <v>0</v>
          </cell>
          <cell r="BP173">
            <v>0</v>
          </cell>
          <cell r="BQ173">
            <v>0</v>
          </cell>
          <cell r="BR173">
            <v>0</v>
          </cell>
          <cell r="BT173">
            <v>0</v>
          </cell>
          <cell r="BU173">
            <v>0</v>
          </cell>
          <cell r="BW173">
            <v>0</v>
          </cell>
          <cell r="BX173">
            <v>0</v>
          </cell>
          <cell r="BY173">
            <v>0</v>
          </cell>
        </row>
        <row r="174">
          <cell r="B174">
            <v>36003</v>
          </cell>
          <cell r="G174">
            <v>0</v>
          </cell>
          <cell r="K174">
            <v>0</v>
          </cell>
          <cell r="N174">
            <v>0</v>
          </cell>
          <cell r="O174">
            <v>0</v>
          </cell>
          <cell r="P174">
            <v>0</v>
          </cell>
          <cell r="Q174">
            <v>0</v>
          </cell>
          <cell r="R174">
            <v>0</v>
          </cell>
          <cell r="S174">
            <v>0</v>
          </cell>
          <cell r="Y174">
            <v>0</v>
          </cell>
          <cell r="Z174">
            <v>0</v>
          </cell>
          <cell r="AA174">
            <v>0</v>
          </cell>
          <cell r="AB174">
            <v>0</v>
          </cell>
          <cell r="AC174">
            <v>0</v>
          </cell>
          <cell r="AD174">
            <v>0</v>
          </cell>
          <cell r="AG174">
            <v>0</v>
          </cell>
          <cell r="AK174">
            <v>0</v>
          </cell>
          <cell r="AS174">
            <v>0</v>
          </cell>
          <cell r="AT174">
            <v>0</v>
          </cell>
          <cell r="AU174">
            <v>0</v>
          </cell>
          <cell r="AW174">
            <v>0</v>
          </cell>
          <cell r="AX174">
            <v>0</v>
          </cell>
          <cell r="AY174">
            <v>0</v>
          </cell>
          <cell r="AZ174">
            <v>0</v>
          </cell>
          <cell r="BA174">
            <v>6321865.5</v>
          </cell>
          <cell r="BB174">
            <v>0</v>
          </cell>
          <cell r="BE174">
            <v>0</v>
          </cell>
          <cell r="BF174">
            <v>0</v>
          </cell>
          <cell r="BG174">
            <v>0</v>
          </cell>
          <cell r="BH174">
            <v>0</v>
          </cell>
          <cell r="BI174">
            <v>0</v>
          </cell>
          <cell r="BJ174">
            <v>0</v>
          </cell>
          <cell r="BM174">
            <v>0</v>
          </cell>
          <cell r="BN174">
            <v>0</v>
          </cell>
          <cell r="BO174">
            <v>0</v>
          </cell>
          <cell r="BP174">
            <v>0</v>
          </cell>
          <cell r="BQ174">
            <v>0</v>
          </cell>
          <cell r="BR174">
            <v>0</v>
          </cell>
          <cell r="BT174">
            <v>0</v>
          </cell>
          <cell r="BU174">
            <v>0</v>
          </cell>
          <cell r="BW174">
            <v>0</v>
          </cell>
          <cell r="BX174">
            <v>0</v>
          </cell>
          <cell r="BY174">
            <v>0</v>
          </cell>
        </row>
        <row r="175">
          <cell r="B175">
            <v>36004</v>
          </cell>
          <cell r="G175">
            <v>0</v>
          </cell>
          <cell r="K175">
            <v>0</v>
          </cell>
          <cell r="N175">
            <v>0</v>
          </cell>
          <cell r="O175">
            <v>0</v>
          </cell>
          <cell r="P175">
            <v>0</v>
          </cell>
          <cell r="Q175">
            <v>0</v>
          </cell>
          <cell r="R175">
            <v>0</v>
          </cell>
          <cell r="S175">
            <v>0</v>
          </cell>
          <cell r="Y175">
            <v>0</v>
          </cell>
          <cell r="Z175">
            <v>0</v>
          </cell>
          <cell r="AA175">
            <v>0</v>
          </cell>
          <cell r="AB175">
            <v>0</v>
          </cell>
          <cell r="AC175">
            <v>0</v>
          </cell>
          <cell r="AD175">
            <v>0</v>
          </cell>
          <cell r="AG175">
            <v>0</v>
          </cell>
          <cell r="AK175">
            <v>0</v>
          </cell>
          <cell r="AS175">
            <v>0</v>
          </cell>
          <cell r="AT175">
            <v>0</v>
          </cell>
          <cell r="AU175">
            <v>0</v>
          </cell>
          <cell r="AW175">
            <v>0</v>
          </cell>
          <cell r="AX175">
            <v>0</v>
          </cell>
          <cell r="AY175">
            <v>0</v>
          </cell>
          <cell r="AZ175">
            <v>0</v>
          </cell>
          <cell r="BA175">
            <v>6335246.5</v>
          </cell>
          <cell r="BB175">
            <v>0</v>
          </cell>
          <cell r="BE175">
            <v>0</v>
          </cell>
          <cell r="BF175">
            <v>0</v>
          </cell>
          <cell r="BG175">
            <v>0</v>
          </cell>
          <cell r="BH175">
            <v>0</v>
          </cell>
          <cell r="BI175">
            <v>0</v>
          </cell>
          <cell r="BJ175">
            <v>0</v>
          </cell>
          <cell r="BM175">
            <v>0</v>
          </cell>
          <cell r="BN175">
            <v>0</v>
          </cell>
          <cell r="BO175">
            <v>0</v>
          </cell>
          <cell r="BP175">
            <v>0</v>
          </cell>
          <cell r="BQ175">
            <v>0</v>
          </cell>
          <cell r="BR175">
            <v>0</v>
          </cell>
          <cell r="BT175">
            <v>0</v>
          </cell>
          <cell r="BU175">
            <v>0</v>
          </cell>
          <cell r="BW175">
            <v>0</v>
          </cell>
          <cell r="BX175">
            <v>0</v>
          </cell>
          <cell r="BY175">
            <v>0</v>
          </cell>
        </row>
        <row r="176">
          <cell r="B176">
            <v>36005</v>
          </cell>
          <cell r="G176">
            <v>0</v>
          </cell>
          <cell r="K176">
            <v>0</v>
          </cell>
          <cell r="N176">
            <v>0</v>
          </cell>
          <cell r="O176">
            <v>0</v>
          </cell>
          <cell r="P176">
            <v>0</v>
          </cell>
          <cell r="Q176">
            <v>0</v>
          </cell>
          <cell r="R176">
            <v>0</v>
          </cell>
          <cell r="S176">
            <v>0</v>
          </cell>
          <cell r="Y176">
            <v>0</v>
          </cell>
          <cell r="Z176">
            <v>0</v>
          </cell>
          <cell r="AA176">
            <v>0</v>
          </cell>
          <cell r="AB176">
            <v>0</v>
          </cell>
          <cell r="AC176">
            <v>0</v>
          </cell>
          <cell r="AD176">
            <v>0</v>
          </cell>
          <cell r="AG176">
            <v>0</v>
          </cell>
          <cell r="AK176">
            <v>0</v>
          </cell>
          <cell r="AS176">
            <v>0</v>
          </cell>
          <cell r="AT176">
            <v>0</v>
          </cell>
          <cell r="AU176">
            <v>0</v>
          </cell>
          <cell r="AW176">
            <v>0</v>
          </cell>
          <cell r="AX176">
            <v>0</v>
          </cell>
          <cell r="AY176">
            <v>0</v>
          </cell>
          <cell r="AZ176">
            <v>0</v>
          </cell>
          <cell r="BA176">
            <v>6470276.5</v>
          </cell>
          <cell r="BB176">
            <v>0</v>
          </cell>
          <cell r="BE176">
            <v>0</v>
          </cell>
          <cell r="BF176">
            <v>0</v>
          </cell>
          <cell r="BG176">
            <v>0</v>
          </cell>
          <cell r="BH176">
            <v>0</v>
          </cell>
          <cell r="BI176">
            <v>0</v>
          </cell>
          <cell r="BJ176">
            <v>0</v>
          </cell>
          <cell r="BM176">
            <v>0</v>
          </cell>
          <cell r="BN176">
            <v>0</v>
          </cell>
          <cell r="BO176">
            <v>0</v>
          </cell>
          <cell r="BP176">
            <v>0</v>
          </cell>
          <cell r="BQ176">
            <v>0</v>
          </cell>
          <cell r="BR176">
            <v>0</v>
          </cell>
          <cell r="BT176">
            <v>0</v>
          </cell>
          <cell r="BU176">
            <v>0</v>
          </cell>
          <cell r="BW176">
            <v>0</v>
          </cell>
          <cell r="BX176">
            <v>0</v>
          </cell>
          <cell r="BY176">
            <v>0</v>
          </cell>
        </row>
        <row r="177">
          <cell r="B177">
            <v>36006</v>
          </cell>
          <cell r="G177">
            <v>0</v>
          </cell>
          <cell r="K177">
            <v>0</v>
          </cell>
          <cell r="N177">
            <v>0</v>
          </cell>
          <cell r="O177">
            <v>0</v>
          </cell>
          <cell r="P177">
            <v>0</v>
          </cell>
          <cell r="Q177">
            <v>0</v>
          </cell>
          <cell r="R177">
            <v>0</v>
          </cell>
          <cell r="S177">
            <v>0</v>
          </cell>
          <cell r="Y177">
            <v>0</v>
          </cell>
          <cell r="Z177">
            <v>0</v>
          </cell>
          <cell r="AA177">
            <v>0</v>
          </cell>
          <cell r="AB177">
            <v>0</v>
          </cell>
          <cell r="AC177">
            <v>0</v>
          </cell>
          <cell r="AD177">
            <v>0</v>
          </cell>
          <cell r="AG177">
            <v>0</v>
          </cell>
          <cell r="AK177">
            <v>0</v>
          </cell>
          <cell r="AS177">
            <v>0</v>
          </cell>
          <cell r="AT177">
            <v>0</v>
          </cell>
          <cell r="AU177">
            <v>0</v>
          </cell>
          <cell r="AW177">
            <v>0</v>
          </cell>
          <cell r="AX177">
            <v>0</v>
          </cell>
          <cell r="AY177">
            <v>0</v>
          </cell>
          <cell r="AZ177">
            <v>0</v>
          </cell>
          <cell r="BA177">
            <v>6489125.5</v>
          </cell>
          <cell r="BB177">
            <v>0</v>
          </cell>
          <cell r="BE177">
            <v>0</v>
          </cell>
          <cell r="BF177">
            <v>0</v>
          </cell>
          <cell r="BG177">
            <v>0</v>
          </cell>
          <cell r="BH177">
            <v>0</v>
          </cell>
          <cell r="BI177">
            <v>0</v>
          </cell>
          <cell r="BJ177">
            <v>0</v>
          </cell>
          <cell r="BM177">
            <v>0</v>
          </cell>
          <cell r="BN177">
            <v>0</v>
          </cell>
          <cell r="BO177">
            <v>0</v>
          </cell>
          <cell r="BP177">
            <v>0</v>
          </cell>
          <cell r="BQ177">
            <v>0</v>
          </cell>
          <cell r="BR177">
            <v>0</v>
          </cell>
          <cell r="BT177">
            <v>0</v>
          </cell>
          <cell r="BU177">
            <v>0</v>
          </cell>
          <cell r="BW177">
            <v>0</v>
          </cell>
          <cell r="BX177">
            <v>0</v>
          </cell>
          <cell r="BY177">
            <v>0</v>
          </cell>
        </row>
        <row r="178">
          <cell r="B178">
            <v>36007</v>
          </cell>
          <cell r="G178">
            <v>0</v>
          </cell>
          <cell r="K178">
            <v>0</v>
          </cell>
          <cell r="N178">
            <v>0</v>
          </cell>
          <cell r="O178">
            <v>0</v>
          </cell>
          <cell r="P178">
            <v>0</v>
          </cell>
          <cell r="Q178">
            <v>0</v>
          </cell>
          <cell r="R178">
            <v>0</v>
          </cell>
          <cell r="S178">
            <v>0</v>
          </cell>
          <cell r="Y178">
            <v>0</v>
          </cell>
          <cell r="Z178">
            <v>0</v>
          </cell>
          <cell r="AA178">
            <v>0</v>
          </cell>
          <cell r="AB178">
            <v>0</v>
          </cell>
          <cell r="AC178">
            <v>0</v>
          </cell>
          <cell r="AD178">
            <v>0</v>
          </cell>
          <cell r="AG178">
            <v>0</v>
          </cell>
          <cell r="AK178">
            <v>0</v>
          </cell>
          <cell r="AS178">
            <v>0</v>
          </cell>
          <cell r="AT178">
            <v>0</v>
          </cell>
          <cell r="AU178">
            <v>0</v>
          </cell>
          <cell r="AW178">
            <v>0</v>
          </cell>
          <cell r="AX178">
            <v>0</v>
          </cell>
          <cell r="AY178">
            <v>0</v>
          </cell>
          <cell r="AZ178">
            <v>0</v>
          </cell>
          <cell r="BA178">
            <v>6475887.5</v>
          </cell>
          <cell r="BB178">
            <v>0</v>
          </cell>
          <cell r="BE178">
            <v>0</v>
          </cell>
          <cell r="BF178">
            <v>0</v>
          </cell>
          <cell r="BG178">
            <v>0</v>
          </cell>
          <cell r="BH178">
            <v>0</v>
          </cell>
          <cell r="BI178">
            <v>0</v>
          </cell>
          <cell r="BJ178">
            <v>0</v>
          </cell>
          <cell r="BM178">
            <v>0</v>
          </cell>
          <cell r="BN178">
            <v>0</v>
          </cell>
          <cell r="BO178">
            <v>0</v>
          </cell>
          <cell r="BP178">
            <v>0</v>
          </cell>
          <cell r="BQ178">
            <v>0</v>
          </cell>
          <cell r="BR178">
            <v>0</v>
          </cell>
          <cell r="BT178">
            <v>0</v>
          </cell>
          <cell r="BU178">
            <v>0</v>
          </cell>
          <cell r="BW178">
            <v>0</v>
          </cell>
          <cell r="BX178">
            <v>0</v>
          </cell>
          <cell r="BY178">
            <v>0</v>
          </cell>
        </row>
        <row r="179">
          <cell r="B179">
            <v>36010</v>
          </cell>
          <cell r="G179">
            <v>0</v>
          </cell>
          <cell r="K179">
            <v>0</v>
          </cell>
          <cell r="N179">
            <v>0</v>
          </cell>
          <cell r="O179">
            <v>0</v>
          </cell>
          <cell r="P179">
            <v>0</v>
          </cell>
          <cell r="Q179">
            <v>0</v>
          </cell>
          <cell r="R179">
            <v>0</v>
          </cell>
          <cell r="S179">
            <v>0</v>
          </cell>
          <cell r="Y179">
            <v>0</v>
          </cell>
          <cell r="Z179">
            <v>0</v>
          </cell>
          <cell r="AA179">
            <v>0</v>
          </cell>
          <cell r="AB179">
            <v>0</v>
          </cell>
          <cell r="AC179">
            <v>0</v>
          </cell>
          <cell r="AD179">
            <v>0</v>
          </cell>
          <cell r="AG179">
            <v>0</v>
          </cell>
          <cell r="AK179">
            <v>0</v>
          </cell>
          <cell r="AS179">
            <v>0</v>
          </cell>
          <cell r="AT179">
            <v>0</v>
          </cell>
          <cell r="AU179">
            <v>0</v>
          </cell>
          <cell r="AW179">
            <v>0</v>
          </cell>
          <cell r="AX179">
            <v>0</v>
          </cell>
          <cell r="AY179">
            <v>0</v>
          </cell>
          <cell r="AZ179">
            <v>0</v>
          </cell>
          <cell r="BA179">
            <v>6445352.5</v>
          </cell>
          <cell r="BB179">
            <v>0</v>
          </cell>
          <cell r="BE179">
            <v>0</v>
          </cell>
          <cell r="BF179">
            <v>0</v>
          </cell>
          <cell r="BG179">
            <v>0</v>
          </cell>
          <cell r="BH179">
            <v>0</v>
          </cell>
          <cell r="BI179">
            <v>0</v>
          </cell>
          <cell r="BJ179">
            <v>0</v>
          </cell>
          <cell r="BM179">
            <v>0</v>
          </cell>
          <cell r="BN179">
            <v>0</v>
          </cell>
          <cell r="BO179">
            <v>0</v>
          </cell>
          <cell r="BP179">
            <v>0</v>
          </cell>
          <cell r="BQ179">
            <v>0</v>
          </cell>
          <cell r="BR179">
            <v>0</v>
          </cell>
          <cell r="BT179">
            <v>0</v>
          </cell>
          <cell r="BU179">
            <v>0</v>
          </cell>
          <cell r="BW179">
            <v>0</v>
          </cell>
          <cell r="BX179">
            <v>0</v>
          </cell>
          <cell r="BY179">
            <v>0</v>
          </cell>
        </row>
        <row r="180">
          <cell r="B180">
            <v>36011</v>
          </cell>
          <cell r="G180">
            <v>0</v>
          </cell>
          <cell r="K180">
            <v>0</v>
          </cell>
          <cell r="N180">
            <v>0</v>
          </cell>
          <cell r="O180">
            <v>0</v>
          </cell>
          <cell r="P180">
            <v>0</v>
          </cell>
          <cell r="Q180">
            <v>0</v>
          </cell>
          <cell r="R180">
            <v>0</v>
          </cell>
          <cell r="S180">
            <v>0</v>
          </cell>
          <cell r="Y180">
            <v>0</v>
          </cell>
          <cell r="Z180">
            <v>0</v>
          </cell>
          <cell r="AA180">
            <v>0</v>
          </cell>
          <cell r="AB180">
            <v>0</v>
          </cell>
          <cell r="AC180">
            <v>0</v>
          </cell>
          <cell r="AD180">
            <v>0</v>
          </cell>
          <cell r="AG180">
            <v>0</v>
          </cell>
          <cell r="AK180">
            <v>0</v>
          </cell>
          <cell r="AS180">
            <v>0</v>
          </cell>
          <cell r="AT180">
            <v>0</v>
          </cell>
          <cell r="AU180">
            <v>0</v>
          </cell>
          <cell r="AW180">
            <v>0</v>
          </cell>
          <cell r="AX180">
            <v>0</v>
          </cell>
          <cell r="AY180">
            <v>0</v>
          </cell>
          <cell r="AZ180">
            <v>0</v>
          </cell>
          <cell r="BA180">
            <v>6485700.5</v>
          </cell>
          <cell r="BB180">
            <v>0</v>
          </cell>
          <cell r="BE180">
            <v>0</v>
          </cell>
          <cell r="BF180">
            <v>0</v>
          </cell>
          <cell r="BG180">
            <v>0</v>
          </cell>
          <cell r="BH180">
            <v>0</v>
          </cell>
          <cell r="BI180">
            <v>0</v>
          </cell>
          <cell r="BJ180">
            <v>0</v>
          </cell>
          <cell r="BM180">
            <v>0</v>
          </cell>
          <cell r="BN180">
            <v>0</v>
          </cell>
          <cell r="BO180">
            <v>0</v>
          </cell>
          <cell r="BP180">
            <v>0</v>
          </cell>
          <cell r="BQ180">
            <v>0</v>
          </cell>
          <cell r="BR180">
            <v>0</v>
          </cell>
          <cell r="BT180">
            <v>0</v>
          </cell>
          <cell r="BU180">
            <v>0</v>
          </cell>
          <cell r="BW180">
            <v>0</v>
          </cell>
          <cell r="BX180">
            <v>0</v>
          </cell>
          <cell r="BY180">
            <v>0</v>
          </cell>
        </row>
        <row r="181">
          <cell r="B181">
            <v>36012</v>
          </cell>
          <cell r="G181">
            <v>0</v>
          </cell>
          <cell r="K181">
            <v>0</v>
          </cell>
          <cell r="N181">
            <v>0</v>
          </cell>
          <cell r="O181">
            <v>0</v>
          </cell>
          <cell r="P181">
            <v>0</v>
          </cell>
          <cell r="Q181">
            <v>0</v>
          </cell>
          <cell r="R181">
            <v>0</v>
          </cell>
          <cell r="S181">
            <v>0</v>
          </cell>
          <cell r="Y181">
            <v>0</v>
          </cell>
          <cell r="Z181">
            <v>0</v>
          </cell>
          <cell r="AA181">
            <v>0</v>
          </cell>
          <cell r="AB181">
            <v>0</v>
          </cell>
          <cell r="AC181">
            <v>0</v>
          </cell>
          <cell r="AD181">
            <v>0</v>
          </cell>
          <cell r="AG181">
            <v>0</v>
          </cell>
          <cell r="AK181">
            <v>0</v>
          </cell>
          <cell r="AS181">
            <v>0</v>
          </cell>
          <cell r="AT181">
            <v>0</v>
          </cell>
          <cell r="AU181">
            <v>0</v>
          </cell>
          <cell r="AW181">
            <v>0</v>
          </cell>
          <cell r="AX181">
            <v>0</v>
          </cell>
          <cell r="AY181">
            <v>0</v>
          </cell>
          <cell r="AZ181">
            <v>0</v>
          </cell>
          <cell r="BA181">
            <v>6467825.5</v>
          </cell>
          <cell r="BB181">
            <v>0</v>
          </cell>
          <cell r="BE181">
            <v>0</v>
          </cell>
          <cell r="BF181">
            <v>0</v>
          </cell>
          <cell r="BG181">
            <v>0</v>
          </cell>
          <cell r="BH181">
            <v>0</v>
          </cell>
          <cell r="BI181">
            <v>0</v>
          </cell>
          <cell r="BJ181">
            <v>0</v>
          </cell>
          <cell r="BM181">
            <v>0</v>
          </cell>
          <cell r="BN181">
            <v>0</v>
          </cell>
          <cell r="BO181">
            <v>0</v>
          </cell>
          <cell r="BP181">
            <v>0</v>
          </cell>
          <cell r="BQ181">
            <v>0</v>
          </cell>
          <cell r="BR181">
            <v>0</v>
          </cell>
          <cell r="BT181">
            <v>0</v>
          </cell>
          <cell r="BU181">
            <v>0</v>
          </cell>
          <cell r="BW181">
            <v>0</v>
          </cell>
          <cell r="BX181">
            <v>0</v>
          </cell>
          <cell r="BY181">
            <v>0</v>
          </cell>
        </row>
        <row r="182">
          <cell r="B182">
            <v>36013</v>
          </cell>
          <cell r="G182">
            <v>0</v>
          </cell>
          <cell r="K182">
            <v>0</v>
          </cell>
          <cell r="N182">
            <v>0</v>
          </cell>
          <cell r="O182">
            <v>0</v>
          </cell>
          <cell r="P182">
            <v>0</v>
          </cell>
          <cell r="Q182">
            <v>0</v>
          </cell>
          <cell r="R182">
            <v>0</v>
          </cell>
          <cell r="S182">
            <v>0</v>
          </cell>
          <cell r="Y182">
            <v>0</v>
          </cell>
          <cell r="Z182">
            <v>0</v>
          </cell>
          <cell r="AA182">
            <v>0</v>
          </cell>
          <cell r="AB182">
            <v>0</v>
          </cell>
          <cell r="AC182">
            <v>0</v>
          </cell>
          <cell r="AD182">
            <v>0</v>
          </cell>
          <cell r="AG182">
            <v>0</v>
          </cell>
          <cell r="AK182">
            <v>0</v>
          </cell>
          <cell r="AS182">
            <v>0</v>
          </cell>
          <cell r="AT182">
            <v>0</v>
          </cell>
          <cell r="AU182">
            <v>0</v>
          </cell>
          <cell r="AW182">
            <v>0</v>
          </cell>
          <cell r="AX182">
            <v>0</v>
          </cell>
          <cell r="AY182">
            <v>0</v>
          </cell>
          <cell r="AZ182">
            <v>0</v>
          </cell>
          <cell r="BA182">
            <v>6446443.5</v>
          </cell>
          <cell r="BB182">
            <v>0</v>
          </cell>
          <cell r="BE182">
            <v>0</v>
          </cell>
          <cell r="BF182">
            <v>0</v>
          </cell>
          <cell r="BG182">
            <v>0</v>
          </cell>
          <cell r="BH182">
            <v>0</v>
          </cell>
          <cell r="BI182">
            <v>0</v>
          </cell>
          <cell r="BJ182">
            <v>0</v>
          </cell>
          <cell r="BM182">
            <v>0</v>
          </cell>
          <cell r="BN182">
            <v>0</v>
          </cell>
          <cell r="BO182">
            <v>0</v>
          </cell>
          <cell r="BP182">
            <v>0</v>
          </cell>
          <cell r="BQ182">
            <v>0</v>
          </cell>
          <cell r="BR182">
            <v>0</v>
          </cell>
          <cell r="BT182">
            <v>0</v>
          </cell>
          <cell r="BU182">
            <v>0</v>
          </cell>
          <cell r="BW182">
            <v>0</v>
          </cell>
          <cell r="BX182">
            <v>0</v>
          </cell>
          <cell r="BY182">
            <v>0</v>
          </cell>
        </row>
        <row r="183">
          <cell r="B183">
            <v>36014</v>
          </cell>
          <cell r="G183">
            <v>0</v>
          </cell>
          <cell r="K183">
            <v>0</v>
          </cell>
          <cell r="N183">
            <v>0</v>
          </cell>
          <cell r="O183">
            <v>0</v>
          </cell>
          <cell r="P183">
            <v>0</v>
          </cell>
          <cell r="Q183">
            <v>0</v>
          </cell>
          <cell r="R183">
            <v>0</v>
          </cell>
          <cell r="S183">
            <v>0</v>
          </cell>
          <cell r="Y183">
            <v>0</v>
          </cell>
          <cell r="Z183">
            <v>0</v>
          </cell>
          <cell r="AA183">
            <v>0</v>
          </cell>
          <cell r="AB183">
            <v>0</v>
          </cell>
          <cell r="AC183">
            <v>0</v>
          </cell>
          <cell r="AD183">
            <v>0</v>
          </cell>
          <cell r="AG183">
            <v>0</v>
          </cell>
          <cell r="AK183">
            <v>0</v>
          </cell>
          <cell r="AS183">
            <v>0</v>
          </cell>
          <cell r="AT183">
            <v>0</v>
          </cell>
          <cell r="AU183">
            <v>0</v>
          </cell>
          <cell r="AW183">
            <v>0</v>
          </cell>
          <cell r="AX183">
            <v>0</v>
          </cell>
          <cell r="AY183">
            <v>0</v>
          </cell>
          <cell r="AZ183">
            <v>0</v>
          </cell>
          <cell r="BA183">
            <v>6459838.5</v>
          </cell>
          <cell r="BB183">
            <v>0</v>
          </cell>
          <cell r="BE183">
            <v>0</v>
          </cell>
          <cell r="BF183">
            <v>0</v>
          </cell>
          <cell r="BG183">
            <v>0</v>
          </cell>
          <cell r="BH183">
            <v>0</v>
          </cell>
          <cell r="BI183">
            <v>0</v>
          </cell>
          <cell r="BJ183">
            <v>0</v>
          </cell>
          <cell r="BM183">
            <v>0</v>
          </cell>
          <cell r="BN183">
            <v>0</v>
          </cell>
          <cell r="BO183">
            <v>0</v>
          </cell>
          <cell r="BP183">
            <v>0</v>
          </cell>
          <cell r="BQ183">
            <v>0</v>
          </cell>
          <cell r="BR183">
            <v>0</v>
          </cell>
          <cell r="BT183">
            <v>0</v>
          </cell>
          <cell r="BU183">
            <v>0</v>
          </cell>
          <cell r="BW183">
            <v>0</v>
          </cell>
          <cell r="BX183">
            <v>0</v>
          </cell>
          <cell r="BY183">
            <v>0</v>
          </cell>
        </row>
        <row r="184">
          <cell r="B184">
            <v>36017</v>
          </cell>
          <cell r="G184">
            <v>0</v>
          </cell>
          <cell r="K184">
            <v>0</v>
          </cell>
          <cell r="N184">
            <v>0</v>
          </cell>
          <cell r="O184">
            <v>0</v>
          </cell>
          <cell r="P184">
            <v>0</v>
          </cell>
          <cell r="Q184">
            <v>0</v>
          </cell>
          <cell r="R184">
            <v>0</v>
          </cell>
          <cell r="S184">
            <v>0</v>
          </cell>
          <cell r="Y184">
            <v>0</v>
          </cell>
          <cell r="Z184">
            <v>0</v>
          </cell>
          <cell r="AA184">
            <v>0</v>
          </cell>
          <cell r="AB184">
            <v>0</v>
          </cell>
          <cell r="AC184">
            <v>0</v>
          </cell>
          <cell r="AD184">
            <v>0</v>
          </cell>
          <cell r="AG184">
            <v>0</v>
          </cell>
          <cell r="AK184">
            <v>0</v>
          </cell>
          <cell r="AS184">
            <v>0</v>
          </cell>
          <cell r="AT184">
            <v>0</v>
          </cell>
          <cell r="AU184">
            <v>0</v>
          </cell>
          <cell r="AW184">
            <v>0</v>
          </cell>
          <cell r="AX184">
            <v>0</v>
          </cell>
          <cell r="AY184">
            <v>0</v>
          </cell>
          <cell r="AZ184">
            <v>0</v>
          </cell>
          <cell r="BA184">
            <v>6577082.5</v>
          </cell>
          <cell r="BB184">
            <v>0</v>
          </cell>
          <cell r="BE184">
            <v>0</v>
          </cell>
          <cell r="BF184">
            <v>0</v>
          </cell>
          <cell r="BG184">
            <v>0</v>
          </cell>
          <cell r="BH184">
            <v>0</v>
          </cell>
          <cell r="BI184">
            <v>0</v>
          </cell>
          <cell r="BJ184">
            <v>0</v>
          </cell>
          <cell r="BM184">
            <v>0</v>
          </cell>
          <cell r="BN184">
            <v>0</v>
          </cell>
          <cell r="BO184">
            <v>0</v>
          </cell>
          <cell r="BP184">
            <v>0</v>
          </cell>
          <cell r="BQ184">
            <v>0</v>
          </cell>
          <cell r="BR184">
            <v>0</v>
          </cell>
          <cell r="BT184">
            <v>0</v>
          </cell>
          <cell r="BU184">
            <v>0</v>
          </cell>
          <cell r="BW184">
            <v>0</v>
          </cell>
          <cell r="BX184">
            <v>0</v>
          </cell>
          <cell r="BY184">
            <v>0</v>
          </cell>
        </row>
        <row r="185">
          <cell r="B185">
            <v>36018</v>
          </cell>
          <cell r="G185">
            <v>0</v>
          </cell>
          <cell r="K185">
            <v>0</v>
          </cell>
          <cell r="N185">
            <v>0</v>
          </cell>
          <cell r="O185">
            <v>0</v>
          </cell>
          <cell r="P185">
            <v>0</v>
          </cell>
          <cell r="Q185">
            <v>0</v>
          </cell>
          <cell r="R185">
            <v>0</v>
          </cell>
          <cell r="S185">
            <v>0</v>
          </cell>
          <cell r="Y185">
            <v>0</v>
          </cell>
          <cell r="Z185">
            <v>0</v>
          </cell>
          <cell r="AA185">
            <v>0</v>
          </cell>
          <cell r="AB185">
            <v>0</v>
          </cell>
          <cell r="AC185">
            <v>0</v>
          </cell>
          <cell r="AD185">
            <v>0</v>
          </cell>
          <cell r="AG185">
            <v>0</v>
          </cell>
          <cell r="AK185">
            <v>0</v>
          </cell>
          <cell r="AS185">
            <v>0</v>
          </cell>
          <cell r="AT185">
            <v>0</v>
          </cell>
          <cell r="AU185">
            <v>0</v>
          </cell>
          <cell r="AW185">
            <v>0</v>
          </cell>
          <cell r="AX185">
            <v>0</v>
          </cell>
          <cell r="AY185">
            <v>0</v>
          </cell>
          <cell r="AZ185">
            <v>0</v>
          </cell>
          <cell r="BA185">
            <v>6676099.5</v>
          </cell>
          <cell r="BB185">
            <v>0</v>
          </cell>
          <cell r="BE185">
            <v>0</v>
          </cell>
          <cell r="BF185">
            <v>0</v>
          </cell>
          <cell r="BG185">
            <v>0</v>
          </cell>
          <cell r="BH185">
            <v>0</v>
          </cell>
          <cell r="BI185">
            <v>0</v>
          </cell>
          <cell r="BJ185">
            <v>0</v>
          </cell>
          <cell r="BM185">
            <v>0</v>
          </cell>
          <cell r="BN185">
            <v>0</v>
          </cell>
          <cell r="BO185">
            <v>0</v>
          </cell>
          <cell r="BP185">
            <v>0</v>
          </cell>
          <cell r="BQ185">
            <v>0</v>
          </cell>
          <cell r="BR185">
            <v>0</v>
          </cell>
          <cell r="BT185">
            <v>0</v>
          </cell>
          <cell r="BU185">
            <v>0</v>
          </cell>
          <cell r="BW185">
            <v>0</v>
          </cell>
          <cell r="BX185">
            <v>0</v>
          </cell>
          <cell r="BY185">
            <v>0</v>
          </cell>
        </row>
        <row r="186">
          <cell r="B186">
            <v>36019</v>
          </cell>
          <cell r="G186">
            <v>0</v>
          </cell>
          <cell r="K186">
            <v>0</v>
          </cell>
          <cell r="N186">
            <v>0</v>
          </cell>
          <cell r="O186">
            <v>0</v>
          </cell>
          <cell r="P186">
            <v>0</v>
          </cell>
          <cell r="Q186">
            <v>0</v>
          </cell>
          <cell r="R186">
            <v>0</v>
          </cell>
          <cell r="S186">
            <v>0</v>
          </cell>
          <cell r="Y186">
            <v>0</v>
          </cell>
          <cell r="Z186">
            <v>0</v>
          </cell>
          <cell r="AA186">
            <v>0</v>
          </cell>
          <cell r="AB186">
            <v>0</v>
          </cell>
          <cell r="AC186">
            <v>0</v>
          </cell>
          <cell r="AD186">
            <v>0</v>
          </cell>
          <cell r="AG186">
            <v>0</v>
          </cell>
          <cell r="AK186">
            <v>0</v>
          </cell>
          <cell r="AS186">
            <v>0</v>
          </cell>
          <cell r="AT186">
            <v>0</v>
          </cell>
          <cell r="AU186">
            <v>0</v>
          </cell>
          <cell r="AW186">
            <v>0</v>
          </cell>
          <cell r="AX186">
            <v>0</v>
          </cell>
          <cell r="AY186">
            <v>0</v>
          </cell>
          <cell r="AZ186">
            <v>0</v>
          </cell>
          <cell r="BA186">
            <v>6713213.5</v>
          </cell>
          <cell r="BB186">
            <v>0</v>
          </cell>
          <cell r="BE186">
            <v>0</v>
          </cell>
          <cell r="BF186">
            <v>0</v>
          </cell>
          <cell r="BG186">
            <v>0</v>
          </cell>
          <cell r="BH186">
            <v>0</v>
          </cell>
          <cell r="BI186">
            <v>0</v>
          </cell>
          <cell r="BJ186">
            <v>0</v>
          </cell>
          <cell r="BM186">
            <v>0</v>
          </cell>
          <cell r="BN186">
            <v>0</v>
          </cell>
          <cell r="BO186">
            <v>0</v>
          </cell>
          <cell r="BP186">
            <v>0</v>
          </cell>
          <cell r="BQ186">
            <v>0</v>
          </cell>
          <cell r="BR186">
            <v>0</v>
          </cell>
          <cell r="BT186">
            <v>0</v>
          </cell>
          <cell r="BU186">
            <v>0</v>
          </cell>
          <cell r="BW186">
            <v>0</v>
          </cell>
          <cell r="BX186">
            <v>0</v>
          </cell>
          <cell r="BY186">
            <v>0</v>
          </cell>
        </row>
        <row r="187">
          <cell r="B187">
            <v>36020</v>
          </cell>
          <cell r="G187">
            <v>0</v>
          </cell>
          <cell r="K187">
            <v>0</v>
          </cell>
          <cell r="N187">
            <v>0</v>
          </cell>
          <cell r="O187">
            <v>0</v>
          </cell>
          <cell r="P187">
            <v>0</v>
          </cell>
          <cell r="Q187">
            <v>0</v>
          </cell>
          <cell r="R187">
            <v>0</v>
          </cell>
          <cell r="S187">
            <v>0</v>
          </cell>
          <cell r="Y187">
            <v>0</v>
          </cell>
          <cell r="Z187">
            <v>0</v>
          </cell>
          <cell r="AA187">
            <v>0</v>
          </cell>
          <cell r="AB187">
            <v>0</v>
          </cell>
          <cell r="AC187">
            <v>0</v>
          </cell>
          <cell r="AD187">
            <v>0</v>
          </cell>
          <cell r="AG187">
            <v>0</v>
          </cell>
          <cell r="AK187">
            <v>0</v>
          </cell>
          <cell r="AS187">
            <v>0</v>
          </cell>
          <cell r="AT187">
            <v>0</v>
          </cell>
          <cell r="AU187">
            <v>0</v>
          </cell>
          <cell r="AW187">
            <v>0</v>
          </cell>
          <cell r="AX187">
            <v>0</v>
          </cell>
          <cell r="AY187">
            <v>0</v>
          </cell>
          <cell r="AZ187">
            <v>0</v>
          </cell>
          <cell r="BA187">
            <v>6719809.5</v>
          </cell>
          <cell r="BB187">
            <v>0</v>
          </cell>
          <cell r="BE187">
            <v>0</v>
          </cell>
          <cell r="BF187">
            <v>0</v>
          </cell>
          <cell r="BG187">
            <v>0</v>
          </cell>
          <cell r="BH187">
            <v>0</v>
          </cell>
          <cell r="BI187">
            <v>0</v>
          </cell>
          <cell r="BJ187">
            <v>0</v>
          </cell>
          <cell r="BM187">
            <v>0</v>
          </cell>
          <cell r="BN187">
            <v>0</v>
          </cell>
          <cell r="BO187">
            <v>0</v>
          </cell>
          <cell r="BP187">
            <v>0</v>
          </cell>
          <cell r="BQ187">
            <v>0</v>
          </cell>
          <cell r="BR187">
            <v>0</v>
          </cell>
          <cell r="BT187">
            <v>0</v>
          </cell>
          <cell r="BU187">
            <v>0</v>
          </cell>
          <cell r="BW187">
            <v>0</v>
          </cell>
          <cell r="BX187">
            <v>0</v>
          </cell>
          <cell r="BY187">
            <v>0</v>
          </cell>
        </row>
        <row r="188">
          <cell r="B188">
            <v>36021</v>
          </cell>
          <cell r="G188">
            <v>0</v>
          </cell>
          <cell r="K188">
            <v>0</v>
          </cell>
          <cell r="N188">
            <v>0</v>
          </cell>
          <cell r="O188">
            <v>0</v>
          </cell>
          <cell r="P188">
            <v>0</v>
          </cell>
          <cell r="Q188">
            <v>0</v>
          </cell>
          <cell r="R188">
            <v>0</v>
          </cell>
          <cell r="S188">
            <v>0</v>
          </cell>
          <cell r="Y188">
            <v>0</v>
          </cell>
          <cell r="Z188">
            <v>0</v>
          </cell>
          <cell r="AA188">
            <v>0</v>
          </cell>
          <cell r="AB188">
            <v>0</v>
          </cell>
          <cell r="AC188">
            <v>0</v>
          </cell>
          <cell r="AD188">
            <v>0</v>
          </cell>
          <cell r="AG188">
            <v>0</v>
          </cell>
          <cell r="AK188">
            <v>0</v>
          </cell>
          <cell r="AS188">
            <v>0</v>
          </cell>
          <cell r="AT188">
            <v>0</v>
          </cell>
          <cell r="AU188">
            <v>0</v>
          </cell>
          <cell r="AW188">
            <v>0</v>
          </cell>
          <cell r="AX188">
            <v>0</v>
          </cell>
          <cell r="AY188">
            <v>0</v>
          </cell>
          <cell r="AZ188">
            <v>0</v>
          </cell>
          <cell r="BA188">
            <v>6742941.5</v>
          </cell>
          <cell r="BB188">
            <v>0</v>
          </cell>
          <cell r="BE188">
            <v>0</v>
          </cell>
          <cell r="BF188">
            <v>0</v>
          </cell>
          <cell r="BG188">
            <v>0</v>
          </cell>
          <cell r="BH188">
            <v>0</v>
          </cell>
          <cell r="BI188">
            <v>0</v>
          </cell>
          <cell r="BJ188">
            <v>0</v>
          </cell>
          <cell r="BM188">
            <v>0</v>
          </cell>
          <cell r="BN188">
            <v>0</v>
          </cell>
          <cell r="BO188">
            <v>0</v>
          </cell>
          <cell r="BP188">
            <v>0</v>
          </cell>
          <cell r="BQ188">
            <v>0</v>
          </cell>
          <cell r="BR188">
            <v>0</v>
          </cell>
          <cell r="BT188">
            <v>0</v>
          </cell>
          <cell r="BU188">
            <v>0</v>
          </cell>
          <cell r="BW188">
            <v>0</v>
          </cell>
          <cell r="BX188">
            <v>0</v>
          </cell>
          <cell r="BY188">
            <v>0</v>
          </cell>
        </row>
        <row r="189">
          <cell r="B189">
            <v>36024</v>
          </cell>
          <cell r="G189">
            <v>0</v>
          </cell>
          <cell r="K189">
            <v>0</v>
          </cell>
          <cell r="N189">
            <v>0</v>
          </cell>
          <cell r="O189">
            <v>0</v>
          </cell>
          <cell r="P189">
            <v>0</v>
          </cell>
          <cell r="Q189">
            <v>0</v>
          </cell>
          <cell r="R189">
            <v>0</v>
          </cell>
          <cell r="S189">
            <v>0</v>
          </cell>
          <cell r="Y189">
            <v>0</v>
          </cell>
          <cell r="Z189">
            <v>0</v>
          </cell>
          <cell r="AA189">
            <v>0</v>
          </cell>
          <cell r="AB189">
            <v>0</v>
          </cell>
          <cell r="AC189">
            <v>0</v>
          </cell>
          <cell r="AD189">
            <v>0</v>
          </cell>
          <cell r="AG189">
            <v>0</v>
          </cell>
          <cell r="AK189">
            <v>0</v>
          </cell>
          <cell r="AS189">
            <v>0</v>
          </cell>
          <cell r="AT189">
            <v>0</v>
          </cell>
          <cell r="AU189">
            <v>0</v>
          </cell>
          <cell r="AW189">
            <v>0</v>
          </cell>
          <cell r="AX189">
            <v>0</v>
          </cell>
          <cell r="AY189">
            <v>0</v>
          </cell>
          <cell r="AZ189">
            <v>0</v>
          </cell>
          <cell r="BA189">
            <v>6742941.5</v>
          </cell>
          <cell r="BB189">
            <v>0</v>
          </cell>
          <cell r="BE189">
            <v>0</v>
          </cell>
          <cell r="BF189">
            <v>0</v>
          </cell>
          <cell r="BG189">
            <v>0</v>
          </cell>
          <cell r="BH189">
            <v>0</v>
          </cell>
          <cell r="BI189">
            <v>0</v>
          </cell>
          <cell r="BJ189">
            <v>0</v>
          </cell>
          <cell r="BM189">
            <v>0</v>
          </cell>
          <cell r="BN189">
            <v>0</v>
          </cell>
          <cell r="BO189">
            <v>0</v>
          </cell>
          <cell r="BP189">
            <v>0</v>
          </cell>
          <cell r="BQ189">
            <v>0</v>
          </cell>
          <cell r="BR189">
            <v>0</v>
          </cell>
          <cell r="BT189">
            <v>0</v>
          </cell>
          <cell r="BU189">
            <v>0</v>
          </cell>
          <cell r="BW189">
            <v>0</v>
          </cell>
          <cell r="BX189">
            <v>0</v>
          </cell>
          <cell r="BY189">
            <v>0</v>
          </cell>
        </row>
        <row r="190">
          <cell r="B190">
            <v>36025</v>
          </cell>
          <cell r="G190">
            <v>0</v>
          </cell>
          <cell r="K190">
            <v>0</v>
          </cell>
          <cell r="N190">
            <v>0</v>
          </cell>
          <cell r="O190">
            <v>0</v>
          </cell>
          <cell r="P190">
            <v>0</v>
          </cell>
          <cell r="Q190">
            <v>0</v>
          </cell>
          <cell r="R190">
            <v>0</v>
          </cell>
          <cell r="S190">
            <v>0</v>
          </cell>
          <cell r="Y190">
            <v>0</v>
          </cell>
          <cell r="Z190">
            <v>0</v>
          </cell>
          <cell r="AA190">
            <v>0</v>
          </cell>
          <cell r="AB190">
            <v>0</v>
          </cell>
          <cell r="AC190">
            <v>0</v>
          </cell>
          <cell r="AD190">
            <v>0</v>
          </cell>
          <cell r="AG190">
            <v>0</v>
          </cell>
          <cell r="AK190">
            <v>0</v>
          </cell>
          <cell r="AS190">
            <v>0</v>
          </cell>
          <cell r="AT190">
            <v>0</v>
          </cell>
          <cell r="AU190">
            <v>0</v>
          </cell>
          <cell r="AW190">
            <v>0</v>
          </cell>
          <cell r="AX190">
            <v>0</v>
          </cell>
          <cell r="AY190">
            <v>0</v>
          </cell>
          <cell r="AZ190">
            <v>0</v>
          </cell>
          <cell r="BA190">
            <v>6719080.5</v>
          </cell>
          <cell r="BB190">
            <v>0</v>
          </cell>
          <cell r="BE190">
            <v>0</v>
          </cell>
          <cell r="BF190">
            <v>0</v>
          </cell>
          <cell r="BG190">
            <v>0</v>
          </cell>
          <cell r="BH190">
            <v>0</v>
          </cell>
          <cell r="BI190">
            <v>0</v>
          </cell>
          <cell r="BJ190">
            <v>0</v>
          </cell>
          <cell r="BM190">
            <v>0</v>
          </cell>
          <cell r="BN190">
            <v>0</v>
          </cell>
          <cell r="BO190">
            <v>0</v>
          </cell>
          <cell r="BP190">
            <v>0</v>
          </cell>
          <cell r="BQ190">
            <v>0</v>
          </cell>
          <cell r="BR190">
            <v>0</v>
          </cell>
          <cell r="BT190">
            <v>0</v>
          </cell>
          <cell r="BU190">
            <v>0</v>
          </cell>
          <cell r="BW190">
            <v>0</v>
          </cell>
          <cell r="BX190">
            <v>0</v>
          </cell>
          <cell r="BY190">
            <v>0</v>
          </cell>
        </row>
        <row r="191">
          <cell r="B191">
            <v>36026</v>
          </cell>
          <cell r="G191">
            <v>0</v>
          </cell>
          <cell r="K191">
            <v>0</v>
          </cell>
          <cell r="N191">
            <v>0</v>
          </cell>
          <cell r="O191">
            <v>0</v>
          </cell>
          <cell r="P191">
            <v>0</v>
          </cell>
          <cell r="Q191">
            <v>0</v>
          </cell>
          <cell r="R191">
            <v>0</v>
          </cell>
          <cell r="S191">
            <v>0</v>
          </cell>
          <cell r="Y191">
            <v>0</v>
          </cell>
          <cell r="Z191">
            <v>0</v>
          </cell>
          <cell r="AA191">
            <v>0</v>
          </cell>
          <cell r="AB191">
            <v>0</v>
          </cell>
          <cell r="AC191">
            <v>0</v>
          </cell>
          <cell r="AD191">
            <v>0</v>
          </cell>
          <cell r="AG191">
            <v>0</v>
          </cell>
          <cell r="AK191">
            <v>0</v>
          </cell>
          <cell r="AS191">
            <v>0</v>
          </cell>
          <cell r="AT191">
            <v>0</v>
          </cell>
          <cell r="AU191">
            <v>0</v>
          </cell>
          <cell r="AW191">
            <v>0</v>
          </cell>
          <cell r="AX191">
            <v>0</v>
          </cell>
          <cell r="AY191">
            <v>0</v>
          </cell>
          <cell r="AZ191">
            <v>0</v>
          </cell>
          <cell r="BA191">
            <v>6722646.5</v>
          </cell>
          <cell r="BB191">
            <v>0</v>
          </cell>
          <cell r="BE191">
            <v>0</v>
          </cell>
          <cell r="BF191">
            <v>0</v>
          </cell>
          <cell r="BG191">
            <v>0</v>
          </cell>
          <cell r="BH191">
            <v>0</v>
          </cell>
          <cell r="BI191">
            <v>0</v>
          </cell>
          <cell r="BJ191">
            <v>0</v>
          </cell>
          <cell r="BM191">
            <v>0</v>
          </cell>
          <cell r="BN191">
            <v>0</v>
          </cell>
          <cell r="BO191">
            <v>0</v>
          </cell>
          <cell r="BP191">
            <v>0</v>
          </cell>
          <cell r="BQ191">
            <v>0</v>
          </cell>
          <cell r="BR191">
            <v>0</v>
          </cell>
          <cell r="BT191">
            <v>0</v>
          </cell>
          <cell r="BU191">
            <v>0</v>
          </cell>
          <cell r="BW191">
            <v>0</v>
          </cell>
          <cell r="BX191">
            <v>0</v>
          </cell>
          <cell r="BY191">
            <v>0</v>
          </cell>
        </row>
        <row r="192">
          <cell r="B192">
            <v>36027</v>
          </cell>
          <cell r="G192">
            <v>0</v>
          </cell>
          <cell r="K192">
            <v>0</v>
          </cell>
          <cell r="N192">
            <v>0</v>
          </cell>
          <cell r="O192">
            <v>0</v>
          </cell>
          <cell r="P192">
            <v>0</v>
          </cell>
          <cell r="Q192">
            <v>0</v>
          </cell>
          <cell r="R192">
            <v>0</v>
          </cell>
          <cell r="S192">
            <v>0</v>
          </cell>
          <cell r="Y192">
            <v>0</v>
          </cell>
          <cell r="Z192">
            <v>0</v>
          </cell>
          <cell r="AA192">
            <v>0</v>
          </cell>
          <cell r="AB192">
            <v>0</v>
          </cell>
          <cell r="AC192">
            <v>0</v>
          </cell>
          <cell r="AD192">
            <v>0</v>
          </cell>
          <cell r="AG192">
            <v>0</v>
          </cell>
          <cell r="AK192">
            <v>0</v>
          </cell>
          <cell r="AS192">
            <v>0</v>
          </cell>
          <cell r="AT192">
            <v>0</v>
          </cell>
          <cell r="AU192">
            <v>0</v>
          </cell>
          <cell r="AW192">
            <v>0</v>
          </cell>
          <cell r="AX192">
            <v>0</v>
          </cell>
          <cell r="AY192">
            <v>0</v>
          </cell>
          <cell r="AZ192">
            <v>0</v>
          </cell>
          <cell r="BA192">
            <v>6766513.5</v>
          </cell>
          <cell r="BB192">
            <v>0</v>
          </cell>
          <cell r="BE192">
            <v>0</v>
          </cell>
          <cell r="BF192">
            <v>0</v>
          </cell>
          <cell r="BG192">
            <v>0</v>
          </cell>
          <cell r="BH192">
            <v>0</v>
          </cell>
          <cell r="BI192">
            <v>0</v>
          </cell>
          <cell r="BJ192">
            <v>0</v>
          </cell>
          <cell r="BM192">
            <v>0</v>
          </cell>
          <cell r="BN192">
            <v>0</v>
          </cell>
          <cell r="BO192">
            <v>0</v>
          </cell>
          <cell r="BP192">
            <v>0</v>
          </cell>
          <cell r="BQ192">
            <v>0</v>
          </cell>
          <cell r="BR192">
            <v>0</v>
          </cell>
          <cell r="BT192">
            <v>0</v>
          </cell>
          <cell r="BU192">
            <v>0</v>
          </cell>
          <cell r="BW192">
            <v>0</v>
          </cell>
          <cell r="BX192">
            <v>0</v>
          </cell>
          <cell r="BY192">
            <v>0</v>
          </cell>
        </row>
        <row r="193">
          <cell r="B193">
            <v>36028</v>
          </cell>
          <cell r="G193">
            <v>0</v>
          </cell>
          <cell r="K193">
            <v>0</v>
          </cell>
          <cell r="N193">
            <v>0</v>
          </cell>
          <cell r="O193">
            <v>0</v>
          </cell>
          <cell r="P193">
            <v>0</v>
          </cell>
          <cell r="Q193">
            <v>0</v>
          </cell>
          <cell r="R193">
            <v>0</v>
          </cell>
          <cell r="S193">
            <v>0</v>
          </cell>
          <cell r="Y193">
            <v>0</v>
          </cell>
          <cell r="Z193">
            <v>0</v>
          </cell>
          <cell r="AA193">
            <v>0</v>
          </cell>
          <cell r="AB193">
            <v>0</v>
          </cell>
          <cell r="AC193">
            <v>0</v>
          </cell>
          <cell r="AD193">
            <v>0</v>
          </cell>
          <cell r="AG193">
            <v>0</v>
          </cell>
          <cell r="AK193">
            <v>0</v>
          </cell>
          <cell r="AS193">
            <v>0</v>
          </cell>
          <cell r="AT193">
            <v>0</v>
          </cell>
          <cell r="AU193">
            <v>0</v>
          </cell>
          <cell r="AW193">
            <v>0</v>
          </cell>
          <cell r="AX193">
            <v>0</v>
          </cell>
          <cell r="AY193">
            <v>0</v>
          </cell>
          <cell r="AZ193">
            <v>0</v>
          </cell>
          <cell r="BA193">
            <v>6744392.5</v>
          </cell>
          <cell r="BB193">
            <v>0</v>
          </cell>
          <cell r="BE193">
            <v>0</v>
          </cell>
          <cell r="BF193">
            <v>0</v>
          </cell>
          <cell r="BG193">
            <v>0</v>
          </cell>
          <cell r="BH193">
            <v>0</v>
          </cell>
          <cell r="BI193">
            <v>0</v>
          </cell>
          <cell r="BJ193">
            <v>0</v>
          </cell>
          <cell r="BM193">
            <v>0</v>
          </cell>
          <cell r="BN193">
            <v>0</v>
          </cell>
          <cell r="BO193">
            <v>0</v>
          </cell>
          <cell r="BP193">
            <v>0</v>
          </cell>
          <cell r="BQ193">
            <v>0</v>
          </cell>
          <cell r="BR193">
            <v>0</v>
          </cell>
          <cell r="BT193">
            <v>0</v>
          </cell>
          <cell r="BU193">
            <v>0</v>
          </cell>
          <cell r="BW193">
            <v>0</v>
          </cell>
          <cell r="BX193">
            <v>0</v>
          </cell>
          <cell r="BY193">
            <v>0</v>
          </cell>
        </row>
        <row r="194">
          <cell r="B194">
            <v>36031</v>
          </cell>
          <cell r="G194">
            <v>0</v>
          </cell>
          <cell r="K194">
            <v>0</v>
          </cell>
          <cell r="N194">
            <v>0</v>
          </cell>
          <cell r="O194">
            <v>0</v>
          </cell>
          <cell r="P194">
            <v>0</v>
          </cell>
          <cell r="Q194">
            <v>0</v>
          </cell>
          <cell r="R194">
            <v>0</v>
          </cell>
          <cell r="S194">
            <v>0</v>
          </cell>
          <cell r="Y194">
            <v>0</v>
          </cell>
          <cell r="Z194">
            <v>0</v>
          </cell>
          <cell r="AA194">
            <v>0</v>
          </cell>
          <cell r="AB194">
            <v>0</v>
          </cell>
          <cell r="AC194">
            <v>0</v>
          </cell>
          <cell r="AD194">
            <v>0</v>
          </cell>
          <cell r="AG194">
            <v>0</v>
          </cell>
          <cell r="AK194">
            <v>0</v>
          </cell>
          <cell r="AS194">
            <v>0</v>
          </cell>
          <cell r="AT194">
            <v>0</v>
          </cell>
          <cell r="AU194">
            <v>0</v>
          </cell>
          <cell r="AW194">
            <v>0</v>
          </cell>
          <cell r="AX194">
            <v>0</v>
          </cell>
          <cell r="AY194">
            <v>0</v>
          </cell>
          <cell r="AZ194">
            <v>0</v>
          </cell>
          <cell r="BA194">
            <v>6775039.5</v>
          </cell>
          <cell r="BB194">
            <v>0</v>
          </cell>
          <cell r="BE194">
            <v>0</v>
          </cell>
          <cell r="BF194">
            <v>0</v>
          </cell>
          <cell r="BG194">
            <v>0</v>
          </cell>
          <cell r="BH194">
            <v>0</v>
          </cell>
          <cell r="BI194">
            <v>0</v>
          </cell>
          <cell r="BJ194">
            <v>0</v>
          </cell>
          <cell r="BM194">
            <v>0</v>
          </cell>
          <cell r="BN194">
            <v>0</v>
          </cell>
          <cell r="BO194">
            <v>0</v>
          </cell>
          <cell r="BP194">
            <v>0</v>
          </cell>
          <cell r="BQ194">
            <v>0</v>
          </cell>
          <cell r="BR194">
            <v>0</v>
          </cell>
          <cell r="BT194">
            <v>0</v>
          </cell>
          <cell r="BU194">
            <v>0</v>
          </cell>
          <cell r="BW194">
            <v>0</v>
          </cell>
          <cell r="BX194">
            <v>0</v>
          </cell>
          <cell r="BY194">
            <v>0</v>
          </cell>
        </row>
        <row r="195">
          <cell r="B195">
            <v>36032</v>
          </cell>
          <cell r="G195">
            <v>0</v>
          </cell>
          <cell r="K195">
            <v>0</v>
          </cell>
          <cell r="N195">
            <v>0</v>
          </cell>
          <cell r="O195">
            <v>0</v>
          </cell>
          <cell r="P195">
            <v>0</v>
          </cell>
          <cell r="Q195">
            <v>0</v>
          </cell>
          <cell r="R195">
            <v>0</v>
          </cell>
          <cell r="S195">
            <v>0</v>
          </cell>
          <cell r="Y195">
            <v>0</v>
          </cell>
          <cell r="Z195">
            <v>0</v>
          </cell>
          <cell r="AA195">
            <v>0</v>
          </cell>
          <cell r="AB195">
            <v>0</v>
          </cell>
          <cell r="AC195">
            <v>0</v>
          </cell>
          <cell r="AD195">
            <v>0</v>
          </cell>
          <cell r="AG195">
            <v>0</v>
          </cell>
          <cell r="AK195">
            <v>0</v>
          </cell>
          <cell r="AS195">
            <v>0</v>
          </cell>
          <cell r="AT195">
            <v>0</v>
          </cell>
          <cell r="AU195">
            <v>0</v>
          </cell>
          <cell r="AW195">
            <v>0</v>
          </cell>
          <cell r="AX195">
            <v>0</v>
          </cell>
          <cell r="AY195">
            <v>0</v>
          </cell>
          <cell r="AZ195">
            <v>0</v>
          </cell>
          <cell r="BA195">
            <v>6775039.5</v>
          </cell>
          <cell r="BB195">
            <v>0</v>
          </cell>
          <cell r="BE195">
            <v>0</v>
          </cell>
          <cell r="BF195">
            <v>0</v>
          </cell>
          <cell r="BG195">
            <v>0</v>
          </cell>
          <cell r="BH195">
            <v>0</v>
          </cell>
          <cell r="BI195">
            <v>0</v>
          </cell>
          <cell r="BJ195">
            <v>0</v>
          </cell>
          <cell r="BM195">
            <v>0</v>
          </cell>
          <cell r="BN195">
            <v>0</v>
          </cell>
          <cell r="BO195">
            <v>0</v>
          </cell>
          <cell r="BP195">
            <v>0</v>
          </cell>
          <cell r="BQ195">
            <v>0</v>
          </cell>
          <cell r="BR195">
            <v>0</v>
          </cell>
          <cell r="BT195">
            <v>0</v>
          </cell>
          <cell r="BU195">
            <v>0</v>
          </cell>
          <cell r="BW195">
            <v>0</v>
          </cell>
          <cell r="BX195">
            <v>0</v>
          </cell>
          <cell r="BY195">
            <v>0</v>
          </cell>
        </row>
        <row r="196">
          <cell r="B196">
            <v>36033</v>
          </cell>
          <cell r="G196">
            <v>0</v>
          </cell>
          <cell r="K196">
            <v>0</v>
          </cell>
          <cell r="N196">
            <v>0</v>
          </cell>
          <cell r="O196">
            <v>0</v>
          </cell>
          <cell r="P196">
            <v>0</v>
          </cell>
          <cell r="Q196">
            <v>0</v>
          </cell>
          <cell r="R196">
            <v>0</v>
          </cell>
          <cell r="S196">
            <v>0</v>
          </cell>
          <cell r="Y196">
            <v>0</v>
          </cell>
          <cell r="Z196">
            <v>0</v>
          </cell>
          <cell r="AA196">
            <v>0</v>
          </cell>
          <cell r="AB196">
            <v>0</v>
          </cell>
          <cell r="AC196">
            <v>0</v>
          </cell>
          <cell r="AD196">
            <v>0</v>
          </cell>
          <cell r="AG196">
            <v>0</v>
          </cell>
          <cell r="AK196">
            <v>0</v>
          </cell>
          <cell r="AS196">
            <v>0</v>
          </cell>
          <cell r="AT196">
            <v>0</v>
          </cell>
          <cell r="AU196">
            <v>0</v>
          </cell>
          <cell r="AW196">
            <v>0</v>
          </cell>
          <cell r="AX196">
            <v>0</v>
          </cell>
          <cell r="AY196">
            <v>0</v>
          </cell>
          <cell r="AZ196">
            <v>0</v>
          </cell>
          <cell r="BA196">
            <v>6814420.5</v>
          </cell>
          <cell r="BB196">
            <v>0</v>
          </cell>
          <cell r="BE196">
            <v>0</v>
          </cell>
          <cell r="BF196">
            <v>0</v>
          </cell>
          <cell r="BG196">
            <v>0</v>
          </cell>
          <cell r="BH196">
            <v>0</v>
          </cell>
          <cell r="BI196">
            <v>0</v>
          </cell>
          <cell r="BJ196">
            <v>0</v>
          </cell>
          <cell r="BM196">
            <v>0</v>
          </cell>
          <cell r="BN196">
            <v>0</v>
          </cell>
          <cell r="BO196">
            <v>0</v>
          </cell>
          <cell r="BP196">
            <v>0</v>
          </cell>
          <cell r="BQ196">
            <v>0</v>
          </cell>
          <cell r="BR196">
            <v>0</v>
          </cell>
          <cell r="BT196">
            <v>0</v>
          </cell>
          <cell r="BU196">
            <v>0</v>
          </cell>
          <cell r="BW196">
            <v>0</v>
          </cell>
          <cell r="BX196">
            <v>0</v>
          </cell>
          <cell r="BY196">
            <v>0</v>
          </cell>
        </row>
        <row r="197">
          <cell r="B197">
            <v>36034</v>
          </cell>
          <cell r="G197">
            <v>0</v>
          </cell>
          <cell r="K197">
            <v>0</v>
          </cell>
          <cell r="N197">
            <v>0</v>
          </cell>
          <cell r="O197">
            <v>0</v>
          </cell>
          <cell r="P197">
            <v>0</v>
          </cell>
          <cell r="Q197">
            <v>0</v>
          </cell>
          <cell r="R197">
            <v>0</v>
          </cell>
          <cell r="S197">
            <v>0</v>
          </cell>
          <cell r="Y197">
            <v>0</v>
          </cell>
          <cell r="Z197">
            <v>0</v>
          </cell>
          <cell r="AA197">
            <v>0</v>
          </cell>
          <cell r="AB197">
            <v>0</v>
          </cell>
          <cell r="AC197">
            <v>0</v>
          </cell>
          <cell r="AD197">
            <v>0</v>
          </cell>
          <cell r="AG197">
            <v>0</v>
          </cell>
          <cell r="AK197">
            <v>0</v>
          </cell>
          <cell r="AS197">
            <v>0</v>
          </cell>
          <cell r="AT197">
            <v>0</v>
          </cell>
          <cell r="AU197">
            <v>0</v>
          </cell>
          <cell r="AW197">
            <v>0</v>
          </cell>
          <cell r="AX197">
            <v>0</v>
          </cell>
          <cell r="AY197">
            <v>0</v>
          </cell>
          <cell r="AZ197">
            <v>0</v>
          </cell>
          <cell r="BA197">
            <v>6872661.5</v>
          </cell>
          <cell r="BB197">
            <v>0</v>
          </cell>
          <cell r="BE197">
            <v>0</v>
          </cell>
          <cell r="BF197">
            <v>0</v>
          </cell>
          <cell r="BG197">
            <v>0</v>
          </cell>
          <cell r="BH197">
            <v>0</v>
          </cell>
          <cell r="BI197">
            <v>0</v>
          </cell>
          <cell r="BJ197">
            <v>0</v>
          </cell>
          <cell r="BM197">
            <v>0</v>
          </cell>
          <cell r="BN197">
            <v>0</v>
          </cell>
          <cell r="BO197">
            <v>0</v>
          </cell>
          <cell r="BP197">
            <v>0</v>
          </cell>
          <cell r="BQ197">
            <v>0</v>
          </cell>
          <cell r="BR197">
            <v>0</v>
          </cell>
          <cell r="BT197">
            <v>0</v>
          </cell>
          <cell r="BU197">
            <v>0</v>
          </cell>
          <cell r="BW197">
            <v>0</v>
          </cell>
          <cell r="BX197">
            <v>0</v>
          </cell>
          <cell r="BY197">
            <v>0</v>
          </cell>
        </row>
        <row r="198">
          <cell r="B198">
            <v>36035</v>
          </cell>
          <cell r="G198">
            <v>0</v>
          </cell>
          <cell r="K198">
            <v>0</v>
          </cell>
          <cell r="N198">
            <v>0</v>
          </cell>
          <cell r="O198">
            <v>0</v>
          </cell>
          <cell r="P198">
            <v>0</v>
          </cell>
          <cell r="Q198">
            <v>0</v>
          </cell>
          <cell r="R198">
            <v>0</v>
          </cell>
          <cell r="S198">
            <v>0</v>
          </cell>
          <cell r="Y198">
            <v>0</v>
          </cell>
          <cell r="Z198">
            <v>0</v>
          </cell>
          <cell r="AA198">
            <v>0</v>
          </cell>
          <cell r="AB198">
            <v>0</v>
          </cell>
          <cell r="AC198">
            <v>0</v>
          </cell>
          <cell r="AD198">
            <v>0</v>
          </cell>
          <cell r="AG198">
            <v>0</v>
          </cell>
          <cell r="AK198">
            <v>0</v>
          </cell>
          <cell r="AS198">
            <v>0</v>
          </cell>
          <cell r="AT198">
            <v>0</v>
          </cell>
          <cell r="AU198">
            <v>0</v>
          </cell>
          <cell r="AW198">
            <v>0</v>
          </cell>
          <cell r="AX198">
            <v>0</v>
          </cell>
          <cell r="AY198">
            <v>0</v>
          </cell>
          <cell r="AZ198">
            <v>0</v>
          </cell>
          <cell r="BA198">
            <v>7319640.5</v>
          </cell>
          <cell r="BB198">
            <v>0</v>
          </cell>
          <cell r="BE198">
            <v>0</v>
          </cell>
          <cell r="BF198">
            <v>0</v>
          </cell>
          <cell r="BG198">
            <v>0</v>
          </cell>
          <cell r="BH198">
            <v>0</v>
          </cell>
          <cell r="BI198">
            <v>0</v>
          </cell>
          <cell r="BJ198">
            <v>0</v>
          </cell>
          <cell r="BM198">
            <v>0</v>
          </cell>
          <cell r="BN198">
            <v>0</v>
          </cell>
          <cell r="BO198">
            <v>0</v>
          </cell>
          <cell r="BP198">
            <v>0</v>
          </cell>
          <cell r="BQ198">
            <v>0</v>
          </cell>
          <cell r="BR198">
            <v>0</v>
          </cell>
          <cell r="BT198">
            <v>0</v>
          </cell>
          <cell r="BU198">
            <v>0</v>
          </cell>
          <cell r="BW198">
            <v>0</v>
          </cell>
          <cell r="BX198">
            <v>0</v>
          </cell>
          <cell r="BY198">
            <v>0</v>
          </cell>
        </row>
        <row r="199">
          <cell r="B199">
            <v>36038</v>
          </cell>
          <cell r="G199">
            <v>0</v>
          </cell>
          <cell r="K199">
            <v>0</v>
          </cell>
          <cell r="P199">
            <v>0</v>
          </cell>
          <cell r="Q199">
            <v>0</v>
          </cell>
          <cell r="R199">
            <v>0</v>
          </cell>
          <cell r="S199">
            <v>0</v>
          </cell>
          <cell r="Y199">
            <v>0</v>
          </cell>
          <cell r="Z199">
            <v>0</v>
          </cell>
          <cell r="AA199">
            <v>0</v>
          </cell>
          <cell r="AB199">
            <v>0</v>
          </cell>
          <cell r="AC199">
            <v>0</v>
          </cell>
          <cell r="AD199">
            <v>0</v>
          </cell>
          <cell r="AG199">
            <v>0</v>
          </cell>
          <cell r="AK199">
            <v>0</v>
          </cell>
          <cell r="AS199">
            <v>0</v>
          </cell>
          <cell r="AT199">
            <v>0</v>
          </cell>
          <cell r="AU199">
            <v>0</v>
          </cell>
          <cell r="AW199">
            <v>0</v>
          </cell>
          <cell r="AX199">
            <v>0</v>
          </cell>
          <cell r="AY199">
            <v>0</v>
          </cell>
          <cell r="AZ199">
            <v>0</v>
          </cell>
          <cell r="BA199">
            <v>7370772.5</v>
          </cell>
          <cell r="BB199">
            <v>0</v>
          </cell>
          <cell r="BE199">
            <v>0</v>
          </cell>
          <cell r="BF199">
            <v>0</v>
          </cell>
          <cell r="BG199">
            <v>0</v>
          </cell>
          <cell r="BH199">
            <v>0</v>
          </cell>
          <cell r="BI199">
            <v>0</v>
          </cell>
          <cell r="BJ199">
            <v>0</v>
          </cell>
          <cell r="BM199">
            <v>0</v>
          </cell>
          <cell r="BN199">
            <v>0</v>
          </cell>
          <cell r="BO199">
            <v>0</v>
          </cell>
          <cell r="BP199">
            <v>0</v>
          </cell>
          <cell r="BQ199">
            <v>0</v>
          </cell>
          <cell r="BR199">
            <v>0</v>
          </cell>
          <cell r="BT199">
            <v>0</v>
          </cell>
          <cell r="BU199">
            <v>0</v>
          </cell>
          <cell r="BW199">
            <v>0</v>
          </cell>
          <cell r="BX199">
            <v>0</v>
          </cell>
          <cell r="BY199">
            <v>0</v>
          </cell>
        </row>
        <row r="200">
          <cell r="B200">
            <v>36039</v>
          </cell>
          <cell r="G200">
            <v>0</v>
          </cell>
          <cell r="K200">
            <v>0</v>
          </cell>
          <cell r="P200">
            <v>0</v>
          </cell>
          <cell r="Q200">
            <v>0</v>
          </cell>
          <cell r="R200">
            <v>0</v>
          </cell>
          <cell r="S200">
            <v>0</v>
          </cell>
          <cell r="Y200">
            <v>0</v>
          </cell>
          <cell r="Z200">
            <v>0</v>
          </cell>
          <cell r="AA200">
            <v>0</v>
          </cell>
          <cell r="AB200">
            <v>0</v>
          </cell>
          <cell r="AC200">
            <v>0</v>
          </cell>
          <cell r="AD200">
            <v>0</v>
          </cell>
          <cell r="AG200">
            <v>0</v>
          </cell>
          <cell r="AK200">
            <v>0</v>
          </cell>
          <cell r="AS200">
            <v>0</v>
          </cell>
          <cell r="AT200">
            <v>0</v>
          </cell>
          <cell r="AU200">
            <v>0</v>
          </cell>
          <cell r="AW200">
            <v>0</v>
          </cell>
          <cell r="AX200">
            <v>0</v>
          </cell>
          <cell r="AY200">
            <v>0</v>
          </cell>
          <cell r="AZ200">
            <v>0</v>
          </cell>
          <cell r="BA200">
            <v>7494774.5</v>
          </cell>
          <cell r="BB200">
            <v>0</v>
          </cell>
          <cell r="BE200">
            <v>0</v>
          </cell>
          <cell r="BF200">
            <v>0</v>
          </cell>
          <cell r="BG200">
            <v>0</v>
          </cell>
          <cell r="BH200">
            <v>0</v>
          </cell>
          <cell r="BI200">
            <v>0</v>
          </cell>
          <cell r="BJ200">
            <v>0</v>
          </cell>
          <cell r="BM200">
            <v>0</v>
          </cell>
          <cell r="BN200">
            <v>0</v>
          </cell>
          <cell r="BO200">
            <v>0</v>
          </cell>
          <cell r="BP200">
            <v>0</v>
          </cell>
          <cell r="BQ200">
            <v>0</v>
          </cell>
          <cell r="BR200">
            <v>0</v>
          </cell>
          <cell r="BT200">
            <v>0</v>
          </cell>
          <cell r="BU200">
            <v>0</v>
          </cell>
          <cell r="BW200">
            <v>0</v>
          </cell>
          <cell r="BX200">
            <v>0</v>
          </cell>
          <cell r="BY200">
            <v>0</v>
          </cell>
        </row>
        <row r="201">
          <cell r="B201">
            <v>36040</v>
          </cell>
          <cell r="G201">
            <v>0</v>
          </cell>
          <cell r="K201">
            <v>0</v>
          </cell>
          <cell r="P201">
            <v>0</v>
          </cell>
          <cell r="Q201">
            <v>0</v>
          </cell>
          <cell r="R201">
            <v>0</v>
          </cell>
          <cell r="S201">
            <v>0</v>
          </cell>
          <cell r="Y201">
            <v>0</v>
          </cell>
          <cell r="Z201">
            <v>0</v>
          </cell>
          <cell r="AA201">
            <v>0</v>
          </cell>
          <cell r="AB201">
            <v>0</v>
          </cell>
          <cell r="AC201">
            <v>0</v>
          </cell>
          <cell r="AD201">
            <v>0</v>
          </cell>
          <cell r="AG201">
            <v>0</v>
          </cell>
          <cell r="AK201">
            <v>0</v>
          </cell>
          <cell r="AS201">
            <v>0</v>
          </cell>
          <cell r="AT201">
            <v>0</v>
          </cell>
          <cell r="AU201">
            <v>0</v>
          </cell>
          <cell r="AW201">
            <v>0</v>
          </cell>
          <cell r="AX201">
            <v>0</v>
          </cell>
          <cell r="AY201">
            <v>0</v>
          </cell>
          <cell r="AZ201">
            <v>0</v>
          </cell>
          <cell r="BA201">
            <v>7505999.5</v>
          </cell>
          <cell r="BB201">
            <v>0</v>
          </cell>
          <cell r="BE201">
            <v>0</v>
          </cell>
          <cell r="BF201">
            <v>0</v>
          </cell>
          <cell r="BG201">
            <v>0</v>
          </cell>
          <cell r="BH201">
            <v>0</v>
          </cell>
          <cell r="BI201">
            <v>0</v>
          </cell>
          <cell r="BJ201">
            <v>0</v>
          </cell>
          <cell r="BM201">
            <v>0</v>
          </cell>
          <cell r="BN201">
            <v>0</v>
          </cell>
          <cell r="BO201">
            <v>0</v>
          </cell>
          <cell r="BP201">
            <v>0</v>
          </cell>
          <cell r="BQ201">
            <v>0</v>
          </cell>
          <cell r="BR201">
            <v>0</v>
          </cell>
          <cell r="BT201">
            <v>0</v>
          </cell>
          <cell r="BU201">
            <v>0</v>
          </cell>
          <cell r="BW201">
            <v>0</v>
          </cell>
          <cell r="BX201">
            <v>0</v>
          </cell>
          <cell r="BY201">
            <v>0</v>
          </cell>
        </row>
        <row r="202">
          <cell r="B202">
            <v>36041</v>
          </cell>
          <cell r="G202">
            <v>0</v>
          </cell>
          <cell r="K202">
            <v>0</v>
          </cell>
          <cell r="P202">
            <v>0</v>
          </cell>
          <cell r="Q202">
            <v>0</v>
          </cell>
          <cell r="R202">
            <v>0</v>
          </cell>
          <cell r="S202">
            <v>0</v>
          </cell>
          <cell r="Y202">
            <v>0</v>
          </cell>
          <cell r="Z202">
            <v>0</v>
          </cell>
          <cell r="AA202">
            <v>0</v>
          </cell>
          <cell r="AB202">
            <v>0</v>
          </cell>
          <cell r="AC202">
            <v>0</v>
          </cell>
          <cell r="AD202">
            <v>0</v>
          </cell>
          <cell r="AG202">
            <v>0</v>
          </cell>
          <cell r="AK202">
            <v>0</v>
          </cell>
          <cell r="AS202">
            <v>0</v>
          </cell>
          <cell r="AT202">
            <v>0</v>
          </cell>
          <cell r="AU202">
            <v>0</v>
          </cell>
          <cell r="AW202">
            <v>0</v>
          </cell>
          <cell r="AX202">
            <v>0</v>
          </cell>
          <cell r="AY202">
            <v>0</v>
          </cell>
          <cell r="AZ202">
            <v>0</v>
          </cell>
          <cell r="BA202">
            <v>7466794.5</v>
          </cell>
          <cell r="BB202">
            <v>0</v>
          </cell>
          <cell r="BE202">
            <v>0</v>
          </cell>
          <cell r="BF202">
            <v>0</v>
          </cell>
          <cell r="BG202">
            <v>0</v>
          </cell>
          <cell r="BH202">
            <v>0</v>
          </cell>
          <cell r="BI202">
            <v>0</v>
          </cell>
          <cell r="BJ202">
            <v>0</v>
          </cell>
          <cell r="BM202">
            <v>0</v>
          </cell>
          <cell r="BN202">
            <v>0</v>
          </cell>
          <cell r="BO202">
            <v>0</v>
          </cell>
          <cell r="BP202">
            <v>0</v>
          </cell>
          <cell r="BQ202">
            <v>0</v>
          </cell>
          <cell r="BR202">
            <v>0</v>
          </cell>
          <cell r="BT202">
            <v>0</v>
          </cell>
          <cell r="BU202">
            <v>0</v>
          </cell>
          <cell r="BW202">
            <v>0</v>
          </cell>
          <cell r="BX202">
            <v>0</v>
          </cell>
          <cell r="BY202">
            <v>0</v>
          </cell>
        </row>
        <row r="203">
          <cell r="B203">
            <v>36042</v>
          </cell>
          <cell r="G203">
            <v>0</v>
          </cell>
          <cell r="K203">
            <v>0</v>
          </cell>
          <cell r="P203">
            <v>0</v>
          </cell>
          <cell r="Q203">
            <v>0</v>
          </cell>
          <cell r="R203">
            <v>0</v>
          </cell>
          <cell r="S203">
            <v>0</v>
          </cell>
          <cell r="Y203">
            <v>0</v>
          </cell>
          <cell r="Z203">
            <v>0</v>
          </cell>
          <cell r="AA203">
            <v>0</v>
          </cell>
          <cell r="AB203">
            <v>0</v>
          </cell>
          <cell r="AC203">
            <v>0</v>
          </cell>
          <cell r="AD203">
            <v>0</v>
          </cell>
          <cell r="AG203">
            <v>0</v>
          </cell>
          <cell r="AK203">
            <v>0</v>
          </cell>
          <cell r="AS203">
            <v>0</v>
          </cell>
          <cell r="AT203">
            <v>0</v>
          </cell>
          <cell r="AU203">
            <v>0</v>
          </cell>
          <cell r="AW203">
            <v>0</v>
          </cell>
          <cell r="AX203">
            <v>0</v>
          </cell>
          <cell r="AY203">
            <v>0</v>
          </cell>
          <cell r="AZ203">
            <v>0</v>
          </cell>
          <cell r="BA203">
            <v>7519071.5</v>
          </cell>
          <cell r="BB203">
            <v>0</v>
          </cell>
          <cell r="BE203">
            <v>0</v>
          </cell>
          <cell r="BF203">
            <v>0</v>
          </cell>
          <cell r="BG203">
            <v>0</v>
          </cell>
          <cell r="BH203">
            <v>0</v>
          </cell>
          <cell r="BI203">
            <v>0</v>
          </cell>
          <cell r="BJ203">
            <v>0</v>
          </cell>
          <cell r="BM203">
            <v>0</v>
          </cell>
          <cell r="BN203">
            <v>0</v>
          </cell>
          <cell r="BO203">
            <v>0</v>
          </cell>
          <cell r="BP203">
            <v>0</v>
          </cell>
          <cell r="BQ203">
            <v>0</v>
          </cell>
          <cell r="BR203">
            <v>0</v>
          </cell>
          <cell r="BT203">
            <v>0</v>
          </cell>
          <cell r="BU203">
            <v>0</v>
          </cell>
          <cell r="BW203">
            <v>0</v>
          </cell>
          <cell r="BX203">
            <v>0</v>
          </cell>
          <cell r="BY203">
            <v>0</v>
          </cell>
        </row>
        <row r="204">
          <cell r="B204">
            <v>36045</v>
          </cell>
          <cell r="G204">
            <v>0</v>
          </cell>
          <cell r="K204">
            <v>0</v>
          </cell>
          <cell r="P204">
            <v>0</v>
          </cell>
          <cell r="Q204">
            <v>0</v>
          </cell>
          <cell r="R204">
            <v>0</v>
          </cell>
          <cell r="S204">
            <v>0</v>
          </cell>
          <cell r="Y204">
            <v>0</v>
          </cell>
          <cell r="Z204">
            <v>0</v>
          </cell>
          <cell r="AA204">
            <v>0</v>
          </cell>
          <cell r="AB204">
            <v>0</v>
          </cell>
          <cell r="AC204">
            <v>0</v>
          </cell>
          <cell r="AD204">
            <v>0</v>
          </cell>
          <cell r="AG204">
            <v>0</v>
          </cell>
          <cell r="AK204">
            <v>0</v>
          </cell>
          <cell r="AS204">
            <v>0</v>
          </cell>
          <cell r="AT204">
            <v>0</v>
          </cell>
          <cell r="AU204">
            <v>0</v>
          </cell>
          <cell r="AW204">
            <v>0</v>
          </cell>
          <cell r="AX204">
            <v>0</v>
          </cell>
          <cell r="AY204">
            <v>0</v>
          </cell>
          <cell r="AZ204">
            <v>0</v>
          </cell>
          <cell r="BA204">
            <v>7520490.5</v>
          </cell>
          <cell r="BB204">
            <v>0</v>
          </cell>
          <cell r="BE204">
            <v>0</v>
          </cell>
          <cell r="BF204">
            <v>0</v>
          </cell>
          <cell r="BG204">
            <v>0</v>
          </cell>
          <cell r="BH204">
            <v>0</v>
          </cell>
          <cell r="BI204">
            <v>0</v>
          </cell>
          <cell r="BJ204">
            <v>0</v>
          </cell>
          <cell r="BM204">
            <v>0</v>
          </cell>
          <cell r="BN204">
            <v>0</v>
          </cell>
          <cell r="BO204">
            <v>0</v>
          </cell>
          <cell r="BP204">
            <v>0</v>
          </cell>
          <cell r="BQ204">
            <v>0</v>
          </cell>
          <cell r="BR204">
            <v>0</v>
          </cell>
          <cell r="BT204">
            <v>0</v>
          </cell>
          <cell r="BU204">
            <v>0</v>
          </cell>
          <cell r="BW204">
            <v>0</v>
          </cell>
          <cell r="BX204">
            <v>0</v>
          </cell>
          <cell r="BY204">
            <v>0</v>
          </cell>
        </row>
        <row r="205">
          <cell r="B205">
            <v>36046</v>
          </cell>
          <cell r="G205">
            <v>0</v>
          </cell>
          <cell r="K205">
            <v>0</v>
          </cell>
          <cell r="P205">
            <v>0</v>
          </cell>
          <cell r="Q205">
            <v>0</v>
          </cell>
          <cell r="R205">
            <v>0</v>
          </cell>
          <cell r="S205">
            <v>0</v>
          </cell>
          <cell r="Y205">
            <v>0</v>
          </cell>
          <cell r="Z205">
            <v>0</v>
          </cell>
          <cell r="AA205">
            <v>0</v>
          </cell>
          <cell r="AB205">
            <v>0</v>
          </cell>
          <cell r="AC205">
            <v>0</v>
          </cell>
          <cell r="AD205">
            <v>0</v>
          </cell>
          <cell r="AG205">
            <v>0</v>
          </cell>
          <cell r="AK205">
            <v>0</v>
          </cell>
          <cell r="AS205">
            <v>0</v>
          </cell>
          <cell r="AT205">
            <v>0</v>
          </cell>
          <cell r="AU205">
            <v>0</v>
          </cell>
          <cell r="AW205">
            <v>0</v>
          </cell>
          <cell r="AX205">
            <v>0</v>
          </cell>
          <cell r="AY205">
            <v>0</v>
          </cell>
          <cell r="AZ205">
            <v>0</v>
          </cell>
          <cell r="BA205">
            <v>7548607.5</v>
          </cell>
          <cell r="BB205">
            <v>0</v>
          </cell>
          <cell r="BE205">
            <v>0</v>
          </cell>
          <cell r="BF205">
            <v>0</v>
          </cell>
          <cell r="BG205">
            <v>0</v>
          </cell>
          <cell r="BH205">
            <v>0</v>
          </cell>
          <cell r="BI205">
            <v>0</v>
          </cell>
          <cell r="BJ205">
            <v>0</v>
          </cell>
          <cell r="BM205">
            <v>0</v>
          </cell>
          <cell r="BN205">
            <v>0</v>
          </cell>
          <cell r="BO205">
            <v>0</v>
          </cell>
          <cell r="BP205">
            <v>0</v>
          </cell>
          <cell r="BQ205">
            <v>0</v>
          </cell>
          <cell r="BR205">
            <v>0</v>
          </cell>
          <cell r="BT205">
            <v>0</v>
          </cell>
          <cell r="BU205">
            <v>0</v>
          </cell>
          <cell r="BW205">
            <v>0</v>
          </cell>
          <cell r="BX205">
            <v>0</v>
          </cell>
          <cell r="BY205">
            <v>0</v>
          </cell>
        </row>
        <row r="206">
          <cell r="B206">
            <v>36047</v>
          </cell>
          <cell r="G206">
            <v>0</v>
          </cell>
          <cell r="K206">
            <v>0</v>
          </cell>
          <cell r="P206">
            <v>0</v>
          </cell>
          <cell r="Q206">
            <v>0</v>
          </cell>
          <cell r="R206">
            <v>0</v>
          </cell>
          <cell r="S206">
            <v>0</v>
          </cell>
          <cell r="Y206">
            <v>0</v>
          </cell>
          <cell r="Z206">
            <v>0</v>
          </cell>
          <cell r="AA206">
            <v>0</v>
          </cell>
          <cell r="AB206">
            <v>0</v>
          </cell>
          <cell r="AC206">
            <v>0</v>
          </cell>
          <cell r="AD206">
            <v>0</v>
          </cell>
          <cell r="AG206">
            <v>0</v>
          </cell>
          <cell r="AK206">
            <v>0</v>
          </cell>
          <cell r="AS206">
            <v>0</v>
          </cell>
          <cell r="AT206">
            <v>0</v>
          </cell>
          <cell r="AU206">
            <v>0</v>
          </cell>
          <cell r="AW206">
            <v>0</v>
          </cell>
          <cell r="AX206">
            <v>0</v>
          </cell>
          <cell r="AY206">
            <v>0</v>
          </cell>
          <cell r="AZ206">
            <v>0</v>
          </cell>
          <cell r="BA206">
            <v>7569092.5</v>
          </cell>
          <cell r="BB206">
            <v>0</v>
          </cell>
          <cell r="BE206">
            <v>0</v>
          </cell>
          <cell r="BF206">
            <v>0</v>
          </cell>
          <cell r="BG206">
            <v>0</v>
          </cell>
          <cell r="BH206">
            <v>0</v>
          </cell>
          <cell r="BI206">
            <v>0</v>
          </cell>
          <cell r="BJ206">
            <v>0</v>
          </cell>
          <cell r="BM206">
            <v>0</v>
          </cell>
          <cell r="BN206">
            <v>0</v>
          </cell>
          <cell r="BO206">
            <v>0</v>
          </cell>
          <cell r="BP206">
            <v>0</v>
          </cell>
          <cell r="BQ206">
            <v>0</v>
          </cell>
          <cell r="BR206">
            <v>0</v>
          </cell>
          <cell r="BT206">
            <v>0</v>
          </cell>
          <cell r="BU206">
            <v>0</v>
          </cell>
          <cell r="BW206">
            <v>0</v>
          </cell>
          <cell r="BX206">
            <v>0</v>
          </cell>
          <cell r="BY206">
            <v>0</v>
          </cell>
        </row>
        <row r="207">
          <cell r="B207">
            <v>36048</v>
          </cell>
          <cell r="G207">
            <v>0</v>
          </cell>
          <cell r="K207">
            <v>0</v>
          </cell>
          <cell r="P207">
            <v>0</v>
          </cell>
          <cell r="Q207">
            <v>0</v>
          </cell>
          <cell r="R207">
            <v>0</v>
          </cell>
          <cell r="S207">
            <v>0</v>
          </cell>
          <cell r="Y207">
            <v>0</v>
          </cell>
          <cell r="Z207">
            <v>0</v>
          </cell>
          <cell r="AA207">
            <v>0</v>
          </cell>
          <cell r="AB207">
            <v>0</v>
          </cell>
          <cell r="AC207">
            <v>0</v>
          </cell>
          <cell r="AD207">
            <v>0</v>
          </cell>
          <cell r="AG207">
            <v>0</v>
          </cell>
          <cell r="AK207">
            <v>0</v>
          </cell>
          <cell r="AS207">
            <v>0</v>
          </cell>
          <cell r="AT207">
            <v>0</v>
          </cell>
          <cell r="AU207">
            <v>0</v>
          </cell>
          <cell r="AW207">
            <v>0</v>
          </cell>
          <cell r="AX207">
            <v>0</v>
          </cell>
          <cell r="AY207">
            <v>0</v>
          </cell>
          <cell r="AZ207">
            <v>0</v>
          </cell>
          <cell r="BA207">
            <v>7504474.5</v>
          </cell>
          <cell r="BB207">
            <v>0</v>
          </cell>
          <cell r="BE207">
            <v>0</v>
          </cell>
          <cell r="BF207">
            <v>0</v>
          </cell>
          <cell r="BG207">
            <v>0</v>
          </cell>
          <cell r="BH207">
            <v>0</v>
          </cell>
          <cell r="BI207">
            <v>0</v>
          </cell>
          <cell r="BJ207">
            <v>0</v>
          </cell>
          <cell r="BM207">
            <v>0</v>
          </cell>
          <cell r="BN207">
            <v>0</v>
          </cell>
          <cell r="BO207">
            <v>0</v>
          </cell>
          <cell r="BP207">
            <v>0</v>
          </cell>
          <cell r="BQ207">
            <v>0</v>
          </cell>
          <cell r="BR207">
            <v>0</v>
          </cell>
          <cell r="BT207">
            <v>0</v>
          </cell>
          <cell r="BU207">
            <v>0</v>
          </cell>
          <cell r="BW207">
            <v>0</v>
          </cell>
          <cell r="BX207">
            <v>0</v>
          </cell>
          <cell r="BY207">
            <v>0</v>
          </cell>
        </row>
        <row r="208">
          <cell r="B208">
            <v>36049</v>
          </cell>
          <cell r="G208">
            <v>0</v>
          </cell>
          <cell r="K208">
            <v>0</v>
          </cell>
          <cell r="P208">
            <v>0</v>
          </cell>
          <cell r="Q208">
            <v>0</v>
          </cell>
          <cell r="R208">
            <v>0</v>
          </cell>
          <cell r="S208">
            <v>0</v>
          </cell>
          <cell r="Y208">
            <v>0</v>
          </cell>
          <cell r="Z208">
            <v>0</v>
          </cell>
          <cell r="AA208">
            <v>0</v>
          </cell>
          <cell r="AB208">
            <v>0</v>
          </cell>
          <cell r="AC208">
            <v>0</v>
          </cell>
          <cell r="AD208">
            <v>0</v>
          </cell>
          <cell r="AG208">
            <v>0</v>
          </cell>
          <cell r="AK208">
            <v>0</v>
          </cell>
          <cell r="AS208">
            <v>0</v>
          </cell>
          <cell r="AT208">
            <v>0</v>
          </cell>
          <cell r="AU208">
            <v>0</v>
          </cell>
          <cell r="AW208">
            <v>0</v>
          </cell>
          <cell r="AX208">
            <v>0</v>
          </cell>
          <cell r="AY208">
            <v>0</v>
          </cell>
          <cell r="AZ208">
            <v>0</v>
          </cell>
          <cell r="BA208">
            <v>7777568.5</v>
          </cell>
          <cell r="BB208">
            <v>0</v>
          </cell>
          <cell r="BE208">
            <v>0</v>
          </cell>
          <cell r="BF208">
            <v>0</v>
          </cell>
          <cell r="BG208">
            <v>0</v>
          </cell>
          <cell r="BH208">
            <v>0</v>
          </cell>
          <cell r="BI208">
            <v>0</v>
          </cell>
          <cell r="BJ208">
            <v>0</v>
          </cell>
          <cell r="BM208">
            <v>0</v>
          </cell>
          <cell r="BN208">
            <v>0</v>
          </cell>
          <cell r="BO208">
            <v>0</v>
          </cell>
          <cell r="BP208">
            <v>0</v>
          </cell>
          <cell r="BQ208">
            <v>0</v>
          </cell>
          <cell r="BR208">
            <v>0</v>
          </cell>
          <cell r="BT208">
            <v>0</v>
          </cell>
          <cell r="BU208">
            <v>0</v>
          </cell>
          <cell r="BW208">
            <v>0</v>
          </cell>
          <cell r="BX208">
            <v>0</v>
          </cell>
          <cell r="BY208">
            <v>0</v>
          </cell>
        </row>
        <row r="209">
          <cell r="B209">
            <v>36052</v>
          </cell>
          <cell r="G209">
            <v>0</v>
          </cell>
          <cell r="K209">
            <v>0</v>
          </cell>
          <cell r="P209">
            <v>0</v>
          </cell>
          <cell r="Q209">
            <v>0</v>
          </cell>
          <cell r="R209">
            <v>0</v>
          </cell>
          <cell r="S209">
            <v>0</v>
          </cell>
          <cell r="Y209">
            <v>0</v>
          </cell>
          <cell r="Z209">
            <v>0</v>
          </cell>
          <cell r="AA209">
            <v>0</v>
          </cell>
          <cell r="AB209">
            <v>0</v>
          </cell>
          <cell r="AC209">
            <v>0</v>
          </cell>
          <cell r="AD209">
            <v>0</v>
          </cell>
          <cell r="AG209">
            <v>0</v>
          </cell>
          <cell r="AK209">
            <v>0</v>
          </cell>
          <cell r="AS209">
            <v>0</v>
          </cell>
          <cell r="AT209">
            <v>0</v>
          </cell>
          <cell r="AU209">
            <v>0</v>
          </cell>
          <cell r="AW209">
            <v>0</v>
          </cell>
          <cell r="AX209">
            <v>0</v>
          </cell>
          <cell r="AY209">
            <v>0</v>
          </cell>
          <cell r="AZ209">
            <v>0</v>
          </cell>
          <cell r="BA209">
            <v>7704541.5</v>
          </cell>
          <cell r="BB209">
            <v>0</v>
          </cell>
          <cell r="BE209">
            <v>0</v>
          </cell>
          <cell r="BF209">
            <v>0</v>
          </cell>
          <cell r="BG209">
            <v>0</v>
          </cell>
          <cell r="BH209">
            <v>0</v>
          </cell>
          <cell r="BI209">
            <v>0</v>
          </cell>
          <cell r="BJ209">
            <v>0</v>
          </cell>
          <cell r="BM209">
            <v>0</v>
          </cell>
          <cell r="BN209">
            <v>0</v>
          </cell>
          <cell r="BO209">
            <v>0</v>
          </cell>
          <cell r="BP209">
            <v>0</v>
          </cell>
          <cell r="BQ209">
            <v>0</v>
          </cell>
          <cell r="BR209">
            <v>0</v>
          </cell>
          <cell r="BT209">
            <v>0</v>
          </cell>
          <cell r="BU209">
            <v>0</v>
          </cell>
          <cell r="BW209">
            <v>0</v>
          </cell>
          <cell r="BX209">
            <v>0</v>
          </cell>
          <cell r="BY209">
            <v>0</v>
          </cell>
        </row>
        <row r="210">
          <cell r="B210">
            <v>36053</v>
          </cell>
          <cell r="G210">
            <v>0</v>
          </cell>
          <cell r="K210">
            <v>0</v>
          </cell>
          <cell r="P210">
            <v>0</v>
          </cell>
          <cell r="Q210">
            <v>0</v>
          </cell>
          <cell r="R210">
            <v>0</v>
          </cell>
          <cell r="S210">
            <v>0</v>
          </cell>
          <cell r="Y210">
            <v>0</v>
          </cell>
          <cell r="Z210">
            <v>0</v>
          </cell>
          <cell r="AA210">
            <v>0</v>
          </cell>
          <cell r="AB210">
            <v>0</v>
          </cell>
          <cell r="AC210">
            <v>0</v>
          </cell>
          <cell r="AD210">
            <v>0</v>
          </cell>
          <cell r="AG210">
            <v>0</v>
          </cell>
          <cell r="AK210">
            <v>0</v>
          </cell>
          <cell r="AS210">
            <v>0</v>
          </cell>
          <cell r="AT210">
            <v>0</v>
          </cell>
          <cell r="AU210">
            <v>0</v>
          </cell>
          <cell r="AW210">
            <v>0</v>
          </cell>
          <cell r="AX210">
            <v>0</v>
          </cell>
          <cell r="AY210">
            <v>0</v>
          </cell>
          <cell r="AZ210">
            <v>0</v>
          </cell>
          <cell r="BA210">
            <v>8068513.5</v>
          </cell>
          <cell r="BB210">
            <v>0</v>
          </cell>
          <cell r="BE210">
            <v>0</v>
          </cell>
          <cell r="BF210">
            <v>0</v>
          </cell>
          <cell r="BG210">
            <v>0</v>
          </cell>
          <cell r="BH210">
            <v>0</v>
          </cell>
          <cell r="BI210">
            <v>0</v>
          </cell>
          <cell r="BJ210">
            <v>0</v>
          </cell>
          <cell r="BM210">
            <v>0</v>
          </cell>
          <cell r="BN210">
            <v>0</v>
          </cell>
          <cell r="BO210">
            <v>0</v>
          </cell>
          <cell r="BP210">
            <v>0</v>
          </cell>
          <cell r="BQ210">
            <v>0</v>
          </cell>
          <cell r="BR210">
            <v>0</v>
          </cell>
          <cell r="BT210">
            <v>0</v>
          </cell>
          <cell r="BU210">
            <v>0</v>
          </cell>
          <cell r="BW210">
            <v>0</v>
          </cell>
          <cell r="BX210">
            <v>0</v>
          </cell>
          <cell r="BY210">
            <v>0</v>
          </cell>
        </row>
        <row r="211">
          <cell r="B211">
            <v>36054</v>
          </cell>
          <cell r="G211">
            <v>0</v>
          </cell>
          <cell r="K211">
            <v>0</v>
          </cell>
          <cell r="P211">
            <v>0</v>
          </cell>
          <cell r="Q211">
            <v>0</v>
          </cell>
          <cell r="R211">
            <v>0</v>
          </cell>
          <cell r="S211">
            <v>0</v>
          </cell>
          <cell r="Y211">
            <v>0</v>
          </cell>
          <cell r="Z211">
            <v>0</v>
          </cell>
          <cell r="AA211">
            <v>0</v>
          </cell>
          <cell r="AB211">
            <v>0</v>
          </cell>
          <cell r="AC211">
            <v>0</v>
          </cell>
          <cell r="AD211">
            <v>0</v>
          </cell>
          <cell r="AG211">
            <v>0</v>
          </cell>
          <cell r="AK211">
            <v>0</v>
          </cell>
          <cell r="AS211">
            <v>0</v>
          </cell>
          <cell r="AT211">
            <v>0</v>
          </cell>
          <cell r="AU211">
            <v>0</v>
          </cell>
          <cell r="AW211">
            <v>0</v>
          </cell>
          <cell r="AX211">
            <v>0</v>
          </cell>
          <cell r="AY211">
            <v>0</v>
          </cell>
          <cell r="AZ211">
            <v>0</v>
          </cell>
          <cell r="BA211">
            <v>8083758.5</v>
          </cell>
          <cell r="BB211">
            <v>0</v>
          </cell>
          <cell r="BE211">
            <v>0</v>
          </cell>
          <cell r="BF211">
            <v>0</v>
          </cell>
          <cell r="BG211">
            <v>0</v>
          </cell>
          <cell r="BH211">
            <v>0</v>
          </cell>
          <cell r="BI211">
            <v>0</v>
          </cell>
          <cell r="BJ211">
            <v>0</v>
          </cell>
          <cell r="BM211">
            <v>0</v>
          </cell>
          <cell r="BN211">
            <v>0</v>
          </cell>
          <cell r="BO211">
            <v>0</v>
          </cell>
          <cell r="BP211">
            <v>0</v>
          </cell>
          <cell r="BQ211">
            <v>0</v>
          </cell>
          <cell r="BR211">
            <v>0</v>
          </cell>
          <cell r="BT211">
            <v>0</v>
          </cell>
          <cell r="BU211">
            <v>0</v>
          </cell>
          <cell r="BW211">
            <v>0</v>
          </cell>
          <cell r="BX211">
            <v>0</v>
          </cell>
          <cell r="BY211">
            <v>0</v>
          </cell>
        </row>
        <row r="212">
          <cell r="B212">
            <v>36055</v>
          </cell>
          <cell r="G212">
            <v>0</v>
          </cell>
          <cell r="K212">
            <v>0</v>
          </cell>
          <cell r="P212">
            <v>0</v>
          </cell>
          <cell r="Q212">
            <v>0</v>
          </cell>
          <cell r="R212">
            <v>0</v>
          </cell>
          <cell r="S212">
            <v>0</v>
          </cell>
          <cell r="Y212">
            <v>0</v>
          </cell>
          <cell r="Z212">
            <v>0</v>
          </cell>
          <cell r="AA212">
            <v>0</v>
          </cell>
          <cell r="AB212">
            <v>0</v>
          </cell>
          <cell r="AC212">
            <v>0</v>
          </cell>
          <cell r="AD212">
            <v>0</v>
          </cell>
          <cell r="AG212">
            <v>0</v>
          </cell>
          <cell r="AK212">
            <v>0</v>
          </cell>
          <cell r="AS212">
            <v>0</v>
          </cell>
          <cell r="AT212">
            <v>0</v>
          </cell>
          <cell r="AU212">
            <v>0</v>
          </cell>
          <cell r="AW212">
            <v>0</v>
          </cell>
          <cell r="AX212">
            <v>0</v>
          </cell>
          <cell r="AY212">
            <v>0</v>
          </cell>
          <cell r="AZ212">
            <v>0</v>
          </cell>
          <cell r="BA212">
            <v>8143957.5</v>
          </cell>
          <cell r="BB212">
            <v>0</v>
          </cell>
          <cell r="BE212">
            <v>0</v>
          </cell>
          <cell r="BF212">
            <v>0</v>
          </cell>
          <cell r="BG212">
            <v>0</v>
          </cell>
          <cell r="BH212">
            <v>0</v>
          </cell>
          <cell r="BI212">
            <v>0</v>
          </cell>
          <cell r="BJ212">
            <v>0</v>
          </cell>
          <cell r="BM212">
            <v>0</v>
          </cell>
          <cell r="BN212">
            <v>0</v>
          </cell>
          <cell r="BO212">
            <v>0</v>
          </cell>
          <cell r="BP212">
            <v>0</v>
          </cell>
          <cell r="BQ212">
            <v>0</v>
          </cell>
          <cell r="BR212">
            <v>0</v>
          </cell>
          <cell r="BT212">
            <v>0</v>
          </cell>
          <cell r="BU212">
            <v>0</v>
          </cell>
          <cell r="BW212">
            <v>0</v>
          </cell>
          <cell r="BX212">
            <v>0</v>
          </cell>
          <cell r="BY212">
            <v>0</v>
          </cell>
        </row>
        <row r="213">
          <cell r="B213">
            <v>36056</v>
          </cell>
          <cell r="G213">
            <v>0</v>
          </cell>
          <cell r="K213">
            <v>0</v>
          </cell>
          <cell r="P213">
            <v>0</v>
          </cell>
          <cell r="Q213">
            <v>0</v>
          </cell>
          <cell r="R213">
            <v>0</v>
          </cell>
          <cell r="S213">
            <v>0</v>
          </cell>
          <cell r="Y213">
            <v>0</v>
          </cell>
          <cell r="Z213">
            <v>0</v>
          </cell>
          <cell r="AA213">
            <v>0</v>
          </cell>
          <cell r="AB213">
            <v>0</v>
          </cell>
          <cell r="AC213">
            <v>0</v>
          </cell>
          <cell r="AD213">
            <v>0</v>
          </cell>
          <cell r="AG213">
            <v>0</v>
          </cell>
          <cell r="AK213">
            <v>0</v>
          </cell>
          <cell r="AS213">
            <v>0</v>
          </cell>
          <cell r="AT213">
            <v>0</v>
          </cell>
          <cell r="AU213">
            <v>0</v>
          </cell>
          <cell r="AW213">
            <v>0</v>
          </cell>
          <cell r="AX213">
            <v>0</v>
          </cell>
          <cell r="AY213">
            <v>0</v>
          </cell>
          <cell r="AZ213">
            <v>0</v>
          </cell>
          <cell r="BA213">
            <v>8192560.5</v>
          </cell>
          <cell r="BB213">
            <v>0</v>
          </cell>
          <cell r="BE213">
            <v>0</v>
          </cell>
          <cell r="BF213">
            <v>0</v>
          </cell>
          <cell r="BG213">
            <v>0</v>
          </cell>
          <cell r="BH213">
            <v>0</v>
          </cell>
          <cell r="BI213">
            <v>0</v>
          </cell>
          <cell r="BJ213">
            <v>0</v>
          </cell>
          <cell r="BM213">
            <v>0</v>
          </cell>
          <cell r="BN213">
            <v>0</v>
          </cell>
          <cell r="BO213">
            <v>0</v>
          </cell>
          <cell r="BP213">
            <v>0</v>
          </cell>
          <cell r="BQ213">
            <v>0</v>
          </cell>
          <cell r="BR213">
            <v>0</v>
          </cell>
          <cell r="BT213">
            <v>0</v>
          </cell>
          <cell r="BU213">
            <v>0</v>
          </cell>
          <cell r="BW213">
            <v>0</v>
          </cell>
          <cell r="BX213">
            <v>0</v>
          </cell>
          <cell r="BY213">
            <v>0</v>
          </cell>
        </row>
        <row r="214">
          <cell r="B214">
            <v>36059</v>
          </cell>
          <cell r="G214">
            <v>0</v>
          </cell>
          <cell r="K214">
            <v>0</v>
          </cell>
          <cell r="P214">
            <v>0</v>
          </cell>
          <cell r="Q214">
            <v>0</v>
          </cell>
          <cell r="R214">
            <v>0</v>
          </cell>
          <cell r="S214">
            <v>0</v>
          </cell>
          <cell r="Y214">
            <v>0</v>
          </cell>
          <cell r="Z214">
            <v>0</v>
          </cell>
          <cell r="AA214">
            <v>0</v>
          </cell>
          <cell r="AB214">
            <v>0</v>
          </cell>
          <cell r="AC214">
            <v>0</v>
          </cell>
          <cell r="AD214">
            <v>0</v>
          </cell>
          <cell r="AG214">
            <v>0</v>
          </cell>
          <cell r="AK214">
            <v>0</v>
          </cell>
          <cell r="AS214">
            <v>0</v>
          </cell>
          <cell r="AT214">
            <v>0</v>
          </cell>
          <cell r="AU214">
            <v>0</v>
          </cell>
          <cell r="AW214">
            <v>0</v>
          </cell>
          <cell r="AX214">
            <v>0</v>
          </cell>
          <cell r="AY214">
            <v>0</v>
          </cell>
          <cell r="AZ214">
            <v>0</v>
          </cell>
          <cell r="BA214">
            <v>8269069.5</v>
          </cell>
          <cell r="BB214">
            <v>0</v>
          </cell>
          <cell r="BE214">
            <v>0</v>
          </cell>
          <cell r="BF214">
            <v>0</v>
          </cell>
          <cell r="BG214">
            <v>0</v>
          </cell>
          <cell r="BH214">
            <v>0</v>
          </cell>
          <cell r="BI214">
            <v>0</v>
          </cell>
          <cell r="BJ214">
            <v>0</v>
          </cell>
          <cell r="BM214">
            <v>0</v>
          </cell>
          <cell r="BN214">
            <v>0</v>
          </cell>
          <cell r="BO214">
            <v>0</v>
          </cell>
          <cell r="BP214">
            <v>0</v>
          </cell>
          <cell r="BQ214">
            <v>0</v>
          </cell>
          <cell r="BR214">
            <v>0</v>
          </cell>
          <cell r="BT214">
            <v>0</v>
          </cell>
          <cell r="BU214">
            <v>0</v>
          </cell>
          <cell r="BW214">
            <v>0</v>
          </cell>
          <cell r="BX214">
            <v>0</v>
          </cell>
          <cell r="BY214">
            <v>0</v>
          </cell>
        </row>
        <row r="215">
          <cell r="B215">
            <v>36060</v>
          </cell>
          <cell r="G215">
            <v>0</v>
          </cell>
          <cell r="K215">
            <v>0</v>
          </cell>
          <cell r="P215">
            <v>0</v>
          </cell>
          <cell r="Q215">
            <v>0</v>
          </cell>
          <cell r="R215">
            <v>0</v>
          </cell>
          <cell r="S215">
            <v>0</v>
          </cell>
          <cell r="Y215">
            <v>0</v>
          </cell>
          <cell r="Z215">
            <v>0</v>
          </cell>
          <cell r="AA215">
            <v>0</v>
          </cell>
          <cell r="AB215">
            <v>0</v>
          </cell>
          <cell r="AC215">
            <v>0</v>
          </cell>
          <cell r="AD215">
            <v>0</v>
          </cell>
          <cell r="AG215">
            <v>0</v>
          </cell>
          <cell r="AK215">
            <v>0</v>
          </cell>
          <cell r="AS215">
            <v>0</v>
          </cell>
          <cell r="AT215">
            <v>0</v>
          </cell>
          <cell r="AU215">
            <v>0</v>
          </cell>
          <cell r="AW215">
            <v>0</v>
          </cell>
          <cell r="AX215">
            <v>0</v>
          </cell>
          <cell r="AY215">
            <v>0</v>
          </cell>
          <cell r="AZ215">
            <v>0</v>
          </cell>
          <cell r="BA215">
            <v>8274088.5</v>
          </cell>
          <cell r="BB215">
            <v>0</v>
          </cell>
          <cell r="BE215">
            <v>0</v>
          </cell>
          <cell r="BF215">
            <v>0</v>
          </cell>
          <cell r="BG215">
            <v>0</v>
          </cell>
          <cell r="BH215">
            <v>0</v>
          </cell>
          <cell r="BI215">
            <v>0</v>
          </cell>
          <cell r="BJ215">
            <v>0</v>
          </cell>
          <cell r="BM215">
            <v>0</v>
          </cell>
          <cell r="BN215">
            <v>0</v>
          </cell>
          <cell r="BO215">
            <v>0</v>
          </cell>
          <cell r="BP215">
            <v>0</v>
          </cell>
          <cell r="BQ215">
            <v>0</v>
          </cell>
          <cell r="BR215">
            <v>0</v>
          </cell>
          <cell r="BT215">
            <v>0</v>
          </cell>
          <cell r="BU215">
            <v>0</v>
          </cell>
          <cell r="BW215">
            <v>0</v>
          </cell>
          <cell r="BX215">
            <v>0</v>
          </cell>
          <cell r="BY215">
            <v>0</v>
          </cell>
        </row>
        <row r="216">
          <cell r="B216">
            <v>36061</v>
          </cell>
          <cell r="G216">
            <v>0</v>
          </cell>
          <cell r="K216">
            <v>0</v>
          </cell>
          <cell r="P216">
            <v>0</v>
          </cell>
          <cell r="Q216">
            <v>0</v>
          </cell>
          <cell r="R216">
            <v>0</v>
          </cell>
          <cell r="S216">
            <v>0</v>
          </cell>
          <cell r="Y216">
            <v>0</v>
          </cell>
          <cell r="Z216">
            <v>0</v>
          </cell>
          <cell r="AA216">
            <v>0</v>
          </cell>
          <cell r="AB216">
            <v>0</v>
          </cell>
          <cell r="AC216">
            <v>0</v>
          </cell>
          <cell r="AD216">
            <v>0</v>
          </cell>
          <cell r="AG216">
            <v>0</v>
          </cell>
          <cell r="AK216">
            <v>0</v>
          </cell>
          <cell r="AS216">
            <v>0</v>
          </cell>
          <cell r="AT216">
            <v>0</v>
          </cell>
          <cell r="AU216">
            <v>0</v>
          </cell>
          <cell r="AW216">
            <v>0</v>
          </cell>
          <cell r="AX216">
            <v>0</v>
          </cell>
          <cell r="AY216">
            <v>0</v>
          </cell>
          <cell r="AZ216">
            <v>0</v>
          </cell>
          <cell r="BA216">
            <v>8382540.5</v>
          </cell>
          <cell r="BB216">
            <v>0</v>
          </cell>
          <cell r="BE216">
            <v>0</v>
          </cell>
          <cell r="BF216">
            <v>0</v>
          </cell>
          <cell r="BG216">
            <v>0</v>
          </cell>
          <cell r="BH216">
            <v>0</v>
          </cell>
          <cell r="BI216">
            <v>0</v>
          </cell>
          <cell r="BJ216">
            <v>0</v>
          </cell>
          <cell r="BM216">
            <v>0</v>
          </cell>
          <cell r="BN216">
            <v>0</v>
          </cell>
          <cell r="BO216">
            <v>0</v>
          </cell>
          <cell r="BP216">
            <v>0</v>
          </cell>
          <cell r="BQ216">
            <v>0</v>
          </cell>
          <cell r="BR216">
            <v>0</v>
          </cell>
          <cell r="BT216">
            <v>0</v>
          </cell>
          <cell r="BU216">
            <v>0</v>
          </cell>
          <cell r="BW216">
            <v>0</v>
          </cell>
          <cell r="BX216">
            <v>0</v>
          </cell>
          <cell r="BY216">
            <v>0</v>
          </cell>
        </row>
        <row r="217">
          <cell r="B217">
            <v>36062</v>
          </cell>
          <cell r="G217">
            <v>0</v>
          </cell>
          <cell r="K217">
            <v>0</v>
          </cell>
          <cell r="P217">
            <v>0</v>
          </cell>
          <cell r="Q217">
            <v>0</v>
          </cell>
          <cell r="R217">
            <v>0</v>
          </cell>
          <cell r="S217">
            <v>0</v>
          </cell>
          <cell r="Y217">
            <v>0</v>
          </cell>
          <cell r="Z217">
            <v>0</v>
          </cell>
          <cell r="AA217">
            <v>0</v>
          </cell>
          <cell r="AB217">
            <v>0</v>
          </cell>
          <cell r="AC217">
            <v>0</v>
          </cell>
          <cell r="AD217">
            <v>0</v>
          </cell>
          <cell r="AG217">
            <v>0</v>
          </cell>
          <cell r="AK217">
            <v>0</v>
          </cell>
          <cell r="AS217">
            <v>0</v>
          </cell>
          <cell r="AT217">
            <v>0</v>
          </cell>
          <cell r="AU217">
            <v>0</v>
          </cell>
          <cell r="AW217">
            <v>0</v>
          </cell>
          <cell r="AX217">
            <v>0</v>
          </cell>
          <cell r="AY217">
            <v>0</v>
          </cell>
          <cell r="AZ217">
            <v>0</v>
          </cell>
          <cell r="BA217">
            <v>8388669.5</v>
          </cell>
          <cell r="BB217">
            <v>0</v>
          </cell>
          <cell r="BE217">
            <v>0</v>
          </cell>
          <cell r="BF217">
            <v>0</v>
          </cell>
          <cell r="BG217">
            <v>0</v>
          </cell>
          <cell r="BH217">
            <v>0</v>
          </cell>
          <cell r="BI217">
            <v>0</v>
          </cell>
          <cell r="BJ217">
            <v>0</v>
          </cell>
          <cell r="BM217">
            <v>0</v>
          </cell>
          <cell r="BN217">
            <v>0</v>
          </cell>
          <cell r="BO217">
            <v>0</v>
          </cell>
          <cell r="BP217">
            <v>0</v>
          </cell>
          <cell r="BQ217">
            <v>0</v>
          </cell>
          <cell r="BR217">
            <v>0</v>
          </cell>
          <cell r="BT217">
            <v>0</v>
          </cell>
          <cell r="BU217">
            <v>0</v>
          </cell>
          <cell r="BW217">
            <v>0</v>
          </cell>
          <cell r="BX217">
            <v>0</v>
          </cell>
          <cell r="BY217">
            <v>0</v>
          </cell>
        </row>
        <row r="218">
          <cell r="B218">
            <v>36063</v>
          </cell>
          <cell r="G218">
            <v>0</v>
          </cell>
          <cell r="K218">
            <v>0</v>
          </cell>
          <cell r="P218">
            <v>0</v>
          </cell>
          <cell r="Q218">
            <v>0</v>
          </cell>
          <cell r="R218">
            <v>0</v>
          </cell>
          <cell r="S218">
            <v>0</v>
          </cell>
          <cell r="Y218">
            <v>0</v>
          </cell>
          <cell r="Z218">
            <v>0</v>
          </cell>
          <cell r="AA218">
            <v>0</v>
          </cell>
          <cell r="AB218">
            <v>0</v>
          </cell>
          <cell r="AC218">
            <v>0</v>
          </cell>
          <cell r="AD218">
            <v>0</v>
          </cell>
          <cell r="AG218">
            <v>0</v>
          </cell>
          <cell r="AK218">
            <v>0</v>
          </cell>
          <cell r="AS218">
            <v>0</v>
          </cell>
          <cell r="AT218">
            <v>0</v>
          </cell>
          <cell r="AU218">
            <v>0</v>
          </cell>
          <cell r="AW218">
            <v>0</v>
          </cell>
          <cell r="AX218">
            <v>0</v>
          </cell>
          <cell r="AY218">
            <v>0</v>
          </cell>
          <cell r="AZ218">
            <v>0</v>
          </cell>
          <cell r="BA218">
            <v>8396192.5</v>
          </cell>
          <cell r="BB218">
            <v>0</v>
          </cell>
          <cell r="BE218">
            <v>0</v>
          </cell>
          <cell r="BF218">
            <v>0</v>
          </cell>
          <cell r="BG218">
            <v>0</v>
          </cell>
          <cell r="BH218">
            <v>0</v>
          </cell>
          <cell r="BI218">
            <v>0</v>
          </cell>
          <cell r="BJ218">
            <v>0</v>
          </cell>
          <cell r="BM218">
            <v>0</v>
          </cell>
          <cell r="BN218">
            <v>0</v>
          </cell>
          <cell r="BO218">
            <v>0</v>
          </cell>
          <cell r="BP218">
            <v>0</v>
          </cell>
          <cell r="BQ218">
            <v>0</v>
          </cell>
          <cell r="BR218">
            <v>0</v>
          </cell>
          <cell r="BT218">
            <v>0</v>
          </cell>
          <cell r="BU218">
            <v>0</v>
          </cell>
          <cell r="BW218">
            <v>0</v>
          </cell>
          <cell r="BX218">
            <v>0</v>
          </cell>
          <cell r="BY218">
            <v>0</v>
          </cell>
        </row>
        <row r="219">
          <cell r="B219">
            <v>36066</v>
          </cell>
          <cell r="G219">
            <v>0</v>
          </cell>
          <cell r="K219">
            <v>0</v>
          </cell>
          <cell r="P219">
            <v>0</v>
          </cell>
          <cell r="Q219">
            <v>0</v>
          </cell>
          <cell r="R219">
            <v>0</v>
          </cell>
          <cell r="S219">
            <v>0</v>
          </cell>
          <cell r="Y219">
            <v>0</v>
          </cell>
          <cell r="Z219">
            <v>0</v>
          </cell>
          <cell r="AA219">
            <v>0</v>
          </cell>
          <cell r="AB219">
            <v>0</v>
          </cell>
          <cell r="AC219">
            <v>0</v>
          </cell>
          <cell r="AD219">
            <v>0</v>
          </cell>
          <cell r="AG219">
            <v>0</v>
          </cell>
          <cell r="AK219">
            <v>0</v>
          </cell>
          <cell r="AS219">
            <v>0</v>
          </cell>
          <cell r="AT219">
            <v>0</v>
          </cell>
          <cell r="AU219">
            <v>0</v>
          </cell>
          <cell r="AW219">
            <v>0</v>
          </cell>
          <cell r="AX219">
            <v>0</v>
          </cell>
          <cell r="AY219">
            <v>0</v>
          </cell>
          <cell r="AZ219">
            <v>0</v>
          </cell>
          <cell r="BA219">
            <v>8364463.5</v>
          </cell>
          <cell r="BB219">
            <v>0</v>
          </cell>
          <cell r="BE219">
            <v>0</v>
          </cell>
          <cell r="BF219">
            <v>0</v>
          </cell>
          <cell r="BG219">
            <v>0</v>
          </cell>
          <cell r="BH219">
            <v>0</v>
          </cell>
          <cell r="BI219">
            <v>0</v>
          </cell>
          <cell r="BJ219">
            <v>0</v>
          </cell>
          <cell r="BM219">
            <v>0</v>
          </cell>
          <cell r="BN219">
            <v>0</v>
          </cell>
          <cell r="BO219">
            <v>0</v>
          </cell>
          <cell r="BP219">
            <v>0</v>
          </cell>
          <cell r="BQ219">
            <v>0</v>
          </cell>
          <cell r="BR219">
            <v>0</v>
          </cell>
          <cell r="BT219">
            <v>0</v>
          </cell>
          <cell r="BU219">
            <v>0</v>
          </cell>
          <cell r="BW219">
            <v>0</v>
          </cell>
          <cell r="BX219">
            <v>0</v>
          </cell>
          <cell r="BY219">
            <v>0</v>
          </cell>
        </row>
        <row r="220">
          <cell r="B220">
            <v>36067</v>
          </cell>
          <cell r="G220">
            <v>0</v>
          </cell>
          <cell r="K220">
            <v>0</v>
          </cell>
          <cell r="P220">
            <v>0</v>
          </cell>
          <cell r="Q220">
            <v>0</v>
          </cell>
          <cell r="R220">
            <v>0</v>
          </cell>
          <cell r="S220">
            <v>0</v>
          </cell>
          <cell r="Y220">
            <v>0</v>
          </cell>
          <cell r="Z220">
            <v>0</v>
          </cell>
          <cell r="AA220">
            <v>0</v>
          </cell>
          <cell r="AB220">
            <v>0</v>
          </cell>
          <cell r="AC220">
            <v>0</v>
          </cell>
          <cell r="AD220">
            <v>0</v>
          </cell>
          <cell r="AG220">
            <v>0</v>
          </cell>
          <cell r="AK220">
            <v>0</v>
          </cell>
          <cell r="AS220">
            <v>0</v>
          </cell>
          <cell r="AT220">
            <v>0</v>
          </cell>
          <cell r="AU220">
            <v>0</v>
          </cell>
          <cell r="AW220">
            <v>0</v>
          </cell>
          <cell r="AX220">
            <v>0</v>
          </cell>
          <cell r="AY220">
            <v>0</v>
          </cell>
          <cell r="AZ220">
            <v>0</v>
          </cell>
          <cell r="BA220">
            <v>8419831.5</v>
          </cell>
          <cell r="BB220">
            <v>0</v>
          </cell>
          <cell r="BE220">
            <v>0</v>
          </cell>
          <cell r="BF220">
            <v>0</v>
          </cell>
          <cell r="BG220">
            <v>0</v>
          </cell>
          <cell r="BH220">
            <v>0</v>
          </cell>
          <cell r="BI220">
            <v>0</v>
          </cell>
          <cell r="BJ220">
            <v>0</v>
          </cell>
          <cell r="BM220">
            <v>0</v>
          </cell>
          <cell r="BN220">
            <v>0</v>
          </cell>
          <cell r="BO220">
            <v>0</v>
          </cell>
          <cell r="BP220">
            <v>0</v>
          </cell>
          <cell r="BQ220">
            <v>0</v>
          </cell>
          <cell r="BR220">
            <v>0</v>
          </cell>
          <cell r="BT220">
            <v>0</v>
          </cell>
          <cell r="BU220">
            <v>0</v>
          </cell>
          <cell r="BW220">
            <v>0</v>
          </cell>
          <cell r="BX220">
            <v>0</v>
          </cell>
          <cell r="BY220">
            <v>0</v>
          </cell>
        </row>
        <row r="221">
          <cell r="B221">
            <v>36068</v>
          </cell>
          <cell r="D221">
            <v>34495015</v>
          </cell>
          <cell r="E221">
            <v>0</v>
          </cell>
          <cell r="F221">
            <v>39225813</v>
          </cell>
          <cell r="G221">
            <v>0</v>
          </cell>
          <cell r="H221">
            <v>22814393</v>
          </cell>
          <cell r="I221">
            <v>10146430</v>
          </cell>
          <cell r="J221">
            <v>-2047026</v>
          </cell>
          <cell r="K221">
            <v>2046063</v>
          </cell>
          <cell r="L221">
            <v>3854000</v>
          </cell>
          <cell r="M221">
            <v>2671000</v>
          </cell>
          <cell r="N221">
            <v>8419000</v>
          </cell>
          <cell r="O221">
            <v>475000</v>
          </cell>
          <cell r="P221">
            <v>0</v>
          </cell>
          <cell r="Q221">
            <v>0</v>
          </cell>
          <cell r="R221">
            <v>0</v>
          </cell>
          <cell r="S221">
            <v>0</v>
          </cell>
          <cell r="Y221">
            <v>0</v>
          </cell>
          <cell r="Z221">
            <v>0</v>
          </cell>
          <cell r="AA221">
            <v>0</v>
          </cell>
          <cell r="AB221">
            <v>0</v>
          </cell>
          <cell r="AC221">
            <v>0</v>
          </cell>
          <cell r="AD221">
            <v>0</v>
          </cell>
          <cell r="AG221">
            <v>0</v>
          </cell>
          <cell r="AK221">
            <v>0</v>
          </cell>
          <cell r="AS221">
            <v>0</v>
          </cell>
          <cell r="AT221">
            <v>0</v>
          </cell>
          <cell r="AU221">
            <v>0</v>
          </cell>
          <cell r="AW221">
            <v>0</v>
          </cell>
          <cell r="AX221">
            <v>0</v>
          </cell>
          <cell r="AY221">
            <v>0</v>
          </cell>
          <cell r="AZ221">
            <v>0</v>
          </cell>
          <cell r="BA221">
            <v>8448720.5</v>
          </cell>
          <cell r="BB221">
            <v>8894000</v>
          </cell>
          <cell r="BC221">
            <v>6525000</v>
          </cell>
          <cell r="BD221">
            <v>142296526</v>
          </cell>
          <cell r="BE221">
            <v>0</v>
          </cell>
          <cell r="BF221">
            <v>0</v>
          </cell>
          <cell r="BG221">
            <v>0</v>
          </cell>
          <cell r="BH221">
            <v>0</v>
          </cell>
          <cell r="BI221">
            <v>0</v>
          </cell>
          <cell r="BJ221">
            <v>0</v>
          </cell>
          <cell r="BK221">
            <v>157715526</v>
          </cell>
          <cell r="BM221">
            <v>0</v>
          </cell>
          <cell r="BN221">
            <v>0</v>
          </cell>
          <cell r="BO221">
            <v>0</v>
          </cell>
          <cell r="BP221">
            <v>0</v>
          </cell>
          <cell r="BQ221">
            <v>0</v>
          </cell>
          <cell r="BR221">
            <v>0</v>
          </cell>
          <cell r="BT221">
            <v>0</v>
          </cell>
          <cell r="BU221">
            <v>0</v>
          </cell>
          <cell r="BV221">
            <v>-98653</v>
          </cell>
          <cell r="BW221">
            <v>19843654</v>
          </cell>
          <cell r="BX221">
            <v>17675139</v>
          </cell>
          <cell r="BY221">
            <v>-1804302</v>
          </cell>
        </row>
        <row r="222">
          <cell r="B222">
            <v>36069</v>
          </cell>
          <cell r="D222">
            <v>38391992</v>
          </cell>
          <cell r="E222">
            <v>-605958</v>
          </cell>
          <cell r="F222">
            <v>40198400</v>
          </cell>
          <cell r="G222">
            <v>0</v>
          </cell>
          <cell r="H222">
            <v>17248994</v>
          </cell>
          <cell r="I222">
            <v>10991966</v>
          </cell>
          <cell r="J222">
            <v>-3661051</v>
          </cell>
          <cell r="K222">
            <v>2079191</v>
          </cell>
          <cell r="L222">
            <v>0</v>
          </cell>
          <cell r="M222">
            <v>0</v>
          </cell>
          <cell r="N222">
            <v>0</v>
          </cell>
          <cell r="O222">
            <v>0</v>
          </cell>
          <cell r="P222">
            <v>9183347</v>
          </cell>
          <cell r="Q222">
            <v>0</v>
          </cell>
          <cell r="R222">
            <v>0</v>
          </cell>
          <cell r="S222">
            <v>0</v>
          </cell>
          <cell r="T222">
            <v>4483000</v>
          </cell>
          <cell r="U222">
            <v>14451000</v>
          </cell>
          <cell r="V222">
            <v>-3628000</v>
          </cell>
          <cell r="W222">
            <v>5331000</v>
          </cell>
          <cell r="X222">
            <v>-33741000</v>
          </cell>
          <cell r="Y222">
            <v>0</v>
          </cell>
          <cell r="Z222">
            <v>0</v>
          </cell>
          <cell r="AA222">
            <v>0</v>
          </cell>
          <cell r="AB222">
            <v>0</v>
          </cell>
          <cell r="AC222">
            <v>0</v>
          </cell>
          <cell r="AD222">
            <v>0</v>
          </cell>
          <cell r="AE222">
            <v>1806000</v>
          </cell>
          <cell r="AF222">
            <v>-17000</v>
          </cell>
          <cell r="AG222">
            <v>0</v>
          </cell>
          <cell r="AH222">
            <v>12091872</v>
          </cell>
          <cell r="AI222">
            <v>-18009721</v>
          </cell>
          <cell r="AJ222">
            <v>-73828804</v>
          </cell>
          <cell r="AK222">
            <v>-537607</v>
          </cell>
          <cell r="AL222">
            <v>38095783</v>
          </cell>
          <cell r="AM222">
            <v>-41353638</v>
          </cell>
          <cell r="AN222">
            <v>-81295295</v>
          </cell>
          <cell r="AO222">
            <v>-23851000</v>
          </cell>
          <cell r="AP222">
            <v>-20646768</v>
          </cell>
          <cell r="AQ222">
            <v>-56687000</v>
          </cell>
          <cell r="AR222">
            <v>-10594688</v>
          </cell>
          <cell r="AS222">
            <v>0</v>
          </cell>
          <cell r="AT222">
            <v>-2272000</v>
          </cell>
          <cell r="AU222">
            <v>612000</v>
          </cell>
          <cell r="AV222">
            <v>22782521</v>
          </cell>
          <cell r="AW222">
            <v>0</v>
          </cell>
          <cell r="AX222">
            <v>0</v>
          </cell>
          <cell r="AY222">
            <v>0</v>
          </cell>
          <cell r="AZ222">
            <v>0</v>
          </cell>
          <cell r="BA222">
            <v>9183347</v>
          </cell>
          <cell r="BB222">
            <v>0</v>
          </cell>
          <cell r="BC222">
            <v>0</v>
          </cell>
          <cell r="BD222">
            <v>168787677</v>
          </cell>
          <cell r="BE222">
            <v>1789000</v>
          </cell>
          <cell r="BF222">
            <v>-28410000</v>
          </cell>
          <cell r="BG222">
            <v>15306000</v>
          </cell>
          <cell r="BH222">
            <v>-138304123</v>
          </cell>
          <cell r="BI222">
            <v>-55189816</v>
          </cell>
          <cell r="BJ222" t="e">
            <v>#N/A</v>
          </cell>
          <cell r="BK222">
            <v>177365066</v>
          </cell>
          <cell r="BL222">
            <v>-266809344</v>
          </cell>
          <cell r="BM222" t="str">
            <v>N/A</v>
          </cell>
          <cell r="BN222" t="str">
            <v>N/A</v>
          </cell>
          <cell r="BO222" t="str">
            <v>N/A</v>
          </cell>
          <cell r="BP222">
            <v>0</v>
          </cell>
          <cell r="BQ222">
            <v>-123922402</v>
          </cell>
          <cell r="BR222">
            <v>-255970098</v>
          </cell>
          <cell r="BS222" t="e">
            <v>#N/A</v>
          </cell>
          <cell r="BT222">
            <v>-89444279</v>
          </cell>
          <cell r="BU222">
            <v>-87232274</v>
          </cell>
          <cell r="BV222">
            <v>-7825128</v>
          </cell>
          <cell r="BW222">
            <v>17340896</v>
          </cell>
          <cell r="BX222">
            <v>3659007</v>
          </cell>
          <cell r="BY222">
            <v>-2081800</v>
          </cell>
          <cell r="BZ222" t="e">
            <v>#N/A</v>
          </cell>
          <cell r="CA222">
            <v>0</v>
          </cell>
          <cell r="CB222">
            <v>170869477</v>
          </cell>
          <cell r="CC222">
            <v>180052823</v>
          </cell>
          <cell r="CD222">
            <v>-267285097</v>
          </cell>
          <cell r="CE222">
            <v>0</v>
          </cell>
          <cell r="CF222">
            <v>-89444279</v>
          </cell>
          <cell r="CG222">
            <v>0</v>
          </cell>
          <cell r="CH222">
            <v>52445210</v>
          </cell>
        </row>
        <row r="223">
          <cell r="B223">
            <v>36070</v>
          </cell>
          <cell r="D223">
            <v>49754734</v>
          </cell>
          <cell r="E223">
            <v>-611225</v>
          </cell>
          <cell r="F223">
            <v>40782482</v>
          </cell>
          <cell r="G223">
            <v>0</v>
          </cell>
          <cell r="H223">
            <v>16825653</v>
          </cell>
          <cell r="I223">
            <v>11648101</v>
          </cell>
          <cell r="J223">
            <v>-3884913</v>
          </cell>
          <cell r="K223">
            <v>2098462</v>
          </cell>
          <cell r="L223">
            <v>3406000</v>
          </cell>
          <cell r="M223">
            <v>2607000</v>
          </cell>
          <cell r="N223">
            <v>8419000</v>
          </cell>
          <cell r="O223">
            <v>475000</v>
          </cell>
          <cell r="P223">
            <v>9387834</v>
          </cell>
          <cell r="Q223">
            <v>0</v>
          </cell>
          <cell r="R223">
            <v>0</v>
          </cell>
          <cell r="S223">
            <v>0</v>
          </cell>
          <cell r="T223">
            <v>4484000</v>
          </cell>
          <cell r="U223">
            <v>14460000</v>
          </cell>
          <cell r="V223">
            <v>-3643000</v>
          </cell>
          <cell r="W223">
            <v>5402000</v>
          </cell>
          <cell r="X223">
            <v>-31818000</v>
          </cell>
          <cell r="Y223">
            <v>0</v>
          </cell>
          <cell r="Z223">
            <v>0</v>
          </cell>
          <cell r="AA223">
            <v>0</v>
          </cell>
          <cell r="AB223">
            <v>0</v>
          </cell>
          <cell r="AC223">
            <v>0</v>
          </cell>
          <cell r="AD223">
            <v>0</v>
          </cell>
          <cell r="AE223">
            <v>1778000</v>
          </cell>
          <cell r="AF223">
            <v>-18000</v>
          </cell>
          <cell r="AG223">
            <v>0</v>
          </cell>
          <cell r="AH223">
            <v>12348767</v>
          </cell>
          <cell r="AI223">
            <v>-18071766</v>
          </cell>
          <cell r="AJ223">
            <v>-74330166</v>
          </cell>
          <cell r="AK223">
            <v>-537693</v>
          </cell>
          <cell r="AL223">
            <v>38986125</v>
          </cell>
          <cell r="AM223">
            <v>-41353638</v>
          </cell>
          <cell r="AN223">
            <v>-83396494</v>
          </cell>
          <cell r="AO223">
            <v>-23851000</v>
          </cell>
          <cell r="AP223">
            <v>-21429858</v>
          </cell>
          <cell r="AQ223">
            <v>-56964000</v>
          </cell>
          <cell r="AR223">
            <v>-10376730</v>
          </cell>
          <cell r="AS223">
            <v>0</v>
          </cell>
          <cell r="AT223">
            <v>-2203000</v>
          </cell>
          <cell r="AU223">
            <v>612000</v>
          </cell>
          <cell r="AV223">
            <v>22782521</v>
          </cell>
          <cell r="AW223">
            <v>0</v>
          </cell>
          <cell r="AX223">
            <v>0</v>
          </cell>
          <cell r="AY223">
            <v>0</v>
          </cell>
          <cell r="AZ223">
            <v>0</v>
          </cell>
          <cell r="BA223">
            <v>9387834</v>
          </cell>
          <cell r="BB223">
            <v>8894000</v>
          </cell>
          <cell r="BC223">
            <v>6013000</v>
          </cell>
          <cell r="BD223">
            <v>177304081</v>
          </cell>
          <cell r="BE223">
            <v>1760000</v>
          </cell>
          <cell r="BF223">
            <v>-26416000</v>
          </cell>
          <cell r="BG223">
            <v>15301000</v>
          </cell>
          <cell r="BH223">
            <v>-140009473</v>
          </cell>
          <cell r="BI223">
            <v>-54991963</v>
          </cell>
          <cell r="BJ223" t="e">
            <v>#N/A</v>
          </cell>
          <cell r="BK223">
            <v>200987690</v>
          </cell>
          <cell r="BL223">
            <v>-267139931</v>
          </cell>
          <cell r="BM223" t="str">
            <v>N/A</v>
          </cell>
          <cell r="BN223" t="str">
            <v>N/A</v>
          </cell>
          <cell r="BO223" t="str">
            <v>N/A</v>
          </cell>
          <cell r="BP223">
            <v>0</v>
          </cell>
          <cell r="BQ223">
            <v>-125580707</v>
          </cell>
          <cell r="BR223">
            <v>-257546595</v>
          </cell>
          <cell r="BS223" t="e">
            <v>#N/A</v>
          </cell>
          <cell r="BT223">
            <v>-66152241</v>
          </cell>
          <cell r="BU223">
            <v>-63002907</v>
          </cell>
          <cell r="BV223">
            <v>-6916253</v>
          </cell>
          <cell r="BW223">
            <v>16934161</v>
          </cell>
          <cell r="BX223">
            <v>-2667648</v>
          </cell>
          <cell r="BY223">
            <v>-2299772</v>
          </cell>
          <cell r="BZ223" t="e">
            <v>#N/A</v>
          </cell>
          <cell r="CA223">
            <v>0</v>
          </cell>
          <cell r="CB223">
            <v>179603853</v>
          </cell>
          <cell r="CC223">
            <v>203898687</v>
          </cell>
          <cell r="CD223">
            <v>-266901594</v>
          </cell>
          <cell r="CE223">
            <v>0</v>
          </cell>
          <cell r="CF223">
            <v>-66152241</v>
          </cell>
          <cell r="CG223">
            <v>0</v>
          </cell>
          <cell r="CH223">
            <v>55029073</v>
          </cell>
        </row>
        <row r="224">
          <cell r="B224">
            <v>36073</v>
          </cell>
          <cell r="D224">
            <v>49750965</v>
          </cell>
          <cell r="E224">
            <v>-615155</v>
          </cell>
          <cell r="F224">
            <v>41000924</v>
          </cell>
          <cell r="G224">
            <v>0</v>
          </cell>
          <cell r="H224">
            <v>16627215</v>
          </cell>
          <cell r="I224">
            <v>11197624</v>
          </cell>
          <cell r="J224">
            <v>-3822741</v>
          </cell>
          <cell r="K224">
            <v>2104457</v>
          </cell>
          <cell r="L224">
            <v>3867000</v>
          </cell>
          <cell r="M224">
            <v>2568000</v>
          </cell>
          <cell r="N224">
            <v>8463000</v>
          </cell>
          <cell r="O224">
            <v>475000</v>
          </cell>
          <cell r="P224">
            <v>9416692</v>
          </cell>
          <cell r="Q224">
            <v>0</v>
          </cell>
          <cell r="R224">
            <v>0</v>
          </cell>
          <cell r="S224">
            <v>0</v>
          </cell>
          <cell r="T224">
            <v>4470000</v>
          </cell>
          <cell r="U224">
            <v>14406000</v>
          </cell>
          <cell r="V224">
            <v>-3663000</v>
          </cell>
          <cell r="W224">
            <v>5529000</v>
          </cell>
          <cell r="X224">
            <v>-33357000</v>
          </cell>
          <cell r="Y224">
            <v>0</v>
          </cell>
          <cell r="Z224">
            <v>0</v>
          </cell>
          <cell r="AA224">
            <v>0</v>
          </cell>
          <cell r="AB224">
            <v>0</v>
          </cell>
          <cell r="AC224">
            <v>0</v>
          </cell>
          <cell r="AD224">
            <v>0</v>
          </cell>
          <cell r="AE224">
            <v>1766000</v>
          </cell>
          <cell r="AF224">
            <v>-16000</v>
          </cell>
          <cell r="AG224">
            <v>0</v>
          </cell>
          <cell r="AH224">
            <v>12756081</v>
          </cell>
          <cell r="AI224">
            <v>-18459771</v>
          </cell>
          <cell r="AJ224">
            <v>-75275841</v>
          </cell>
          <cell r="AK224">
            <v>-537693</v>
          </cell>
          <cell r="AL224">
            <v>40916170</v>
          </cell>
          <cell r="AM224">
            <v>-48130481</v>
          </cell>
          <cell r="AN224">
            <v>-84080279</v>
          </cell>
          <cell r="AO224">
            <v>-24044000</v>
          </cell>
          <cell r="AP224">
            <v>-21019656</v>
          </cell>
          <cell r="AQ224">
            <v>-57217000</v>
          </cell>
          <cell r="AR224">
            <v>-10318545</v>
          </cell>
          <cell r="AS224">
            <v>0</v>
          </cell>
          <cell r="AT224">
            <v>-2774000</v>
          </cell>
          <cell r="AU224">
            <v>612000</v>
          </cell>
          <cell r="AV224">
            <v>22946000</v>
          </cell>
          <cell r="AW224">
            <v>0</v>
          </cell>
          <cell r="AX224">
            <v>0</v>
          </cell>
          <cell r="AY224">
            <v>0</v>
          </cell>
          <cell r="AZ224">
            <v>0</v>
          </cell>
          <cell r="BA224">
            <v>9416692</v>
          </cell>
          <cell r="BB224">
            <v>8938000</v>
          </cell>
          <cell r="BC224">
            <v>6435000</v>
          </cell>
          <cell r="BD224">
            <v>173816718</v>
          </cell>
          <cell r="BE224">
            <v>1750000</v>
          </cell>
          <cell r="BF224">
            <v>-27828000</v>
          </cell>
          <cell r="BG224">
            <v>15213000</v>
          </cell>
          <cell r="BH224">
            <v>-140697414</v>
          </cell>
          <cell r="BI224">
            <v>-54779464</v>
          </cell>
          <cell r="BJ224" t="e">
            <v>#N/A</v>
          </cell>
          <cell r="BK224">
            <v>197991255</v>
          </cell>
          <cell r="BL224">
            <v>-275492014</v>
          </cell>
          <cell r="BM224" t="str">
            <v>N/A</v>
          </cell>
          <cell r="BN224" t="str">
            <v>N/A</v>
          </cell>
          <cell r="BO224" t="str">
            <v>N/A</v>
          </cell>
          <cell r="BP224">
            <v>0</v>
          </cell>
          <cell r="BQ224">
            <v>-125900643</v>
          </cell>
          <cell r="BR224">
            <v>-264391359</v>
          </cell>
          <cell r="BS224" t="e">
            <v>#N/A</v>
          </cell>
          <cell r="BT224">
            <v>-77500760</v>
          </cell>
          <cell r="BU224">
            <v>-73875299</v>
          </cell>
          <cell r="BV224">
            <v>-9333713</v>
          </cell>
          <cell r="BW224">
            <v>14734060</v>
          </cell>
          <cell r="BX224">
            <v>-1491561</v>
          </cell>
          <cell r="BY224">
            <v>-2774650</v>
          </cell>
          <cell r="BZ224" t="e">
            <v>#N/A</v>
          </cell>
          <cell r="CA224">
            <v>0</v>
          </cell>
          <cell r="CB224">
            <v>176591367</v>
          </cell>
          <cell r="CC224">
            <v>201381060</v>
          </cell>
          <cell r="CD224">
            <v>-275256358</v>
          </cell>
          <cell r="CE224">
            <v>0</v>
          </cell>
          <cell r="CF224">
            <v>-77500760</v>
          </cell>
          <cell r="CG224">
            <v>0</v>
          </cell>
          <cell r="CH224">
            <v>55824138</v>
          </cell>
        </row>
        <row r="225">
          <cell r="B225">
            <v>36074</v>
          </cell>
          <cell r="D225">
            <v>45681037</v>
          </cell>
          <cell r="E225">
            <v>-629102</v>
          </cell>
          <cell r="F225">
            <v>40934364</v>
          </cell>
          <cell r="G225">
            <v>0</v>
          </cell>
          <cell r="H225">
            <v>16600222</v>
          </cell>
          <cell r="I225">
            <v>11179446</v>
          </cell>
          <cell r="J225">
            <v>-3816535</v>
          </cell>
          <cell r="K225">
            <v>2101041</v>
          </cell>
          <cell r="L225">
            <v>3867000</v>
          </cell>
          <cell r="M225">
            <v>2568000</v>
          </cell>
          <cell r="N225">
            <v>8651000</v>
          </cell>
          <cell r="O225">
            <v>579000</v>
          </cell>
          <cell r="P225">
            <v>9432047</v>
          </cell>
          <cell r="Q225">
            <v>0</v>
          </cell>
          <cell r="R225">
            <v>0</v>
          </cell>
          <cell r="S225">
            <v>0</v>
          </cell>
          <cell r="T225">
            <v>4484000</v>
          </cell>
          <cell r="U225">
            <v>14373000</v>
          </cell>
          <cell r="V225">
            <v>-3742000</v>
          </cell>
          <cell r="W225">
            <v>5439000</v>
          </cell>
          <cell r="X225">
            <v>-32884000</v>
          </cell>
          <cell r="Y225">
            <v>0</v>
          </cell>
          <cell r="Z225">
            <v>0</v>
          </cell>
          <cell r="AA225">
            <v>0</v>
          </cell>
          <cell r="AB225">
            <v>0</v>
          </cell>
          <cell r="AC225">
            <v>0</v>
          </cell>
          <cell r="AD225">
            <v>0</v>
          </cell>
          <cell r="AE225">
            <v>1748000</v>
          </cell>
          <cell r="AF225">
            <v>-26000</v>
          </cell>
          <cell r="AG225">
            <v>0</v>
          </cell>
          <cell r="AH225">
            <v>12862268</v>
          </cell>
          <cell r="AI225">
            <v>-18326128</v>
          </cell>
          <cell r="AJ225">
            <v>-76848220</v>
          </cell>
          <cell r="AK225">
            <v>-537693</v>
          </cell>
          <cell r="AL225">
            <v>39528294</v>
          </cell>
          <cell r="AM225">
            <v>-52252620</v>
          </cell>
          <cell r="AN225">
            <v>-84335746</v>
          </cell>
          <cell r="AO225">
            <v>-24077000</v>
          </cell>
          <cell r="AP225">
            <v>-21282534</v>
          </cell>
          <cell r="AQ225">
            <v>-57140000</v>
          </cell>
          <cell r="AR225">
            <v>-10208997</v>
          </cell>
          <cell r="AS225">
            <v>0</v>
          </cell>
          <cell r="AT225">
            <v>-2773000</v>
          </cell>
          <cell r="AU225">
            <v>612000</v>
          </cell>
          <cell r="AV225">
            <v>22965812</v>
          </cell>
          <cell r="AW225">
            <v>0</v>
          </cell>
          <cell r="AX225">
            <v>0</v>
          </cell>
          <cell r="AY225">
            <v>0</v>
          </cell>
          <cell r="AZ225">
            <v>0</v>
          </cell>
          <cell r="BA225">
            <v>9432047</v>
          </cell>
          <cell r="BB225">
            <v>9230000</v>
          </cell>
          <cell r="BC225">
            <v>6435000</v>
          </cell>
          <cell r="BD225">
            <v>160108486</v>
          </cell>
          <cell r="BE225">
            <v>1722000</v>
          </cell>
          <cell r="BF225">
            <v>-27445000</v>
          </cell>
          <cell r="BG225">
            <v>15115000</v>
          </cell>
          <cell r="BH225">
            <v>-143791681</v>
          </cell>
          <cell r="BI225">
            <v>-54486729</v>
          </cell>
          <cell r="BJ225" t="e">
            <v>#N/A</v>
          </cell>
          <cell r="BK225">
            <v>184576432</v>
          </cell>
          <cell r="BL225">
            <v>-282421563</v>
          </cell>
          <cell r="BM225" t="str">
            <v>N/A</v>
          </cell>
          <cell r="BN225" t="str">
            <v>N/A</v>
          </cell>
          <cell r="BO225" t="str">
            <v>N/A</v>
          </cell>
          <cell r="BP225">
            <v>0</v>
          </cell>
          <cell r="BQ225">
            <v>-129207553</v>
          </cell>
          <cell r="BR225">
            <v>-271335842</v>
          </cell>
          <cell r="BS225" t="e">
            <v>#N/A</v>
          </cell>
          <cell r="BT225">
            <v>-97845132</v>
          </cell>
          <cell r="BU225">
            <v>-94598574</v>
          </cell>
          <cell r="BV225">
            <v>-9318902</v>
          </cell>
          <cell r="BW225">
            <v>14710141</v>
          </cell>
          <cell r="BX225">
            <v>-10257177</v>
          </cell>
          <cell r="BY225">
            <v>-2139734</v>
          </cell>
          <cell r="BZ225" t="e">
            <v>#N/A</v>
          </cell>
          <cell r="CA225">
            <v>0</v>
          </cell>
          <cell r="CB225">
            <v>162248220</v>
          </cell>
          <cell r="CC225">
            <v>187345268</v>
          </cell>
          <cell r="CD225">
            <v>-281943841</v>
          </cell>
          <cell r="CE225">
            <v>0</v>
          </cell>
          <cell r="CF225">
            <v>-97845132</v>
          </cell>
          <cell r="CG225">
            <v>0</v>
          </cell>
          <cell r="CH225">
            <v>54434583</v>
          </cell>
        </row>
        <row r="226">
          <cell r="B226">
            <v>36075</v>
          </cell>
          <cell r="D226">
            <v>35855261</v>
          </cell>
          <cell r="E226">
            <v>-630466</v>
          </cell>
          <cell r="F226">
            <v>41275190</v>
          </cell>
          <cell r="G226">
            <v>0</v>
          </cell>
          <cell r="H226">
            <v>16962714</v>
          </cell>
          <cell r="I226">
            <v>12797516</v>
          </cell>
          <cell r="J226">
            <v>-4025860</v>
          </cell>
          <cell r="K226">
            <v>817084</v>
          </cell>
          <cell r="L226">
            <v>4506000</v>
          </cell>
          <cell r="M226">
            <v>2586000</v>
          </cell>
          <cell r="N226">
            <v>8810000</v>
          </cell>
          <cell r="O226">
            <v>509000</v>
          </cell>
          <cell r="P226">
            <v>9659047</v>
          </cell>
          <cell r="Q226">
            <v>0</v>
          </cell>
          <cell r="R226">
            <v>0</v>
          </cell>
          <cell r="S226">
            <v>0</v>
          </cell>
          <cell r="T226">
            <v>4485000</v>
          </cell>
          <cell r="U226">
            <v>14485000</v>
          </cell>
          <cell r="V226">
            <v>-3772000</v>
          </cell>
          <cell r="W226">
            <v>5484000</v>
          </cell>
          <cell r="X226">
            <v>-32498000</v>
          </cell>
          <cell r="Y226">
            <v>0</v>
          </cell>
          <cell r="Z226">
            <v>0</v>
          </cell>
          <cell r="AA226">
            <v>0</v>
          </cell>
          <cell r="AB226">
            <v>0</v>
          </cell>
          <cell r="AC226">
            <v>0</v>
          </cell>
          <cell r="AD226">
            <v>0</v>
          </cell>
          <cell r="AE226">
            <v>1732000</v>
          </cell>
          <cell r="AF226">
            <v>-26000</v>
          </cell>
          <cell r="AG226">
            <v>0</v>
          </cell>
          <cell r="AH226">
            <v>13415164</v>
          </cell>
          <cell r="AI226">
            <v>-18255339</v>
          </cell>
          <cell r="AJ226">
            <v>-81838521</v>
          </cell>
          <cell r="AK226">
            <v>-537787</v>
          </cell>
          <cell r="AL226">
            <v>40016354</v>
          </cell>
          <cell r="AM226">
            <v>-56092917</v>
          </cell>
          <cell r="AN226">
            <v>-83231449</v>
          </cell>
          <cell r="AO226">
            <v>-24473000</v>
          </cell>
          <cell r="AP226">
            <v>-21451010</v>
          </cell>
          <cell r="AQ226">
            <v>-57146000</v>
          </cell>
          <cell r="AR226">
            <v>-10411613</v>
          </cell>
          <cell r="AS226">
            <v>0</v>
          </cell>
          <cell r="AT226">
            <v>-2768000</v>
          </cell>
          <cell r="AU226">
            <v>612000</v>
          </cell>
          <cell r="AV226">
            <v>22859155</v>
          </cell>
          <cell r="AW226">
            <v>0</v>
          </cell>
          <cell r="AX226">
            <v>0</v>
          </cell>
          <cell r="AY226">
            <v>0</v>
          </cell>
          <cell r="AZ226">
            <v>0</v>
          </cell>
          <cell r="BA226">
            <v>9659047</v>
          </cell>
          <cell r="BB226">
            <v>9319000</v>
          </cell>
          <cell r="BC226">
            <v>7092000</v>
          </cell>
          <cell r="BD226">
            <v>144569389</v>
          </cell>
          <cell r="BE226">
            <v>1706000</v>
          </cell>
          <cell r="BF226">
            <v>-27014000</v>
          </cell>
          <cell r="BG226">
            <v>15198000</v>
          </cell>
          <cell r="BH226">
            <v>-147616587</v>
          </cell>
          <cell r="BI226">
            <v>-54142449</v>
          </cell>
          <cell r="BJ226" t="e">
            <v>#N/A</v>
          </cell>
          <cell r="BK226">
            <v>170008970</v>
          </cell>
          <cell r="BL226">
            <v>-289412962</v>
          </cell>
          <cell r="BM226" t="str">
            <v>N/A</v>
          </cell>
          <cell r="BN226" t="str">
            <v>N/A</v>
          </cell>
          <cell r="BO226" t="str">
            <v>N/A</v>
          </cell>
          <cell r="BP226">
            <v>0</v>
          </cell>
          <cell r="BQ226">
            <v>-133133248</v>
          </cell>
          <cell r="BR226">
            <v>-278555108</v>
          </cell>
          <cell r="BS226" t="e">
            <v>#N/A</v>
          </cell>
          <cell r="BT226">
            <v>-119403992</v>
          </cell>
          <cell r="BU226">
            <v>-115407244</v>
          </cell>
          <cell r="BV226">
            <v>-12717997</v>
          </cell>
          <cell r="BW226">
            <v>14971040</v>
          </cell>
          <cell r="BX226">
            <v>-14317181</v>
          </cell>
          <cell r="BY226">
            <v>-2618428</v>
          </cell>
          <cell r="BZ226" t="e">
            <v>#N/A</v>
          </cell>
          <cell r="CA226">
            <v>0</v>
          </cell>
          <cell r="CB226">
            <v>147187816</v>
          </cell>
          <cell r="CC226">
            <v>173257864</v>
          </cell>
          <cell r="CD226">
            <v>-288665107</v>
          </cell>
          <cell r="CE226">
            <v>0</v>
          </cell>
          <cell r="CF226">
            <v>-119403992</v>
          </cell>
          <cell r="CG226">
            <v>0</v>
          </cell>
          <cell r="CH226">
            <v>55570048</v>
          </cell>
        </row>
        <row r="227">
          <cell r="B227">
            <v>36076</v>
          </cell>
          <cell r="D227">
            <v>14859723</v>
          </cell>
          <cell r="E227">
            <v>-705113</v>
          </cell>
          <cell r="F227">
            <v>41906357</v>
          </cell>
          <cell r="G227">
            <v>0</v>
          </cell>
          <cell r="H227">
            <v>15942733</v>
          </cell>
          <cell r="I227">
            <v>12566315</v>
          </cell>
          <cell r="J227">
            <v>-4309344</v>
          </cell>
          <cell r="K227">
            <v>829470</v>
          </cell>
          <cell r="L227">
            <v>4647000</v>
          </cell>
          <cell r="M227">
            <v>2559000</v>
          </cell>
          <cell r="N227">
            <v>9120000</v>
          </cell>
          <cell r="O227">
            <v>340000</v>
          </cell>
          <cell r="P227">
            <v>10310135</v>
          </cell>
          <cell r="Q227">
            <v>0</v>
          </cell>
          <cell r="R227">
            <v>0</v>
          </cell>
          <cell r="S227">
            <v>0</v>
          </cell>
          <cell r="T227">
            <v>4483000</v>
          </cell>
          <cell r="U227">
            <v>14489000</v>
          </cell>
          <cell r="V227">
            <v>-3801000</v>
          </cell>
          <cell r="W227">
            <v>5388000</v>
          </cell>
          <cell r="X227">
            <v>-34534000</v>
          </cell>
          <cell r="Y227">
            <v>0</v>
          </cell>
          <cell r="Z227">
            <v>0</v>
          </cell>
          <cell r="AA227">
            <v>0</v>
          </cell>
          <cell r="AB227">
            <v>0</v>
          </cell>
          <cell r="AC227">
            <v>0</v>
          </cell>
          <cell r="AD227">
            <v>0</v>
          </cell>
          <cell r="AE227">
            <v>1708000</v>
          </cell>
          <cell r="AF227">
            <v>20000</v>
          </cell>
          <cell r="AG227">
            <v>0</v>
          </cell>
          <cell r="AH227">
            <v>14033824</v>
          </cell>
          <cell r="AI227">
            <v>-18235478</v>
          </cell>
          <cell r="AJ227">
            <v>-84118658</v>
          </cell>
          <cell r="AK227">
            <v>-537795</v>
          </cell>
          <cell r="AL227">
            <v>41527493</v>
          </cell>
          <cell r="AM227">
            <v>-59601250</v>
          </cell>
          <cell r="AN227">
            <v>-84917612</v>
          </cell>
          <cell r="AO227">
            <v>-24916000</v>
          </cell>
          <cell r="AP227">
            <v>-20431564</v>
          </cell>
          <cell r="AQ227">
            <v>-57222000</v>
          </cell>
          <cell r="AR227">
            <v>-10295819</v>
          </cell>
          <cell r="AS227">
            <v>0</v>
          </cell>
          <cell r="AT227">
            <v>-2755000</v>
          </cell>
          <cell r="AU227">
            <v>612000</v>
          </cell>
          <cell r="AV227">
            <v>22445732</v>
          </cell>
          <cell r="AW227">
            <v>0</v>
          </cell>
          <cell r="AX227">
            <v>0</v>
          </cell>
          <cell r="AY227">
            <v>0</v>
          </cell>
          <cell r="AZ227">
            <v>0</v>
          </cell>
          <cell r="BA227">
            <v>10310135</v>
          </cell>
          <cell r="BB227">
            <v>9460000</v>
          </cell>
          <cell r="BC227">
            <v>7206000</v>
          </cell>
          <cell r="BD227">
            <v>93189822</v>
          </cell>
          <cell r="BE227">
            <v>1728000</v>
          </cell>
          <cell r="BF227">
            <v>-29146000</v>
          </cell>
          <cell r="BG227">
            <v>15171000</v>
          </cell>
          <cell r="BH227">
            <v>-150895318</v>
          </cell>
          <cell r="BI227">
            <v>-53483995</v>
          </cell>
          <cell r="BJ227" t="e">
            <v>#N/A</v>
          </cell>
          <cell r="BK227">
            <v>119460844</v>
          </cell>
          <cell r="BL227">
            <v>-296659126</v>
          </cell>
          <cell r="BM227" t="str">
            <v>N/A</v>
          </cell>
          <cell r="BN227" t="str">
            <v>N/A</v>
          </cell>
          <cell r="BO227" t="str">
            <v>N/A</v>
          </cell>
          <cell r="BP227">
            <v>0</v>
          </cell>
          <cell r="BQ227">
            <v>-136460840</v>
          </cell>
          <cell r="BR227">
            <v>-284283295</v>
          </cell>
          <cell r="BS227" t="e">
            <v>#N/A</v>
          </cell>
          <cell r="BT227">
            <v>-177198282</v>
          </cell>
          <cell r="BU227">
            <v>-173559787</v>
          </cell>
          <cell r="BV227">
            <v>-14480426</v>
          </cell>
          <cell r="BW227">
            <v>12921744</v>
          </cell>
          <cell r="BX227">
            <v>-35623173</v>
          </cell>
          <cell r="BY227">
            <v>-2804551</v>
          </cell>
          <cell r="BZ227" t="e">
            <v>#N/A</v>
          </cell>
          <cell r="CA227">
            <v>0</v>
          </cell>
          <cell r="CB227">
            <v>95994373</v>
          </cell>
          <cell r="CC227">
            <v>122970508</v>
          </cell>
          <cell r="CD227">
            <v>-296530294</v>
          </cell>
          <cell r="CE227">
            <v>0</v>
          </cell>
          <cell r="CF227">
            <v>-177198282</v>
          </cell>
          <cell r="CG227">
            <v>0</v>
          </cell>
          <cell r="CH227">
            <v>51380972</v>
          </cell>
        </row>
        <row r="228">
          <cell r="B228">
            <v>36077</v>
          </cell>
          <cell r="D228">
            <v>13171956</v>
          </cell>
          <cell r="E228">
            <v>-778257</v>
          </cell>
          <cell r="F228">
            <v>41266841</v>
          </cell>
          <cell r="G228">
            <v>0</v>
          </cell>
          <cell r="H228">
            <v>15931582</v>
          </cell>
          <cell r="I228">
            <v>14730763</v>
          </cell>
          <cell r="J228">
            <v>-4218005</v>
          </cell>
          <cell r="K228">
            <v>811889</v>
          </cell>
          <cell r="L228">
            <v>4784000</v>
          </cell>
          <cell r="M228">
            <v>2543000</v>
          </cell>
          <cell r="N228">
            <v>9361000</v>
          </cell>
          <cell r="O228">
            <v>272000</v>
          </cell>
          <cell r="P228">
            <v>10238083</v>
          </cell>
          <cell r="Q228">
            <v>0</v>
          </cell>
          <cell r="R228">
            <v>0</v>
          </cell>
          <cell r="S228">
            <v>0</v>
          </cell>
          <cell r="T228">
            <v>4484000</v>
          </cell>
          <cell r="U228">
            <v>14602000</v>
          </cell>
          <cell r="V228">
            <v>-3873000</v>
          </cell>
          <cell r="W228">
            <v>5310000</v>
          </cell>
          <cell r="X228">
            <v>-32767000</v>
          </cell>
          <cell r="Y228">
            <v>0</v>
          </cell>
          <cell r="Z228">
            <v>0</v>
          </cell>
          <cell r="AA228">
            <v>0</v>
          </cell>
          <cell r="AB228">
            <v>0</v>
          </cell>
          <cell r="AC228">
            <v>0</v>
          </cell>
          <cell r="AD228">
            <v>0</v>
          </cell>
          <cell r="AE228">
            <v>1706000</v>
          </cell>
          <cell r="AF228">
            <v>40000</v>
          </cell>
          <cell r="AG228">
            <v>0</v>
          </cell>
          <cell r="AH228">
            <v>12729242</v>
          </cell>
          <cell r="AI228">
            <v>-18283242</v>
          </cell>
          <cell r="AJ228">
            <v>-84670910</v>
          </cell>
          <cell r="AK228">
            <v>-542851</v>
          </cell>
          <cell r="AL228">
            <v>40037441</v>
          </cell>
          <cell r="AM228">
            <v>-64478364</v>
          </cell>
          <cell r="AN228">
            <v>-84495980</v>
          </cell>
          <cell r="AO228">
            <v>-25064000</v>
          </cell>
          <cell r="AP228">
            <v>-20490286</v>
          </cell>
          <cell r="AQ228">
            <v>-56076000</v>
          </cell>
          <cell r="AR228">
            <v>-10358534</v>
          </cell>
          <cell r="AS228">
            <v>0</v>
          </cell>
          <cell r="AT228">
            <v>-2742000</v>
          </cell>
          <cell r="AU228">
            <v>612000</v>
          </cell>
          <cell r="AV228">
            <v>22435462</v>
          </cell>
          <cell r="AW228">
            <v>0</v>
          </cell>
          <cell r="AX228">
            <v>0</v>
          </cell>
          <cell r="AY228">
            <v>0</v>
          </cell>
          <cell r="AZ228">
            <v>0</v>
          </cell>
          <cell r="BA228">
            <v>10238083</v>
          </cell>
          <cell r="BB228">
            <v>9633000</v>
          </cell>
          <cell r="BC228">
            <v>7327000</v>
          </cell>
          <cell r="BD228">
            <v>103557443</v>
          </cell>
          <cell r="BE228">
            <v>1746000</v>
          </cell>
          <cell r="BF228">
            <v>-27457000</v>
          </cell>
          <cell r="BG228">
            <v>15213000</v>
          </cell>
          <cell r="BH228">
            <v>-152714080</v>
          </cell>
          <cell r="BI228">
            <v>-53705292</v>
          </cell>
          <cell r="BJ228" t="e">
            <v>#N/A</v>
          </cell>
          <cell r="BK228">
            <v>129977270</v>
          </cell>
          <cell r="BL228">
            <v>-301886021</v>
          </cell>
          <cell r="BM228" t="str">
            <v>N/A</v>
          </cell>
          <cell r="BN228" t="str">
            <v>N/A</v>
          </cell>
          <cell r="BO228" t="str">
            <v>N/A</v>
          </cell>
          <cell r="BP228">
            <v>0</v>
          </cell>
          <cell r="BQ228">
            <v>-138303838</v>
          </cell>
          <cell r="BR228">
            <v>-291203198</v>
          </cell>
          <cell r="BS228" t="e">
            <v>#N/A</v>
          </cell>
          <cell r="BT228">
            <v>-171908752</v>
          </cell>
          <cell r="BU228">
            <v>-168556543</v>
          </cell>
          <cell r="BV228">
            <v>-13777054</v>
          </cell>
          <cell r="BW228">
            <v>11799363</v>
          </cell>
          <cell r="BX228">
            <v>-10842634</v>
          </cell>
          <cell r="BY228">
            <v>-2389128</v>
          </cell>
          <cell r="BZ228" t="e">
            <v>#N/A</v>
          </cell>
          <cell r="CA228">
            <v>0</v>
          </cell>
          <cell r="CB228">
            <v>105946572</v>
          </cell>
          <cell r="CC228">
            <v>133144655</v>
          </cell>
          <cell r="CD228">
            <v>-301701197</v>
          </cell>
          <cell r="CE228">
            <v>0</v>
          </cell>
          <cell r="CF228">
            <v>-171908752</v>
          </cell>
          <cell r="CG228">
            <v>0</v>
          </cell>
          <cell r="CH228">
            <v>37071871</v>
          </cell>
        </row>
        <row r="229">
          <cell r="B229">
            <v>36080</v>
          </cell>
          <cell r="D229">
            <v>13089984</v>
          </cell>
          <cell r="E229">
            <v>0</v>
          </cell>
          <cell r="F229">
            <v>40584946</v>
          </cell>
          <cell r="G229">
            <v>0</v>
          </cell>
          <cell r="H229">
            <v>16206832</v>
          </cell>
          <cell r="I229">
            <v>10852167</v>
          </cell>
          <cell r="J229">
            <v>-4270505</v>
          </cell>
          <cell r="K229">
            <v>802512</v>
          </cell>
          <cell r="L229">
            <v>4784000</v>
          </cell>
          <cell r="M229">
            <v>2543000</v>
          </cell>
          <cell r="N229">
            <v>9361000</v>
          </cell>
          <cell r="O229">
            <v>272000</v>
          </cell>
          <cell r="P229">
            <v>10185427</v>
          </cell>
          <cell r="Q229">
            <v>0</v>
          </cell>
          <cell r="R229">
            <v>0</v>
          </cell>
          <cell r="S229">
            <v>0</v>
          </cell>
          <cell r="T229">
            <v>4484000</v>
          </cell>
          <cell r="U229">
            <v>14602000</v>
          </cell>
          <cell r="V229">
            <v>-3873000</v>
          </cell>
          <cell r="W229">
            <v>5310000</v>
          </cell>
          <cell r="X229">
            <v>-32767000</v>
          </cell>
          <cell r="Y229">
            <v>0</v>
          </cell>
          <cell r="Z229">
            <v>0</v>
          </cell>
          <cell r="AA229">
            <v>0</v>
          </cell>
          <cell r="AB229">
            <v>0</v>
          </cell>
          <cell r="AC229">
            <v>0</v>
          </cell>
          <cell r="AD229">
            <v>0</v>
          </cell>
          <cell r="AE229">
            <v>1702000</v>
          </cell>
          <cell r="AF229">
            <v>89000</v>
          </cell>
          <cell r="AG229">
            <v>0</v>
          </cell>
          <cell r="AH229">
            <v>12727548</v>
          </cell>
          <cell r="AI229">
            <v>-18328485</v>
          </cell>
          <cell r="AJ229">
            <v>-84495983</v>
          </cell>
          <cell r="AK229">
            <v>-542820</v>
          </cell>
          <cell r="AL229">
            <v>40985270</v>
          </cell>
          <cell r="AM229">
            <v>-64392938</v>
          </cell>
          <cell r="AN229">
            <v>-84309297</v>
          </cell>
          <cell r="AO229">
            <v>-25214000</v>
          </cell>
          <cell r="AP229">
            <v>-20448218</v>
          </cell>
          <cell r="AQ229">
            <v>-56051000</v>
          </cell>
          <cell r="AR229">
            <v>-10360810</v>
          </cell>
          <cell r="AS229">
            <v>0</v>
          </cell>
          <cell r="AT229">
            <v>-2741000</v>
          </cell>
          <cell r="AU229">
            <v>612000</v>
          </cell>
          <cell r="AV229">
            <v>22500462</v>
          </cell>
          <cell r="AW229">
            <v>0</v>
          </cell>
          <cell r="AX229">
            <v>0</v>
          </cell>
          <cell r="AY229">
            <v>0</v>
          </cell>
          <cell r="AZ229">
            <v>0</v>
          </cell>
          <cell r="BA229">
            <v>10185427</v>
          </cell>
          <cell r="BB229">
            <v>9633000</v>
          </cell>
          <cell r="BC229">
            <v>7327000</v>
          </cell>
          <cell r="BD229">
            <v>94081068</v>
          </cell>
          <cell r="BE229">
            <v>1791000</v>
          </cell>
          <cell r="BF229">
            <v>-27457000</v>
          </cell>
          <cell r="BG229">
            <v>15213000</v>
          </cell>
          <cell r="BH229">
            <v>-151533853</v>
          </cell>
          <cell r="BI229">
            <v>-53684262</v>
          </cell>
          <cell r="BJ229" t="e">
            <v>#N/A</v>
          </cell>
          <cell r="BK229">
            <v>121226495</v>
          </cell>
          <cell r="BL229">
            <v>-300512270</v>
          </cell>
          <cell r="BM229" t="str">
            <v>N/A</v>
          </cell>
          <cell r="BN229" t="str">
            <v>N/A</v>
          </cell>
          <cell r="BO229" t="str">
            <v>N/A</v>
          </cell>
          <cell r="BP229">
            <v>0</v>
          </cell>
          <cell r="BQ229">
            <v>-137078368</v>
          </cell>
          <cell r="BR229">
            <v>-289982515</v>
          </cell>
          <cell r="BS229" t="e">
            <v>#N/A</v>
          </cell>
          <cell r="BT229">
            <v>-179285775</v>
          </cell>
          <cell r="BU229">
            <v>-177226212</v>
          </cell>
          <cell r="BV229">
            <v>-18752805</v>
          </cell>
          <cell r="BW229">
            <v>12737059</v>
          </cell>
          <cell r="BX229">
            <v>-8720584</v>
          </cell>
          <cell r="BY229">
            <v>-1982807</v>
          </cell>
          <cell r="BZ229" t="e">
            <v>#N/A</v>
          </cell>
          <cell r="CA229">
            <v>0</v>
          </cell>
          <cell r="CB229">
            <v>96063875</v>
          </cell>
          <cell r="CC229">
            <v>123209303</v>
          </cell>
          <cell r="CD229">
            <v>-300435514</v>
          </cell>
          <cell r="CE229">
            <v>0</v>
          </cell>
          <cell r="CF229">
            <v>-179285775</v>
          </cell>
          <cell r="CG229">
            <v>0</v>
          </cell>
          <cell r="CH229">
            <v>33534269</v>
          </cell>
        </row>
        <row r="230">
          <cell r="B230">
            <v>36081</v>
          </cell>
          <cell r="D230">
            <v>13153579</v>
          </cell>
          <cell r="E230">
            <v>-793476</v>
          </cell>
          <cell r="F230">
            <v>41004441</v>
          </cell>
          <cell r="G230">
            <v>0</v>
          </cell>
          <cell r="H230">
            <v>15903342</v>
          </cell>
          <cell r="I230">
            <v>10324052</v>
          </cell>
          <cell r="J230">
            <v>-4136564</v>
          </cell>
          <cell r="K230">
            <v>806411</v>
          </cell>
          <cell r="L230">
            <v>4673000</v>
          </cell>
          <cell r="M230">
            <v>2539000</v>
          </cell>
          <cell r="N230">
            <v>9361000</v>
          </cell>
          <cell r="O230">
            <v>272000</v>
          </cell>
          <cell r="P230">
            <v>10217580</v>
          </cell>
          <cell r="Q230">
            <v>0</v>
          </cell>
          <cell r="R230">
            <v>0</v>
          </cell>
          <cell r="S230">
            <v>0</v>
          </cell>
          <cell r="T230">
            <v>4484000</v>
          </cell>
          <cell r="U230">
            <v>14699000</v>
          </cell>
          <cell r="V230">
            <v>-4422000</v>
          </cell>
          <cell r="W230">
            <v>5403000</v>
          </cell>
          <cell r="X230">
            <v>-29175000</v>
          </cell>
          <cell r="Y230">
            <v>0</v>
          </cell>
          <cell r="Z230">
            <v>0</v>
          </cell>
          <cell r="AA230">
            <v>0</v>
          </cell>
          <cell r="AB230">
            <v>0</v>
          </cell>
          <cell r="AC230">
            <v>0</v>
          </cell>
          <cell r="AD230">
            <v>0</v>
          </cell>
          <cell r="AE230">
            <v>1676000</v>
          </cell>
          <cell r="AF230">
            <v>88000</v>
          </cell>
          <cell r="AG230">
            <v>0</v>
          </cell>
          <cell r="AH230">
            <v>11932387</v>
          </cell>
          <cell r="AI230">
            <v>-18303768</v>
          </cell>
          <cell r="AJ230">
            <v>-85054013</v>
          </cell>
          <cell r="AK230">
            <v>-542822</v>
          </cell>
          <cell r="AL230">
            <v>41358412</v>
          </cell>
          <cell r="AM230">
            <v>-67649754</v>
          </cell>
          <cell r="AN230">
            <v>-84207676</v>
          </cell>
          <cell r="AO230">
            <v>-25214000</v>
          </cell>
          <cell r="AP230">
            <v>-20414780</v>
          </cell>
          <cell r="AQ230">
            <v>-55888000</v>
          </cell>
          <cell r="AR230">
            <v>-10456080</v>
          </cell>
          <cell r="AS230">
            <v>0</v>
          </cell>
          <cell r="AT230">
            <v>-2745000</v>
          </cell>
          <cell r="AU230">
            <v>612000</v>
          </cell>
          <cell r="AV230">
            <v>22389298</v>
          </cell>
          <cell r="AW230">
            <v>0</v>
          </cell>
          <cell r="AX230">
            <v>0</v>
          </cell>
          <cell r="AY230">
            <v>0</v>
          </cell>
          <cell r="AZ230">
            <v>0</v>
          </cell>
          <cell r="BA230">
            <v>10217580</v>
          </cell>
          <cell r="BB230">
            <v>9633000</v>
          </cell>
          <cell r="BC230">
            <v>7212000</v>
          </cell>
          <cell r="BD230">
            <v>96265953</v>
          </cell>
          <cell r="BE230">
            <v>1764000</v>
          </cell>
          <cell r="BF230">
            <v>-23772000</v>
          </cell>
          <cell r="BG230">
            <v>14761000</v>
          </cell>
          <cell r="BH230">
            <v>-151707569</v>
          </cell>
          <cell r="BI230">
            <v>-54411693</v>
          </cell>
          <cell r="BJ230" t="e">
            <v>#N/A</v>
          </cell>
          <cell r="BK230">
            <v>122535057</v>
          </cell>
          <cell r="BL230">
            <v>-301430795</v>
          </cell>
          <cell r="BM230" t="str">
            <v>N/A</v>
          </cell>
          <cell r="BN230" t="str">
            <v>N/A</v>
          </cell>
          <cell r="BO230" t="str">
            <v>N/A</v>
          </cell>
          <cell r="BP230">
            <v>0</v>
          </cell>
          <cell r="BQ230">
            <v>-137825801</v>
          </cell>
          <cell r="BR230">
            <v>-294025314</v>
          </cell>
          <cell r="BS230" t="e">
            <v>#N/A</v>
          </cell>
          <cell r="BT230">
            <v>-178895739</v>
          </cell>
          <cell r="BU230">
            <v>-176283324</v>
          </cell>
          <cell r="BV230">
            <v>-17698769</v>
          </cell>
          <cell r="BW230">
            <v>11990200</v>
          </cell>
          <cell r="BX230">
            <v>-9496777</v>
          </cell>
          <cell r="BY230">
            <v>-1660457</v>
          </cell>
          <cell r="BZ230" t="e">
            <v>#N/A</v>
          </cell>
          <cell r="CA230">
            <v>0</v>
          </cell>
          <cell r="CB230">
            <v>97926410</v>
          </cell>
          <cell r="CC230">
            <v>124988990</v>
          </cell>
          <cell r="CD230">
            <v>-301272313</v>
          </cell>
          <cell r="CE230">
            <v>0</v>
          </cell>
          <cell r="CF230">
            <v>-178895739</v>
          </cell>
          <cell r="CG230">
            <v>0</v>
          </cell>
          <cell r="CH230">
            <v>36076494</v>
          </cell>
        </row>
        <row r="231">
          <cell r="B231">
            <v>36082</v>
          </cell>
          <cell r="D231">
            <v>16563147</v>
          </cell>
          <cell r="E231">
            <v>-787214</v>
          </cell>
          <cell r="F231">
            <v>41026588</v>
          </cell>
          <cell r="G231">
            <v>0</v>
          </cell>
          <cell r="H231">
            <v>15911931</v>
          </cell>
          <cell r="I231">
            <v>10329628</v>
          </cell>
          <cell r="J231">
            <v>-4138798</v>
          </cell>
          <cell r="K231">
            <v>806846</v>
          </cell>
          <cell r="L231">
            <v>4585000</v>
          </cell>
          <cell r="M231">
            <v>2598000</v>
          </cell>
          <cell r="N231">
            <v>9135000</v>
          </cell>
          <cell r="O231">
            <v>165000</v>
          </cell>
          <cell r="P231">
            <v>10155713</v>
          </cell>
          <cell r="Q231">
            <v>0</v>
          </cell>
          <cell r="R231">
            <v>0</v>
          </cell>
          <cell r="S231">
            <v>0</v>
          </cell>
          <cell r="T231">
            <v>4393000</v>
          </cell>
          <cell r="U231">
            <v>14728000</v>
          </cell>
          <cell r="V231">
            <v>-4169000</v>
          </cell>
          <cell r="W231">
            <v>5457000</v>
          </cell>
          <cell r="X231">
            <v>-29598000</v>
          </cell>
          <cell r="Y231">
            <v>0</v>
          </cell>
          <cell r="Z231">
            <v>0</v>
          </cell>
          <cell r="AA231">
            <v>0</v>
          </cell>
          <cell r="AB231">
            <v>0</v>
          </cell>
          <cell r="AC231">
            <v>0</v>
          </cell>
          <cell r="AD231">
            <v>0</v>
          </cell>
          <cell r="AE231">
            <v>1667000</v>
          </cell>
          <cell r="AF231">
            <v>88000</v>
          </cell>
          <cell r="AG231">
            <v>0</v>
          </cell>
          <cell r="AH231">
            <v>12131942</v>
          </cell>
          <cell r="AI231">
            <v>-18282657</v>
          </cell>
          <cell r="AJ231">
            <v>-85711740</v>
          </cell>
          <cell r="AK231">
            <v>-542879</v>
          </cell>
          <cell r="AL231">
            <v>39996712</v>
          </cell>
          <cell r="AM231">
            <v>-71524318</v>
          </cell>
          <cell r="AN231">
            <v>-81244662</v>
          </cell>
          <cell r="AO231">
            <v>-27182000</v>
          </cell>
          <cell r="AP231">
            <v>-21851322</v>
          </cell>
          <cell r="AQ231">
            <v>-55715000</v>
          </cell>
          <cell r="AR231">
            <v>-10670304</v>
          </cell>
          <cell r="AS231">
            <v>0</v>
          </cell>
          <cell r="AT231">
            <v>-2749000</v>
          </cell>
          <cell r="AU231">
            <v>612000</v>
          </cell>
          <cell r="AV231">
            <v>22151298</v>
          </cell>
          <cell r="AW231">
            <v>0</v>
          </cell>
          <cell r="AX231">
            <v>0</v>
          </cell>
          <cell r="AY231">
            <v>0</v>
          </cell>
          <cell r="AZ231">
            <v>0</v>
          </cell>
          <cell r="BA231">
            <v>10155713</v>
          </cell>
          <cell r="BB231">
            <v>9300000</v>
          </cell>
          <cell r="BC231">
            <v>7183000</v>
          </cell>
          <cell r="BD231">
            <v>102541480</v>
          </cell>
          <cell r="BE231">
            <v>1755000</v>
          </cell>
          <cell r="BF231">
            <v>-24141000</v>
          </cell>
          <cell r="BG231">
            <v>14952000</v>
          </cell>
          <cell r="BH231">
            <v>-152952928</v>
          </cell>
          <cell r="BI231">
            <v>-54253362</v>
          </cell>
          <cell r="BJ231" t="e">
            <v>#N/A</v>
          </cell>
          <cell r="BK231">
            <v>128392979</v>
          </cell>
          <cell r="BL231">
            <v>-308015929</v>
          </cell>
          <cell r="BM231" t="str">
            <v>N/A</v>
          </cell>
          <cell r="BN231" t="str">
            <v>N/A</v>
          </cell>
          <cell r="BO231" t="str">
            <v>N/A</v>
          </cell>
          <cell r="BP231">
            <v>0</v>
          </cell>
          <cell r="BQ231">
            <v>-138839271</v>
          </cell>
          <cell r="BR231">
            <v>-298744906</v>
          </cell>
          <cell r="BS231" t="e">
            <v>#N/A</v>
          </cell>
          <cell r="BT231">
            <v>-179622951</v>
          </cell>
          <cell r="BU231">
            <v>-174889074</v>
          </cell>
          <cell r="BV231">
            <v>-16807931</v>
          </cell>
          <cell r="BW231">
            <v>11996676</v>
          </cell>
          <cell r="BX231">
            <v>-9501906</v>
          </cell>
          <cell r="BY231">
            <v>-2109639</v>
          </cell>
          <cell r="BZ231" t="e">
            <v>#N/A</v>
          </cell>
          <cell r="CA231">
            <v>0</v>
          </cell>
          <cell r="CB231">
            <v>104651119</v>
          </cell>
          <cell r="CC231">
            <v>131289831</v>
          </cell>
          <cell r="CD231">
            <v>-306178905</v>
          </cell>
          <cell r="CE231">
            <v>0</v>
          </cell>
          <cell r="CF231">
            <v>-179622951</v>
          </cell>
          <cell r="CG231">
            <v>0</v>
          </cell>
          <cell r="CH231">
            <v>38464937</v>
          </cell>
        </row>
        <row r="232">
          <cell r="B232">
            <v>36083</v>
          </cell>
          <cell r="D232">
            <v>16718109</v>
          </cell>
          <cell r="E232">
            <v>-805444</v>
          </cell>
          <cell r="F232">
            <v>41520920</v>
          </cell>
          <cell r="G232">
            <v>0</v>
          </cell>
          <cell r="H232">
            <v>15474138</v>
          </cell>
          <cell r="I232">
            <v>12030076</v>
          </cell>
          <cell r="J232">
            <v>-4185005</v>
          </cell>
          <cell r="K232">
            <v>809031</v>
          </cell>
          <cell r="L232">
            <v>4524000</v>
          </cell>
          <cell r="M232">
            <v>2609000</v>
          </cell>
          <cell r="N232">
            <v>9182000</v>
          </cell>
          <cell r="O232">
            <v>417000</v>
          </cell>
          <cell r="P232">
            <v>6166903</v>
          </cell>
          <cell r="Q232">
            <v>0</v>
          </cell>
          <cell r="R232">
            <v>0</v>
          </cell>
          <cell r="S232">
            <v>0</v>
          </cell>
          <cell r="T232">
            <v>4395000</v>
          </cell>
          <cell r="U232">
            <v>14728000</v>
          </cell>
          <cell r="V232">
            <v>-4189000</v>
          </cell>
          <cell r="W232">
            <v>5454000</v>
          </cell>
          <cell r="X232">
            <v>-24625000</v>
          </cell>
          <cell r="Y232">
            <v>0</v>
          </cell>
          <cell r="Z232">
            <v>0</v>
          </cell>
          <cell r="AA232">
            <v>0</v>
          </cell>
          <cell r="AB232">
            <v>0</v>
          </cell>
          <cell r="AC232">
            <v>0</v>
          </cell>
          <cell r="AD232">
            <v>0</v>
          </cell>
          <cell r="AE232">
            <v>1664000</v>
          </cell>
          <cell r="AF232">
            <v>88000</v>
          </cell>
          <cell r="AG232">
            <v>0</v>
          </cell>
          <cell r="AH232">
            <v>12762533</v>
          </cell>
          <cell r="AI232">
            <v>-18248590</v>
          </cell>
          <cell r="AJ232">
            <v>-92438268</v>
          </cell>
          <cell r="AK232">
            <v>-542881</v>
          </cell>
          <cell r="AL232">
            <v>41267167</v>
          </cell>
          <cell r="AM232">
            <v>-72299974</v>
          </cell>
          <cell r="AN232">
            <v>-81819526</v>
          </cell>
          <cell r="AO232">
            <v>-25288000</v>
          </cell>
          <cell r="AP232">
            <v>-23269556</v>
          </cell>
          <cell r="AQ232">
            <v>-55814000</v>
          </cell>
          <cell r="AR232">
            <v>-10730261</v>
          </cell>
          <cell r="AS232">
            <v>0</v>
          </cell>
          <cell r="AT232">
            <v>-2747000</v>
          </cell>
          <cell r="AU232">
            <v>612000</v>
          </cell>
          <cell r="AV232">
            <v>22191298</v>
          </cell>
          <cell r="AW232">
            <v>0</v>
          </cell>
          <cell r="AX232">
            <v>0</v>
          </cell>
          <cell r="AY232">
            <v>0</v>
          </cell>
          <cell r="AZ232">
            <v>0</v>
          </cell>
          <cell r="BA232">
            <v>6166903</v>
          </cell>
          <cell r="BB232">
            <v>9599000</v>
          </cell>
          <cell r="BC232">
            <v>7133000</v>
          </cell>
          <cell r="BD232">
            <v>107932276</v>
          </cell>
          <cell r="BE232">
            <v>1752000</v>
          </cell>
          <cell r="BF232">
            <v>-19171000</v>
          </cell>
          <cell r="BG232">
            <v>14934000</v>
          </cell>
          <cell r="BH232">
            <v>-157013800</v>
          </cell>
          <cell r="BI232">
            <v>-53781728</v>
          </cell>
          <cell r="BJ232" t="e">
            <v>#N/A</v>
          </cell>
          <cell r="BK232">
            <v>130025735</v>
          </cell>
          <cell r="BL232">
            <v>-308850057</v>
          </cell>
          <cell r="BM232" t="str">
            <v>N/A</v>
          </cell>
          <cell r="BN232" t="str">
            <v>N/A</v>
          </cell>
          <cell r="BO232" t="str">
            <v>N/A</v>
          </cell>
          <cell r="BP232">
            <v>0</v>
          </cell>
          <cell r="BQ232">
            <v>-142954210</v>
          </cell>
          <cell r="BR232">
            <v>-303151800</v>
          </cell>
          <cell r="BS232" t="e">
            <v>#N/A</v>
          </cell>
          <cell r="BT232">
            <v>-178824323</v>
          </cell>
          <cell r="BU232">
            <v>-172479059</v>
          </cell>
          <cell r="BV232">
            <v>-18491423</v>
          </cell>
          <cell r="BW232">
            <v>11991023</v>
          </cell>
          <cell r="BX232">
            <v>-4350199</v>
          </cell>
          <cell r="BY232">
            <v>-2326562</v>
          </cell>
          <cell r="BZ232" t="e">
            <v>#N/A</v>
          </cell>
          <cell r="CA232">
            <v>0</v>
          </cell>
          <cell r="CB232">
            <v>110258837</v>
          </cell>
          <cell r="CC232">
            <v>133157740</v>
          </cell>
          <cell r="CD232">
            <v>-305636799</v>
          </cell>
          <cell r="CE232">
            <v>0</v>
          </cell>
          <cell r="CF232">
            <v>-178824323</v>
          </cell>
          <cell r="CG232">
            <v>0</v>
          </cell>
          <cell r="CH232">
            <v>38742167</v>
          </cell>
        </row>
        <row r="233">
          <cell r="B233">
            <v>36084</v>
          </cell>
          <cell r="D233">
            <v>17154499</v>
          </cell>
          <cell r="E233">
            <v>-790173</v>
          </cell>
          <cell r="F233">
            <v>42377667</v>
          </cell>
          <cell r="G233">
            <v>0</v>
          </cell>
          <cell r="H233">
            <v>15695137</v>
          </cell>
          <cell r="I233">
            <v>11899581</v>
          </cell>
          <cell r="J233">
            <v>-4244774</v>
          </cell>
          <cell r="K233">
            <v>-389033</v>
          </cell>
          <cell r="L233">
            <v>5068000</v>
          </cell>
          <cell r="M233">
            <v>2596000</v>
          </cell>
          <cell r="N233">
            <v>9182000</v>
          </cell>
          <cell r="O233">
            <v>417000</v>
          </cell>
          <cell r="P233">
            <v>10506114</v>
          </cell>
          <cell r="Q233">
            <v>0</v>
          </cell>
          <cell r="R233">
            <v>0</v>
          </cell>
          <cell r="S233">
            <v>0</v>
          </cell>
          <cell r="T233">
            <v>4403000</v>
          </cell>
          <cell r="U233">
            <v>14591000</v>
          </cell>
          <cell r="V233">
            <v>-4249000</v>
          </cell>
          <cell r="W233">
            <v>5908000</v>
          </cell>
          <cell r="X233">
            <v>-23871000</v>
          </cell>
          <cell r="Y233">
            <v>0</v>
          </cell>
          <cell r="Z233">
            <v>0</v>
          </cell>
          <cell r="AA233">
            <v>0</v>
          </cell>
          <cell r="AB233">
            <v>0</v>
          </cell>
          <cell r="AC233">
            <v>0</v>
          </cell>
          <cell r="AD233">
            <v>0</v>
          </cell>
          <cell r="AE233">
            <v>1651000</v>
          </cell>
          <cell r="AF233">
            <v>88000</v>
          </cell>
          <cell r="AG233">
            <v>0</v>
          </cell>
          <cell r="AH233">
            <v>12058657</v>
          </cell>
          <cell r="AI233">
            <v>-18198896</v>
          </cell>
          <cell r="AJ233">
            <v>-106650236</v>
          </cell>
          <cell r="AK233">
            <v>-543115</v>
          </cell>
          <cell r="AL233">
            <v>41337097</v>
          </cell>
          <cell r="AM233">
            <v>-69224019</v>
          </cell>
          <cell r="AN233">
            <v>-81376724</v>
          </cell>
          <cell r="AO233">
            <v>-25694000</v>
          </cell>
          <cell r="AP233">
            <v>-23132222</v>
          </cell>
          <cell r="AQ233">
            <v>-55610000</v>
          </cell>
          <cell r="AR233">
            <v>-10973729</v>
          </cell>
          <cell r="AS233">
            <v>0</v>
          </cell>
          <cell r="AT233">
            <v>-2747000</v>
          </cell>
          <cell r="AU233">
            <v>612000</v>
          </cell>
          <cell r="AV233">
            <v>22211298</v>
          </cell>
          <cell r="AW233">
            <v>0</v>
          </cell>
          <cell r="AX233">
            <v>0</v>
          </cell>
          <cell r="AY233">
            <v>0</v>
          </cell>
          <cell r="AZ233">
            <v>0</v>
          </cell>
          <cell r="BA233">
            <v>10506114</v>
          </cell>
          <cell r="BB233">
            <v>9599000</v>
          </cell>
          <cell r="BC233">
            <v>7664000</v>
          </cell>
          <cell r="BD233">
            <v>108115184</v>
          </cell>
          <cell r="BE233">
            <v>1739000</v>
          </cell>
          <cell r="BF233">
            <v>-17963000</v>
          </cell>
          <cell r="BG233">
            <v>14745000</v>
          </cell>
          <cell r="BH233">
            <v>-171049576</v>
          </cell>
          <cell r="BI233">
            <v>-54525072</v>
          </cell>
          <cell r="BJ233" t="e">
            <v>#N/A</v>
          </cell>
          <cell r="BK233">
            <v>135094125</v>
          </cell>
          <cell r="BL233">
            <v>-319409888</v>
          </cell>
          <cell r="BM233" t="str">
            <v>N/A</v>
          </cell>
          <cell r="BN233" t="str">
            <v>N/A</v>
          </cell>
          <cell r="BO233" t="str">
            <v>N/A</v>
          </cell>
          <cell r="BP233">
            <v>0</v>
          </cell>
          <cell r="BQ233">
            <v>-157099680</v>
          </cell>
          <cell r="BR233">
            <v>-314874965</v>
          </cell>
          <cell r="BS233" t="e">
            <v>#N/A</v>
          </cell>
          <cell r="BT233">
            <v>-184315764</v>
          </cell>
          <cell r="BU233">
            <v>-178016496</v>
          </cell>
          <cell r="BV233">
            <v>-19781215</v>
          </cell>
          <cell r="BW233">
            <v>12162276</v>
          </cell>
          <cell r="BX233">
            <v>-3556450</v>
          </cell>
          <cell r="BY233">
            <v>-2453170</v>
          </cell>
          <cell r="BZ233" t="e">
            <v>#N/A</v>
          </cell>
          <cell r="CA233">
            <v>0</v>
          </cell>
          <cell r="CB233">
            <v>110568354</v>
          </cell>
          <cell r="CC233">
            <v>138337468</v>
          </cell>
          <cell r="CD233">
            <v>-316353964</v>
          </cell>
          <cell r="CE233">
            <v>0</v>
          </cell>
          <cell r="CF233">
            <v>-184315764</v>
          </cell>
          <cell r="CG233">
            <v>0</v>
          </cell>
          <cell r="CH233">
            <v>39250666</v>
          </cell>
        </row>
        <row r="234">
          <cell r="B234">
            <v>36087</v>
          </cell>
          <cell r="D234">
            <v>17017990</v>
          </cell>
          <cell r="E234">
            <v>-812355</v>
          </cell>
          <cell r="F234">
            <v>42275126</v>
          </cell>
          <cell r="G234">
            <v>0</v>
          </cell>
          <cell r="H234">
            <v>15622196</v>
          </cell>
          <cell r="I234">
            <v>11438848</v>
          </cell>
          <cell r="J234">
            <v>-4319829</v>
          </cell>
          <cell r="K234">
            <v>-387225</v>
          </cell>
          <cell r="L234">
            <v>4864000</v>
          </cell>
          <cell r="M234">
            <v>2599000</v>
          </cell>
          <cell r="N234">
            <v>9295000</v>
          </cell>
          <cell r="O234">
            <v>413000</v>
          </cell>
          <cell r="P234">
            <v>6220100</v>
          </cell>
          <cell r="Q234">
            <v>0</v>
          </cell>
          <cell r="R234">
            <v>0</v>
          </cell>
          <cell r="S234">
            <v>0</v>
          </cell>
          <cell r="T234">
            <v>4392000</v>
          </cell>
          <cell r="U234">
            <v>14593000</v>
          </cell>
          <cell r="V234">
            <v>-4225000</v>
          </cell>
          <cell r="W234">
            <v>6088000</v>
          </cell>
          <cell r="X234">
            <v>-20726000</v>
          </cell>
          <cell r="Y234">
            <v>0</v>
          </cell>
          <cell r="Z234">
            <v>0</v>
          </cell>
          <cell r="AA234">
            <v>0</v>
          </cell>
          <cell r="AB234">
            <v>0</v>
          </cell>
          <cell r="AC234">
            <v>0</v>
          </cell>
          <cell r="AD234">
            <v>0</v>
          </cell>
          <cell r="AE234">
            <v>1643000</v>
          </cell>
          <cell r="AF234">
            <v>89000</v>
          </cell>
          <cell r="AG234">
            <v>0</v>
          </cell>
          <cell r="AH234">
            <v>12182463</v>
          </cell>
          <cell r="AI234">
            <v>-18371004</v>
          </cell>
          <cell r="AJ234">
            <v>-108346007</v>
          </cell>
          <cell r="AK234">
            <v>-543127</v>
          </cell>
          <cell r="AL234">
            <v>42488763</v>
          </cell>
          <cell r="AM234">
            <v>-69745536</v>
          </cell>
          <cell r="AN234">
            <v>-81860943</v>
          </cell>
          <cell r="AO234">
            <v>-25444000</v>
          </cell>
          <cell r="AP234">
            <v>-25235976</v>
          </cell>
          <cell r="AQ234">
            <v>-55731000</v>
          </cell>
          <cell r="AR234">
            <v>-10992668</v>
          </cell>
          <cell r="AS234">
            <v>0</v>
          </cell>
          <cell r="AT234">
            <v>-2191000</v>
          </cell>
          <cell r="AU234">
            <v>612000</v>
          </cell>
          <cell r="AV234">
            <v>22261298</v>
          </cell>
          <cell r="AW234">
            <v>0</v>
          </cell>
          <cell r="AX234">
            <v>0</v>
          </cell>
          <cell r="AY234">
            <v>0</v>
          </cell>
          <cell r="AZ234">
            <v>0</v>
          </cell>
          <cell r="BA234">
            <v>6220100</v>
          </cell>
          <cell r="BB234">
            <v>9708000</v>
          </cell>
          <cell r="BC234">
            <v>7463000</v>
          </cell>
          <cell r="BD234">
            <v>102787494</v>
          </cell>
          <cell r="BE234">
            <v>1732000</v>
          </cell>
          <cell r="BF234">
            <v>-14638000</v>
          </cell>
          <cell r="BG234">
            <v>14760000</v>
          </cell>
          <cell r="BH234">
            <v>-171394020</v>
          </cell>
          <cell r="BI234">
            <v>-54541205</v>
          </cell>
          <cell r="BJ234" t="e">
            <v>#N/A</v>
          </cell>
          <cell r="BK234">
            <v>125366239</v>
          </cell>
          <cell r="BL234">
            <v>-319062736</v>
          </cell>
          <cell r="BM234" t="str">
            <v>N/A</v>
          </cell>
          <cell r="BN234" t="str">
            <v>N/A</v>
          </cell>
          <cell r="BO234" t="str">
            <v>N/A</v>
          </cell>
          <cell r="BP234">
            <v>0</v>
          </cell>
          <cell r="BQ234">
            <v>-157248016</v>
          </cell>
          <cell r="BR234">
            <v>-316363059</v>
          </cell>
          <cell r="BS234" t="e">
            <v>#N/A</v>
          </cell>
          <cell r="BT234">
            <v>-193696497</v>
          </cell>
          <cell r="BU234">
            <v>-185648126</v>
          </cell>
          <cell r="BV234">
            <v>-23276893</v>
          </cell>
          <cell r="BW234">
            <v>12105754</v>
          </cell>
          <cell r="BX234">
            <v>-4053345</v>
          </cell>
          <cell r="BY234">
            <v>-2682338</v>
          </cell>
          <cell r="BZ234" t="e">
            <v>#N/A</v>
          </cell>
          <cell r="CA234">
            <v>0</v>
          </cell>
          <cell r="CB234">
            <v>105469832</v>
          </cell>
          <cell r="CC234">
            <v>128860933</v>
          </cell>
          <cell r="CD234">
            <v>-314509058</v>
          </cell>
          <cell r="CE234">
            <v>0</v>
          </cell>
          <cell r="CF234">
            <v>-193696497</v>
          </cell>
          <cell r="CG234">
            <v>0</v>
          </cell>
          <cell r="CH234">
            <v>39047212</v>
          </cell>
        </row>
        <row r="235">
          <cell r="B235">
            <v>36088</v>
          </cell>
          <cell r="D235">
            <v>15929658</v>
          </cell>
          <cell r="E235">
            <v>-814050</v>
          </cell>
          <cell r="F235">
            <v>41919873</v>
          </cell>
          <cell r="G235">
            <v>0</v>
          </cell>
          <cell r="H235">
            <v>15490917</v>
          </cell>
          <cell r="I235">
            <v>11342723</v>
          </cell>
          <cell r="J235">
            <v>-4283528</v>
          </cell>
          <cell r="K235">
            <v>-383971</v>
          </cell>
          <cell r="L235">
            <v>4727000</v>
          </cell>
          <cell r="M235">
            <v>2594000</v>
          </cell>
          <cell r="N235">
            <v>9295000</v>
          </cell>
          <cell r="O235">
            <v>413000</v>
          </cell>
          <cell r="P235">
            <v>10428502</v>
          </cell>
          <cell r="Q235">
            <v>0</v>
          </cell>
          <cell r="R235">
            <v>0</v>
          </cell>
          <cell r="S235">
            <v>0</v>
          </cell>
          <cell r="T235">
            <v>4436000</v>
          </cell>
          <cell r="U235">
            <v>14550000</v>
          </cell>
          <cell r="V235">
            <v>-4181000</v>
          </cell>
          <cell r="W235">
            <v>6442000</v>
          </cell>
          <cell r="X235">
            <v>-19505000</v>
          </cell>
          <cell r="Y235">
            <v>0</v>
          </cell>
          <cell r="Z235">
            <v>0</v>
          </cell>
          <cell r="AA235">
            <v>0</v>
          </cell>
          <cell r="AB235">
            <v>0</v>
          </cell>
          <cell r="AC235">
            <v>0</v>
          </cell>
          <cell r="AD235">
            <v>0</v>
          </cell>
          <cell r="AE235">
            <v>1638000</v>
          </cell>
          <cell r="AF235">
            <v>87000</v>
          </cell>
          <cell r="AG235">
            <v>0</v>
          </cell>
          <cell r="AH235">
            <v>11880625</v>
          </cell>
          <cell r="AI235">
            <v>-18409797</v>
          </cell>
          <cell r="AJ235">
            <v>-107849829</v>
          </cell>
          <cell r="AK235">
            <v>-543062</v>
          </cell>
          <cell r="AL235">
            <v>46622605</v>
          </cell>
          <cell r="AM235">
            <v>-67215145</v>
          </cell>
          <cell r="AN235">
            <v>-81471040</v>
          </cell>
          <cell r="AO235">
            <v>-25444000</v>
          </cell>
          <cell r="AP235">
            <v>-26275278</v>
          </cell>
          <cell r="AQ235">
            <v>-55736000</v>
          </cell>
          <cell r="AR235">
            <v>-11287248</v>
          </cell>
          <cell r="AS235">
            <v>0</v>
          </cell>
          <cell r="AT235">
            <v>-2176000</v>
          </cell>
          <cell r="AU235">
            <v>612000</v>
          </cell>
          <cell r="AV235">
            <v>22261298</v>
          </cell>
          <cell r="AW235">
            <v>0</v>
          </cell>
          <cell r="AX235">
            <v>0</v>
          </cell>
          <cell r="AY235">
            <v>0</v>
          </cell>
          <cell r="AZ235">
            <v>0</v>
          </cell>
          <cell r="BA235">
            <v>10428502</v>
          </cell>
          <cell r="BB235">
            <v>9708000</v>
          </cell>
          <cell r="BC235">
            <v>7321000</v>
          </cell>
          <cell r="BD235">
            <v>104301958</v>
          </cell>
          <cell r="BE235">
            <v>1725000</v>
          </cell>
          <cell r="BF235">
            <v>-13063000</v>
          </cell>
          <cell r="BG235">
            <v>14805000</v>
          </cell>
          <cell r="BH235">
            <v>-166397825</v>
          </cell>
          <cell r="BI235">
            <v>-55142623</v>
          </cell>
          <cell r="BJ235" t="e">
            <v>#N/A</v>
          </cell>
          <cell r="BK235">
            <v>130945411</v>
          </cell>
          <cell r="BL235">
            <v>-311563870</v>
          </cell>
          <cell r="BM235" t="str">
            <v>N/A</v>
          </cell>
          <cell r="BN235" t="str">
            <v>N/A</v>
          </cell>
          <cell r="BO235" t="str">
            <v>N/A</v>
          </cell>
          <cell r="BP235">
            <v>0</v>
          </cell>
          <cell r="BQ235">
            <v>-152169028</v>
          </cell>
          <cell r="BR235">
            <v>-309452891</v>
          </cell>
          <cell r="BS235" t="e">
            <v>#N/A</v>
          </cell>
          <cell r="BT235">
            <v>-180618460</v>
          </cell>
          <cell r="BU235">
            <v>-171566633</v>
          </cell>
          <cell r="BV235">
            <v>-20468758</v>
          </cell>
          <cell r="BW235">
            <v>12715041</v>
          </cell>
          <cell r="BX235">
            <v>-4019283</v>
          </cell>
          <cell r="BY235">
            <v>-2659797</v>
          </cell>
          <cell r="BZ235" t="e">
            <v>#N/A</v>
          </cell>
          <cell r="CA235">
            <v>0</v>
          </cell>
          <cell r="CB235">
            <v>106961755</v>
          </cell>
          <cell r="CC235">
            <v>134419258</v>
          </cell>
          <cell r="CD235">
            <v>-305985890</v>
          </cell>
          <cell r="CE235">
            <v>0</v>
          </cell>
          <cell r="CF235">
            <v>-180618460</v>
          </cell>
          <cell r="CG235">
            <v>0</v>
          </cell>
          <cell r="CH235">
            <v>38719084</v>
          </cell>
        </row>
        <row r="236">
          <cell r="B236">
            <v>36089</v>
          </cell>
          <cell r="D236">
            <v>16051636</v>
          </cell>
          <cell r="E236">
            <v>-830784</v>
          </cell>
          <cell r="F236">
            <v>42337968</v>
          </cell>
          <cell r="G236">
            <v>0</v>
          </cell>
          <cell r="H236">
            <v>15449038</v>
          </cell>
          <cell r="I236">
            <v>12181760</v>
          </cell>
          <cell r="J236">
            <v>-4401395</v>
          </cell>
          <cell r="K236">
            <v>-382933</v>
          </cell>
          <cell r="L236">
            <v>4403000</v>
          </cell>
          <cell r="M236">
            <v>2608000</v>
          </cell>
          <cell r="N236">
            <v>9368000</v>
          </cell>
          <cell r="O236">
            <v>372000</v>
          </cell>
          <cell r="P236">
            <v>10457931</v>
          </cell>
          <cell r="Q236">
            <v>0</v>
          </cell>
          <cell r="R236">
            <v>0</v>
          </cell>
          <cell r="S236">
            <v>0</v>
          </cell>
          <cell r="T236">
            <v>4342000</v>
          </cell>
          <cell r="U236">
            <v>14764000</v>
          </cell>
          <cell r="V236">
            <v>-4101000</v>
          </cell>
          <cell r="W236">
            <v>6529000</v>
          </cell>
          <cell r="X236">
            <v>-19692000</v>
          </cell>
          <cell r="Y236">
            <v>0</v>
          </cell>
          <cell r="Z236">
            <v>0</v>
          </cell>
          <cell r="AA236">
            <v>0</v>
          </cell>
          <cell r="AB236">
            <v>0</v>
          </cell>
          <cell r="AC236">
            <v>0</v>
          </cell>
          <cell r="AD236">
            <v>0</v>
          </cell>
          <cell r="AE236">
            <v>1668000</v>
          </cell>
          <cell r="AF236">
            <v>86000</v>
          </cell>
          <cell r="AG236">
            <v>0</v>
          </cell>
          <cell r="AH236">
            <v>12031863</v>
          </cell>
          <cell r="AI236">
            <v>-18521398</v>
          </cell>
          <cell r="AJ236">
            <v>-108549816</v>
          </cell>
          <cell r="AK236">
            <v>-542836</v>
          </cell>
          <cell r="AL236">
            <v>46198280</v>
          </cell>
          <cell r="AM236">
            <v>-65406324</v>
          </cell>
          <cell r="AN236">
            <v>-79755852</v>
          </cell>
          <cell r="AO236">
            <v>-24899000</v>
          </cell>
          <cell r="AP236">
            <v>-26912546</v>
          </cell>
          <cell r="AQ236">
            <v>-55570000</v>
          </cell>
          <cell r="AR236">
            <v>-11881038</v>
          </cell>
          <cell r="AS236">
            <v>0</v>
          </cell>
          <cell r="AT236">
            <v>-2177000</v>
          </cell>
          <cell r="AU236">
            <v>612000</v>
          </cell>
          <cell r="AV236">
            <v>22276298</v>
          </cell>
          <cell r="AW236">
            <v>0</v>
          </cell>
          <cell r="AX236">
            <v>0</v>
          </cell>
          <cell r="AY236">
            <v>0</v>
          </cell>
          <cell r="AZ236">
            <v>0</v>
          </cell>
          <cell r="BA236">
            <v>10457931</v>
          </cell>
          <cell r="BB236">
            <v>9740000</v>
          </cell>
          <cell r="BC236">
            <v>7011000</v>
          </cell>
          <cell r="BD236">
            <v>105557274</v>
          </cell>
          <cell r="BE236">
            <v>1754000</v>
          </cell>
          <cell r="BF236">
            <v>-13163000</v>
          </cell>
          <cell r="BG236">
            <v>15005000</v>
          </cell>
          <cell r="BH236">
            <v>-165359324</v>
          </cell>
          <cell r="BI236">
            <v>-55419175</v>
          </cell>
          <cell r="BJ236" t="e">
            <v>#N/A</v>
          </cell>
          <cell r="BK236">
            <v>131935421</v>
          </cell>
          <cell r="BL236">
            <v>-309501368</v>
          </cell>
          <cell r="BM236" t="str">
            <v>N/A</v>
          </cell>
          <cell r="BN236" t="str">
            <v>N/A</v>
          </cell>
          <cell r="BO236" t="str">
            <v>N/A</v>
          </cell>
          <cell r="BP236">
            <v>0</v>
          </cell>
          <cell r="BQ236">
            <v>-150938926</v>
          </cell>
          <cell r="BR236">
            <v>-306896121</v>
          </cell>
          <cell r="BS236" t="e">
            <v>#N/A</v>
          </cell>
          <cell r="BT236">
            <v>-177565948</v>
          </cell>
          <cell r="BU236">
            <v>-167802910</v>
          </cell>
          <cell r="BV236">
            <v>-21256197</v>
          </cell>
          <cell r="BW236">
            <v>12769728</v>
          </cell>
          <cell r="BX236">
            <v>-3107109</v>
          </cell>
          <cell r="BY236">
            <v>-2731006</v>
          </cell>
          <cell r="BZ236" t="e">
            <v>#N/A</v>
          </cell>
          <cell r="CA236">
            <v>0</v>
          </cell>
          <cell r="CB236">
            <v>108288280</v>
          </cell>
          <cell r="CC236">
            <v>135497211</v>
          </cell>
          <cell r="CD236">
            <v>-303300120</v>
          </cell>
          <cell r="CE236">
            <v>0</v>
          </cell>
          <cell r="CF236">
            <v>-177565948</v>
          </cell>
          <cell r="CG236">
            <v>0</v>
          </cell>
          <cell r="CH236">
            <v>38645784</v>
          </cell>
        </row>
        <row r="237">
          <cell r="B237">
            <v>36090</v>
          </cell>
          <cell r="D237">
            <v>16489624</v>
          </cell>
          <cell r="E237">
            <v>-849009</v>
          </cell>
          <cell r="F237">
            <v>42110283</v>
          </cell>
          <cell r="G237">
            <v>0</v>
          </cell>
          <cell r="H237">
            <v>15365956</v>
          </cell>
          <cell r="I237">
            <v>12116250</v>
          </cell>
          <cell r="J237">
            <v>-4377725</v>
          </cell>
          <cell r="K237">
            <v>-380873</v>
          </cell>
          <cell r="L237">
            <v>4357000</v>
          </cell>
          <cell r="M237">
            <v>2614000</v>
          </cell>
          <cell r="N237">
            <v>9511000</v>
          </cell>
          <cell r="O237">
            <v>506000</v>
          </cell>
          <cell r="P237">
            <v>10477097</v>
          </cell>
          <cell r="Q237">
            <v>0</v>
          </cell>
          <cell r="R237">
            <v>0</v>
          </cell>
          <cell r="S237">
            <v>0</v>
          </cell>
          <cell r="T237">
            <v>4344000</v>
          </cell>
          <cell r="U237">
            <v>14757000</v>
          </cell>
          <cell r="V237">
            <v>-4177000</v>
          </cell>
          <cell r="W237">
            <v>6543000</v>
          </cell>
          <cell r="X237">
            <v>-18137000</v>
          </cell>
          <cell r="Y237">
            <v>0</v>
          </cell>
          <cell r="Z237">
            <v>0</v>
          </cell>
          <cell r="AA237">
            <v>0</v>
          </cell>
          <cell r="AB237">
            <v>0</v>
          </cell>
          <cell r="AC237">
            <v>0</v>
          </cell>
          <cell r="AD237">
            <v>0</v>
          </cell>
          <cell r="AE237">
            <v>1690000</v>
          </cell>
          <cell r="AF237">
            <v>83000</v>
          </cell>
          <cell r="AG237">
            <v>0</v>
          </cell>
          <cell r="AH237">
            <v>11891004</v>
          </cell>
          <cell r="AI237">
            <v>-18515398</v>
          </cell>
          <cell r="AJ237">
            <v>-109702473</v>
          </cell>
          <cell r="AK237">
            <v>-542697</v>
          </cell>
          <cell r="AL237">
            <v>47296346</v>
          </cell>
          <cell r="AM237">
            <v>-65052748</v>
          </cell>
          <cell r="AN237">
            <v>-77447545</v>
          </cell>
          <cell r="AO237">
            <v>-24386000</v>
          </cell>
          <cell r="AP237">
            <v>-26942808</v>
          </cell>
          <cell r="AQ237">
            <v>-55474000</v>
          </cell>
          <cell r="AR237">
            <v>-12003806</v>
          </cell>
          <cell r="AS237">
            <v>0</v>
          </cell>
          <cell r="AT237">
            <v>-2178000</v>
          </cell>
          <cell r="AU237">
            <v>612000</v>
          </cell>
          <cell r="AV237">
            <v>22291298</v>
          </cell>
          <cell r="AW237">
            <v>0</v>
          </cell>
          <cell r="AX237">
            <v>0</v>
          </cell>
          <cell r="AY237">
            <v>0</v>
          </cell>
          <cell r="AZ237">
            <v>0</v>
          </cell>
          <cell r="BA237">
            <v>10477097</v>
          </cell>
          <cell r="BB237">
            <v>10017000</v>
          </cell>
          <cell r="BC237">
            <v>6971000</v>
          </cell>
          <cell r="BD237">
            <v>105554347</v>
          </cell>
          <cell r="BE237">
            <v>1773000</v>
          </cell>
          <cell r="BF237">
            <v>-11594000</v>
          </cell>
          <cell r="BG237">
            <v>14924000</v>
          </cell>
          <cell r="BH237">
            <v>-162572469</v>
          </cell>
          <cell r="BI237">
            <v>-55586802</v>
          </cell>
          <cell r="BJ237" t="e">
            <v>#N/A</v>
          </cell>
          <cell r="BK237">
            <v>132170436</v>
          </cell>
          <cell r="BL237">
            <v>-305051826</v>
          </cell>
          <cell r="BM237" t="str">
            <v>N/A</v>
          </cell>
          <cell r="BN237" t="str">
            <v>N/A</v>
          </cell>
          <cell r="BO237" t="str">
            <v>N/A</v>
          </cell>
          <cell r="BP237">
            <v>0</v>
          </cell>
          <cell r="BQ237">
            <v>-148234071</v>
          </cell>
          <cell r="BR237">
            <v>-303937317</v>
          </cell>
          <cell r="BS237" t="e">
            <v>#N/A</v>
          </cell>
          <cell r="BT237">
            <v>-172881391</v>
          </cell>
          <cell r="BU237">
            <v>-163098552</v>
          </cell>
          <cell r="BV237">
            <v>-21101458</v>
          </cell>
          <cell r="BW237">
            <v>12701055</v>
          </cell>
          <cell r="BX237">
            <v>-3090400</v>
          </cell>
          <cell r="BY237">
            <v>-2716319</v>
          </cell>
          <cell r="BZ237" t="e">
            <v>#N/A</v>
          </cell>
          <cell r="CA237">
            <v>0</v>
          </cell>
          <cell r="CB237">
            <v>108270667</v>
          </cell>
          <cell r="CC237">
            <v>135735764</v>
          </cell>
          <cell r="CD237">
            <v>-298834316</v>
          </cell>
          <cell r="CE237">
            <v>0</v>
          </cell>
          <cell r="CF237">
            <v>-172881391</v>
          </cell>
          <cell r="CG237">
            <v>0</v>
          </cell>
          <cell r="CH237">
            <v>38437955</v>
          </cell>
        </row>
        <row r="238">
          <cell r="B238">
            <v>36091</v>
          </cell>
          <cell r="D238">
            <v>16511433</v>
          </cell>
          <cell r="E238">
            <v>-823296</v>
          </cell>
          <cell r="F238">
            <v>42141642</v>
          </cell>
          <cell r="G238">
            <v>0</v>
          </cell>
          <cell r="H238">
            <v>15424019</v>
          </cell>
          <cell r="I238">
            <v>12474982</v>
          </cell>
          <cell r="J238">
            <v>-4529406</v>
          </cell>
          <cell r="K238">
            <v>-382313</v>
          </cell>
          <cell r="L238">
            <v>4458000</v>
          </cell>
          <cell r="M238">
            <v>2620000</v>
          </cell>
          <cell r="N238">
            <v>9548000</v>
          </cell>
          <cell r="O238">
            <v>564000</v>
          </cell>
          <cell r="P238">
            <v>10474220</v>
          </cell>
          <cell r="Q238">
            <v>0</v>
          </cell>
          <cell r="R238">
            <v>0</v>
          </cell>
          <cell r="S238">
            <v>0</v>
          </cell>
          <cell r="T238">
            <v>4360000</v>
          </cell>
          <cell r="U238">
            <v>14803000</v>
          </cell>
          <cell r="V238">
            <v>-3925000</v>
          </cell>
          <cell r="W238">
            <v>6474000</v>
          </cell>
          <cell r="X238">
            <v>-19941000</v>
          </cell>
          <cell r="Y238">
            <v>0</v>
          </cell>
          <cell r="Z238">
            <v>0</v>
          </cell>
          <cell r="AA238">
            <v>0</v>
          </cell>
          <cell r="AB238">
            <v>0</v>
          </cell>
          <cell r="AC238">
            <v>0</v>
          </cell>
          <cell r="AD238">
            <v>0</v>
          </cell>
          <cell r="AE238">
            <v>1684000</v>
          </cell>
          <cell r="AF238">
            <v>77000</v>
          </cell>
          <cell r="AG238">
            <v>0</v>
          </cell>
          <cell r="AH238">
            <v>12067034</v>
          </cell>
          <cell r="AI238">
            <v>-18510231</v>
          </cell>
          <cell r="AJ238">
            <v>-112467731</v>
          </cell>
          <cell r="AK238">
            <v>-542436</v>
          </cell>
          <cell r="AL238">
            <v>40975504</v>
          </cell>
          <cell r="AM238">
            <v>-64002375</v>
          </cell>
          <cell r="AN238">
            <v>-76883194</v>
          </cell>
          <cell r="AO238">
            <v>-17720000</v>
          </cell>
          <cell r="AP238">
            <v>-23316830</v>
          </cell>
          <cell r="AQ238">
            <v>-55058000</v>
          </cell>
          <cell r="AR238">
            <v>-12043584</v>
          </cell>
          <cell r="AS238">
            <v>0</v>
          </cell>
          <cell r="AT238">
            <v>-2180000</v>
          </cell>
          <cell r="AU238">
            <v>612000</v>
          </cell>
          <cell r="AV238">
            <v>22295298</v>
          </cell>
          <cell r="AW238">
            <v>0</v>
          </cell>
          <cell r="AX238">
            <v>0</v>
          </cell>
          <cell r="AY238">
            <v>0</v>
          </cell>
          <cell r="AZ238">
            <v>0</v>
          </cell>
          <cell r="BA238">
            <v>10474220</v>
          </cell>
          <cell r="BB238">
            <v>10112000</v>
          </cell>
          <cell r="BC238">
            <v>7078000</v>
          </cell>
          <cell r="BD238">
            <v>110403778</v>
          </cell>
          <cell r="BE238">
            <v>1761000</v>
          </cell>
          <cell r="BF238">
            <v>-13467000</v>
          </cell>
          <cell r="BG238">
            <v>15238000</v>
          </cell>
          <cell r="BH238">
            <v>-164420790</v>
          </cell>
          <cell r="BI238">
            <v>-55034550</v>
          </cell>
          <cell r="BJ238" t="e">
            <v>#N/A</v>
          </cell>
          <cell r="BK238">
            <v>137244702</v>
          </cell>
          <cell r="BL238">
            <v>-303242544</v>
          </cell>
          <cell r="BM238" t="str">
            <v>N/A</v>
          </cell>
          <cell r="BN238" t="str">
            <v>N/A</v>
          </cell>
          <cell r="BO238" t="str">
            <v>N/A</v>
          </cell>
          <cell r="BP238">
            <v>0</v>
          </cell>
          <cell r="BQ238">
            <v>-149835559</v>
          </cell>
          <cell r="BR238">
            <v>-304185013</v>
          </cell>
          <cell r="BS238" t="e">
            <v>#N/A</v>
          </cell>
          <cell r="BT238">
            <v>-165997843</v>
          </cell>
          <cell r="BU238">
            <v>-159656002</v>
          </cell>
          <cell r="BV238">
            <v>-18687568</v>
          </cell>
          <cell r="BW238">
            <v>12106793</v>
          </cell>
          <cell r="BX238">
            <v>-340252</v>
          </cell>
          <cell r="BY238">
            <v>-2929013</v>
          </cell>
          <cell r="BZ238" t="e">
            <v>#N/A</v>
          </cell>
          <cell r="CA238">
            <v>0</v>
          </cell>
          <cell r="CB238">
            <v>113332791</v>
          </cell>
          <cell r="CC238">
            <v>140997010</v>
          </cell>
          <cell r="CD238">
            <v>-300653012</v>
          </cell>
          <cell r="CE238">
            <v>0</v>
          </cell>
          <cell r="CF238">
            <v>-165997843</v>
          </cell>
          <cell r="CG238">
            <v>0</v>
          </cell>
          <cell r="CH238">
            <v>38613460</v>
          </cell>
        </row>
        <row r="239">
          <cell r="B239">
            <v>36094</v>
          </cell>
          <cell r="D239">
            <v>16952902</v>
          </cell>
          <cell r="E239">
            <v>-851090</v>
          </cell>
          <cell r="F239">
            <v>41971716</v>
          </cell>
          <cell r="G239">
            <v>0</v>
          </cell>
          <cell r="H239">
            <v>15361826</v>
          </cell>
          <cell r="I239">
            <v>12424680</v>
          </cell>
          <cell r="J239">
            <v>-4511142</v>
          </cell>
          <cell r="K239">
            <v>-380771</v>
          </cell>
          <cell r="L239">
            <v>4370000</v>
          </cell>
          <cell r="M239">
            <v>2609000</v>
          </cell>
          <cell r="N239">
            <v>9562000</v>
          </cell>
          <cell r="O239">
            <v>452000</v>
          </cell>
          <cell r="P239">
            <v>10530734</v>
          </cell>
          <cell r="Q239">
            <v>0</v>
          </cell>
          <cell r="R239">
            <v>0</v>
          </cell>
          <cell r="S239">
            <v>0</v>
          </cell>
          <cell r="T239">
            <v>4344000</v>
          </cell>
          <cell r="U239">
            <v>14786000</v>
          </cell>
          <cell r="V239">
            <v>-3776000</v>
          </cell>
          <cell r="W239">
            <v>6285000</v>
          </cell>
          <cell r="X239">
            <v>-19412000</v>
          </cell>
          <cell r="Y239">
            <v>0</v>
          </cell>
          <cell r="Z239">
            <v>0</v>
          </cell>
          <cell r="AA239">
            <v>0</v>
          </cell>
          <cell r="AB239">
            <v>0</v>
          </cell>
          <cell r="AC239">
            <v>0</v>
          </cell>
          <cell r="AD239">
            <v>0</v>
          </cell>
          <cell r="AE239">
            <v>1624000</v>
          </cell>
          <cell r="AF239">
            <v>81000</v>
          </cell>
          <cell r="AG239">
            <v>0</v>
          </cell>
          <cell r="AH239">
            <v>12340247</v>
          </cell>
          <cell r="AI239">
            <v>-18574705</v>
          </cell>
          <cell r="AJ239">
            <v>-112737505</v>
          </cell>
          <cell r="AK239">
            <v>-542490</v>
          </cell>
          <cell r="AL239">
            <v>40100628</v>
          </cell>
          <cell r="AM239">
            <v>-61025260</v>
          </cell>
          <cell r="AN239">
            <v>-76303108</v>
          </cell>
          <cell r="AO239">
            <v>-17386000</v>
          </cell>
          <cell r="AP239">
            <v>-24551110</v>
          </cell>
          <cell r="AQ239">
            <v>-55001000</v>
          </cell>
          <cell r="AR239">
            <v>-12192044</v>
          </cell>
          <cell r="AS239">
            <v>0</v>
          </cell>
          <cell r="AT239">
            <v>-2181000</v>
          </cell>
          <cell r="AU239">
            <v>612000</v>
          </cell>
          <cell r="AV239">
            <v>22295298</v>
          </cell>
          <cell r="AW239">
            <v>0</v>
          </cell>
          <cell r="AX239">
            <v>0</v>
          </cell>
          <cell r="AY239">
            <v>0</v>
          </cell>
          <cell r="AZ239">
            <v>0</v>
          </cell>
          <cell r="BA239">
            <v>10530734</v>
          </cell>
          <cell r="BB239">
            <v>10014000</v>
          </cell>
          <cell r="BC239">
            <v>6979000</v>
          </cell>
          <cell r="BD239">
            <v>111088476</v>
          </cell>
          <cell r="BE239">
            <v>1705000</v>
          </cell>
          <cell r="BF239">
            <v>-13127000</v>
          </cell>
          <cell r="BG239">
            <v>15354000</v>
          </cell>
          <cell r="BH239">
            <v>-164716882</v>
          </cell>
          <cell r="BI239">
            <v>-54852797</v>
          </cell>
          <cell r="BJ239" t="e">
            <v>#N/A</v>
          </cell>
          <cell r="BK239">
            <v>137761120</v>
          </cell>
          <cell r="BL239">
            <v>-301214048</v>
          </cell>
          <cell r="BM239" t="str">
            <v>N/A</v>
          </cell>
          <cell r="BN239" t="str">
            <v>N/A</v>
          </cell>
          <cell r="BO239" t="str">
            <v>N/A</v>
          </cell>
          <cell r="BP239">
            <v>0</v>
          </cell>
          <cell r="BQ239">
            <v>-149918177</v>
          </cell>
          <cell r="BR239">
            <v>-301321237</v>
          </cell>
          <cell r="BS239" t="e">
            <v>#N/A</v>
          </cell>
          <cell r="BT239">
            <v>-163452928</v>
          </cell>
          <cell r="BU239">
            <v>-155859824</v>
          </cell>
          <cell r="BV239">
            <v>-17990387</v>
          </cell>
          <cell r="BW239">
            <v>12057975</v>
          </cell>
          <cell r="BX239">
            <v>-338880</v>
          </cell>
          <cell r="BY239">
            <v>-2917202</v>
          </cell>
          <cell r="BZ239" t="e">
            <v>#N/A</v>
          </cell>
          <cell r="CA239">
            <v>0</v>
          </cell>
          <cell r="CB239">
            <v>114005678</v>
          </cell>
          <cell r="CC239">
            <v>141529412</v>
          </cell>
          <cell r="CD239">
            <v>-297389236</v>
          </cell>
          <cell r="CE239">
            <v>0</v>
          </cell>
          <cell r="CF239">
            <v>-163452928</v>
          </cell>
          <cell r="CG239">
            <v>0</v>
          </cell>
          <cell r="CH239">
            <v>38457760</v>
          </cell>
        </row>
        <row r="240">
          <cell r="B240">
            <v>36095</v>
          </cell>
          <cell r="D240">
            <v>16604384</v>
          </cell>
          <cell r="E240">
            <v>-841408</v>
          </cell>
          <cell r="F240">
            <v>42120633</v>
          </cell>
          <cell r="G240">
            <v>0</v>
          </cell>
          <cell r="H240">
            <v>15255203</v>
          </cell>
          <cell r="I240">
            <v>12751417</v>
          </cell>
          <cell r="J240">
            <v>-4498126</v>
          </cell>
          <cell r="K240">
            <v>-378128</v>
          </cell>
          <cell r="L240">
            <v>4466000</v>
          </cell>
          <cell r="M240">
            <v>2613000</v>
          </cell>
          <cell r="N240">
            <v>9562000</v>
          </cell>
          <cell r="O240">
            <v>452000</v>
          </cell>
          <cell r="P240">
            <v>10584310</v>
          </cell>
          <cell r="Q240">
            <v>0</v>
          </cell>
          <cell r="R240">
            <v>0</v>
          </cell>
          <cell r="S240">
            <v>0</v>
          </cell>
          <cell r="T240">
            <v>4306000</v>
          </cell>
          <cell r="U240">
            <v>14837000</v>
          </cell>
          <cell r="V240">
            <v>-3809000</v>
          </cell>
          <cell r="W240">
            <v>6022000</v>
          </cell>
          <cell r="X240">
            <v>-19035000</v>
          </cell>
          <cell r="Y240">
            <v>0</v>
          </cell>
          <cell r="Z240">
            <v>0</v>
          </cell>
          <cell r="AA240">
            <v>0</v>
          </cell>
          <cell r="AB240">
            <v>0</v>
          </cell>
          <cell r="AC240">
            <v>0</v>
          </cell>
          <cell r="AD240">
            <v>0</v>
          </cell>
          <cell r="AE240">
            <v>1756000</v>
          </cell>
          <cell r="AF240">
            <v>72000</v>
          </cell>
          <cell r="AG240">
            <v>0</v>
          </cell>
          <cell r="AH240">
            <v>12630444</v>
          </cell>
          <cell r="AI240">
            <v>-18535305</v>
          </cell>
          <cell r="AJ240">
            <v>-113068030</v>
          </cell>
          <cell r="AK240">
            <v>-542377</v>
          </cell>
          <cell r="AL240">
            <v>35217092</v>
          </cell>
          <cell r="AM240">
            <v>-59494094</v>
          </cell>
          <cell r="AN240">
            <v>-75855517</v>
          </cell>
          <cell r="AO240">
            <v>-17386000</v>
          </cell>
          <cell r="AP240">
            <v>-24592246</v>
          </cell>
          <cell r="AQ240">
            <v>-55027000</v>
          </cell>
          <cell r="AR240">
            <v>-12231047</v>
          </cell>
          <cell r="AS240">
            <v>0</v>
          </cell>
          <cell r="AT240">
            <v>-2180000</v>
          </cell>
          <cell r="AU240">
            <v>612000</v>
          </cell>
          <cell r="AV240">
            <v>22295298</v>
          </cell>
          <cell r="AW240">
            <v>0</v>
          </cell>
          <cell r="AX240">
            <v>0</v>
          </cell>
          <cell r="AY240">
            <v>0</v>
          </cell>
          <cell r="AZ240">
            <v>0</v>
          </cell>
          <cell r="BA240">
            <v>10584310</v>
          </cell>
          <cell r="BB240">
            <v>10014000</v>
          </cell>
          <cell r="BC240">
            <v>7079000</v>
          </cell>
          <cell r="BD240">
            <v>106676936</v>
          </cell>
          <cell r="BE240">
            <v>1828000</v>
          </cell>
          <cell r="BF240">
            <v>-13013000</v>
          </cell>
          <cell r="BG240">
            <v>15334000</v>
          </cell>
          <cell r="BH240">
            <v>-169442839</v>
          </cell>
          <cell r="BI240">
            <v>-54627603</v>
          </cell>
          <cell r="BJ240" t="e">
            <v>#N/A</v>
          </cell>
          <cell r="BK240">
            <v>133512839</v>
          </cell>
          <cell r="BL240">
            <v>-304007781</v>
          </cell>
          <cell r="BM240" t="str">
            <v>N/A</v>
          </cell>
          <cell r="BN240" t="str">
            <v>N/A</v>
          </cell>
          <cell r="BO240" t="str">
            <v>N/A</v>
          </cell>
          <cell r="BP240">
            <v>0</v>
          </cell>
          <cell r="BQ240">
            <v>-154716534</v>
          </cell>
          <cell r="BR240">
            <v>-304291834</v>
          </cell>
          <cell r="BS240" t="e">
            <v>#N/A</v>
          </cell>
          <cell r="BT240">
            <v>-170494943</v>
          </cell>
          <cell r="BU240">
            <v>-163014430</v>
          </cell>
          <cell r="BV240">
            <v>-19218784</v>
          </cell>
          <cell r="BW240">
            <v>11067744</v>
          </cell>
          <cell r="BX240">
            <v>-2469445</v>
          </cell>
          <cell r="BY240">
            <v>-2774157</v>
          </cell>
          <cell r="BZ240" t="e">
            <v>#N/A</v>
          </cell>
          <cell r="CA240">
            <v>0</v>
          </cell>
          <cell r="CB240">
            <v>109451093</v>
          </cell>
          <cell r="CC240">
            <v>137128403</v>
          </cell>
          <cell r="CD240">
            <v>-300142833</v>
          </cell>
          <cell r="CE240">
            <v>0</v>
          </cell>
          <cell r="CF240">
            <v>-170494943</v>
          </cell>
          <cell r="CG240">
            <v>0</v>
          </cell>
          <cell r="CH240">
            <v>38216195</v>
          </cell>
        </row>
        <row r="241">
          <cell r="B241">
            <v>36096</v>
          </cell>
          <cell r="D241">
            <v>16867247</v>
          </cell>
          <cell r="E241">
            <v>-849978</v>
          </cell>
          <cell r="F241">
            <v>42541954</v>
          </cell>
          <cell r="G241">
            <v>0</v>
          </cell>
          <cell r="H241">
            <v>15357697</v>
          </cell>
          <cell r="I241">
            <v>12111049</v>
          </cell>
          <cell r="J241">
            <v>-4115062</v>
          </cell>
          <cell r="K241">
            <v>-380669</v>
          </cell>
          <cell r="L241">
            <v>4466000</v>
          </cell>
          <cell r="M241">
            <v>2613000</v>
          </cell>
          <cell r="N241">
            <v>9561000</v>
          </cell>
          <cell r="O241">
            <v>487000</v>
          </cell>
          <cell r="P241">
            <v>10792097</v>
          </cell>
          <cell r="Q241">
            <v>0</v>
          </cell>
          <cell r="R241">
            <v>0</v>
          </cell>
          <cell r="S241">
            <v>0</v>
          </cell>
          <cell r="T241">
            <v>4327000</v>
          </cell>
          <cell r="U241">
            <v>14921000</v>
          </cell>
          <cell r="V241">
            <v>-3891000</v>
          </cell>
          <cell r="W241">
            <v>6021000</v>
          </cell>
          <cell r="X241">
            <v>-18811000</v>
          </cell>
          <cell r="Y241">
            <v>0</v>
          </cell>
          <cell r="Z241">
            <v>0</v>
          </cell>
          <cell r="AA241">
            <v>0</v>
          </cell>
          <cell r="AB241">
            <v>0</v>
          </cell>
          <cell r="AC241">
            <v>0</v>
          </cell>
          <cell r="AD241">
            <v>0</v>
          </cell>
          <cell r="AE241">
            <v>1761000</v>
          </cell>
          <cell r="AF241">
            <v>96000</v>
          </cell>
          <cell r="AG241">
            <v>0</v>
          </cell>
          <cell r="AH241">
            <v>12866055</v>
          </cell>
          <cell r="AI241">
            <v>-18568998</v>
          </cell>
          <cell r="AJ241">
            <v>-113604825</v>
          </cell>
          <cell r="AK241">
            <v>-542422</v>
          </cell>
          <cell r="AL241">
            <v>36871202</v>
          </cell>
          <cell r="AM241">
            <v>-60745605</v>
          </cell>
          <cell r="AN241">
            <v>-77489855</v>
          </cell>
          <cell r="AO241">
            <v>-17198000</v>
          </cell>
          <cell r="AP241">
            <v>-23630274</v>
          </cell>
          <cell r="AQ241">
            <v>-55049000</v>
          </cell>
          <cell r="AR241">
            <v>-12272666</v>
          </cell>
          <cell r="AS241">
            <v>0</v>
          </cell>
          <cell r="AT241">
            <v>-2179000</v>
          </cell>
          <cell r="AU241">
            <v>612000</v>
          </cell>
          <cell r="AV241">
            <v>22378298</v>
          </cell>
          <cell r="AW241">
            <v>0</v>
          </cell>
          <cell r="AX241">
            <v>0</v>
          </cell>
          <cell r="AY241">
            <v>0</v>
          </cell>
          <cell r="AZ241">
            <v>0</v>
          </cell>
          <cell r="BA241">
            <v>10792097</v>
          </cell>
          <cell r="BB241">
            <v>10048000</v>
          </cell>
          <cell r="BC241">
            <v>7079000</v>
          </cell>
          <cell r="BD241">
            <v>143636273</v>
          </cell>
          <cell r="BE241">
            <v>1857000</v>
          </cell>
          <cell r="BF241">
            <v>-12790000</v>
          </cell>
          <cell r="BG241">
            <v>15357000</v>
          </cell>
          <cell r="BH241">
            <v>-169721600</v>
          </cell>
          <cell r="BI241">
            <v>-54455611</v>
          </cell>
          <cell r="BJ241" t="e">
            <v>#N/A</v>
          </cell>
          <cell r="BK241">
            <v>170705392</v>
          </cell>
          <cell r="BL241">
            <v>-304129089</v>
          </cell>
          <cell r="BM241" t="str">
            <v>N/A</v>
          </cell>
          <cell r="BN241" t="str">
            <v>N/A</v>
          </cell>
          <cell r="BO241" t="str">
            <v>N/A</v>
          </cell>
          <cell r="BP241">
            <v>0</v>
          </cell>
          <cell r="BQ241">
            <v>-155043602</v>
          </cell>
          <cell r="BR241">
            <v>-305734114</v>
          </cell>
          <cell r="BS241" t="e">
            <v>#N/A</v>
          </cell>
          <cell r="BT241">
            <v>-133423697</v>
          </cell>
          <cell r="BU241">
            <v>-126849075</v>
          </cell>
          <cell r="BV241">
            <v>16726407</v>
          </cell>
          <cell r="BW241">
            <v>11299413</v>
          </cell>
          <cell r="BX241">
            <v>-2307910</v>
          </cell>
          <cell r="BY241">
            <v>-2905668</v>
          </cell>
          <cell r="BZ241" t="e">
            <v>#N/A</v>
          </cell>
          <cell r="CA241">
            <v>0</v>
          </cell>
          <cell r="CB241">
            <v>146541941</v>
          </cell>
          <cell r="CC241">
            <v>174461039</v>
          </cell>
          <cell r="CD241">
            <v>-301310113</v>
          </cell>
          <cell r="CE241">
            <v>0</v>
          </cell>
          <cell r="CF241">
            <v>-133423697</v>
          </cell>
          <cell r="CG241">
            <v>0</v>
          </cell>
          <cell r="CH241">
            <v>38441814</v>
          </cell>
        </row>
        <row r="242">
          <cell r="B242">
            <v>36097</v>
          </cell>
          <cell r="D242">
            <v>16453994</v>
          </cell>
          <cell r="E242">
            <v>-851505</v>
          </cell>
          <cell r="F242">
            <v>42498561</v>
          </cell>
          <cell r="G242">
            <v>0</v>
          </cell>
          <cell r="H242">
            <v>15361826</v>
          </cell>
          <cell r="I242">
            <v>12402295</v>
          </cell>
          <cell r="J242">
            <v>-3974206</v>
          </cell>
          <cell r="K242">
            <v>-380771</v>
          </cell>
          <cell r="L242">
            <v>4655000</v>
          </cell>
          <cell r="M242">
            <v>2613000</v>
          </cell>
          <cell r="N242">
            <v>9561000</v>
          </cell>
          <cell r="O242">
            <v>487000</v>
          </cell>
          <cell r="P242">
            <v>10876756</v>
          </cell>
          <cell r="Q242">
            <v>0</v>
          </cell>
          <cell r="R242">
            <v>0</v>
          </cell>
          <cell r="S242">
            <v>0</v>
          </cell>
          <cell r="T242">
            <v>4258000</v>
          </cell>
          <cell r="U242">
            <v>15006000</v>
          </cell>
          <cell r="V242">
            <v>-3876000</v>
          </cell>
          <cell r="W242">
            <v>6022000</v>
          </cell>
          <cell r="X242">
            <v>-21264000</v>
          </cell>
          <cell r="Y242">
            <v>0</v>
          </cell>
          <cell r="Z242">
            <v>0</v>
          </cell>
          <cell r="AA242">
            <v>0</v>
          </cell>
          <cell r="AB242">
            <v>0</v>
          </cell>
          <cell r="AC242">
            <v>0</v>
          </cell>
          <cell r="AD242">
            <v>0</v>
          </cell>
          <cell r="AE242">
            <v>1795000</v>
          </cell>
          <cell r="AF242">
            <v>77000</v>
          </cell>
          <cell r="AG242">
            <v>0</v>
          </cell>
          <cell r="AH242">
            <v>12236692</v>
          </cell>
          <cell r="AI242">
            <v>-18468673</v>
          </cell>
          <cell r="AJ242">
            <v>-114086436</v>
          </cell>
          <cell r="AK242">
            <v>-542249</v>
          </cell>
          <cell r="AL242">
            <v>36187484</v>
          </cell>
          <cell r="AM242">
            <v>-61112444</v>
          </cell>
          <cell r="AN242">
            <v>-77380515</v>
          </cell>
          <cell r="AO242">
            <v>-17198000</v>
          </cell>
          <cell r="AP242">
            <v>-23344934</v>
          </cell>
          <cell r="AQ242">
            <v>-55533000</v>
          </cell>
          <cell r="AR242">
            <v>-12252979</v>
          </cell>
          <cell r="AS242">
            <v>0</v>
          </cell>
          <cell r="AT242">
            <v>-2179000</v>
          </cell>
          <cell r="AU242">
            <v>612000</v>
          </cell>
          <cell r="AV242">
            <v>22378298</v>
          </cell>
          <cell r="AW242">
            <v>0</v>
          </cell>
          <cell r="AX242">
            <v>0</v>
          </cell>
          <cell r="AY242">
            <v>0</v>
          </cell>
          <cell r="AZ242">
            <v>0</v>
          </cell>
          <cell r="BA242">
            <v>10876756</v>
          </cell>
          <cell r="BB242">
            <v>10048000</v>
          </cell>
          <cell r="BC242">
            <v>7268000</v>
          </cell>
          <cell r="BD242">
            <v>31559445</v>
          </cell>
          <cell r="BE242">
            <v>1872000</v>
          </cell>
          <cell r="BF242">
            <v>-15242000</v>
          </cell>
          <cell r="BG242">
            <v>15388000</v>
          </cell>
          <cell r="BH242">
            <v>-170677091</v>
          </cell>
          <cell r="BI242">
            <v>-55549287</v>
          </cell>
          <cell r="BJ242" t="e">
            <v>#N/A</v>
          </cell>
          <cell r="BK242">
            <v>135808436</v>
          </cell>
          <cell r="BL242">
            <v>-308665755</v>
          </cell>
          <cell r="BM242" t="str">
            <v>N/A</v>
          </cell>
          <cell r="BN242" t="str">
            <v>N/A</v>
          </cell>
          <cell r="BO242" t="str">
            <v>N/A</v>
          </cell>
          <cell r="BP242">
            <v>0</v>
          </cell>
          <cell r="BQ242">
            <v>-156084418</v>
          </cell>
          <cell r="BR242">
            <v>-308150120</v>
          </cell>
          <cell r="BS242" t="e">
            <v>#N/A</v>
          </cell>
          <cell r="BT242">
            <v>-249765060</v>
          </cell>
          <cell r="BU242">
            <v>-243516480</v>
          </cell>
          <cell r="BV242">
            <v>-17458350</v>
          </cell>
          <cell r="BW242">
            <v>11373572</v>
          </cell>
          <cell r="BX242">
            <v>-3400166</v>
          </cell>
          <cell r="BY242">
            <v>-2863439</v>
          </cell>
          <cell r="BZ242" t="e">
            <v>#N/A</v>
          </cell>
          <cell r="CA242">
            <v>0</v>
          </cell>
          <cell r="CB242">
            <v>34422883</v>
          </cell>
          <cell r="CC242">
            <v>62615639</v>
          </cell>
          <cell r="CD242">
            <v>-306132119</v>
          </cell>
          <cell r="CE242">
            <v>0</v>
          </cell>
          <cell r="CF242">
            <v>-249765060</v>
          </cell>
          <cell r="CG242">
            <v>0</v>
          </cell>
          <cell r="CH242">
            <v>38453870</v>
          </cell>
        </row>
        <row r="243">
          <cell r="B243">
            <v>36098</v>
          </cell>
          <cell r="D243">
            <v>16500597</v>
          </cell>
          <cell r="E243">
            <v>-856809</v>
          </cell>
          <cell r="F243">
            <v>42063253</v>
          </cell>
          <cell r="G243">
            <v>0</v>
          </cell>
          <cell r="H243">
            <v>16524087</v>
          </cell>
          <cell r="I243">
            <v>12423368</v>
          </cell>
          <cell r="J243">
            <v>-4020398</v>
          </cell>
          <cell r="K243">
            <v>0</v>
          </cell>
          <cell r="L243">
            <v>4467000</v>
          </cell>
          <cell r="M243">
            <v>2913000</v>
          </cell>
          <cell r="N243">
            <v>9802000</v>
          </cell>
          <cell r="O243">
            <v>377000</v>
          </cell>
          <cell r="P243">
            <v>10989856</v>
          </cell>
          <cell r="Q243">
            <v>0</v>
          </cell>
          <cell r="R243">
            <v>0</v>
          </cell>
          <cell r="S243">
            <v>0</v>
          </cell>
          <cell r="T243">
            <v>4387000</v>
          </cell>
          <cell r="U243">
            <v>15228000</v>
          </cell>
          <cell r="V243">
            <v>-3814000</v>
          </cell>
          <cell r="W243">
            <v>6032000</v>
          </cell>
          <cell r="X243">
            <v>-15098000</v>
          </cell>
          <cell r="Y243">
            <v>0</v>
          </cell>
          <cell r="Z243">
            <v>0</v>
          </cell>
          <cell r="AA243">
            <v>0</v>
          </cell>
          <cell r="AB243">
            <v>0</v>
          </cell>
          <cell r="AC243">
            <v>0</v>
          </cell>
          <cell r="AD243">
            <v>0</v>
          </cell>
          <cell r="AE243">
            <v>1836000</v>
          </cell>
          <cell r="AF243">
            <v>75000</v>
          </cell>
          <cell r="AG243">
            <v>0</v>
          </cell>
          <cell r="AH243">
            <v>5829261</v>
          </cell>
          <cell r="AI243">
            <v>-18506157</v>
          </cell>
          <cell r="AJ243">
            <v>-115194044</v>
          </cell>
          <cell r="AK243">
            <v>-542404</v>
          </cell>
          <cell r="AL243">
            <v>32317885</v>
          </cell>
          <cell r="AM243">
            <v>-59314127</v>
          </cell>
          <cell r="AN243">
            <v>-79184495</v>
          </cell>
          <cell r="AO243">
            <v>-15951000</v>
          </cell>
          <cell r="AP243">
            <v>-24066986</v>
          </cell>
          <cell r="AQ243">
            <v>-56605000</v>
          </cell>
          <cell r="AR243">
            <v>-12236722</v>
          </cell>
          <cell r="AS243">
            <v>0</v>
          </cell>
          <cell r="AT243">
            <v>-2178000</v>
          </cell>
          <cell r="AU243">
            <v>612000</v>
          </cell>
          <cell r="AV243">
            <v>22410298</v>
          </cell>
          <cell r="AW243">
            <v>0</v>
          </cell>
          <cell r="AX243">
            <v>0</v>
          </cell>
          <cell r="AY243">
            <v>0</v>
          </cell>
          <cell r="AZ243">
            <v>0</v>
          </cell>
          <cell r="BA243">
            <v>10989856</v>
          </cell>
          <cell r="BB243">
            <v>10179000</v>
          </cell>
          <cell r="BC243">
            <v>7380000</v>
          </cell>
          <cell r="BD243">
            <v>144056250</v>
          </cell>
          <cell r="BE243">
            <v>1911000</v>
          </cell>
          <cell r="BF243">
            <v>-9066000</v>
          </cell>
          <cell r="BG243">
            <v>15801000</v>
          </cell>
          <cell r="BH243">
            <v>-176215917</v>
          </cell>
          <cell r="BI243">
            <v>-63012461</v>
          </cell>
          <cell r="BJ243" t="e">
            <v>#N/A</v>
          </cell>
          <cell r="BK243">
            <v>171748297</v>
          </cell>
          <cell r="BL243">
            <v>-313963490</v>
          </cell>
          <cell r="BM243" t="str">
            <v>N/A</v>
          </cell>
          <cell r="BN243" t="str">
            <v>N/A</v>
          </cell>
          <cell r="BO243" t="str">
            <v>N/A</v>
          </cell>
          <cell r="BP243">
            <v>0</v>
          </cell>
          <cell r="BQ243">
            <v>-161523760</v>
          </cell>
          <cell r="BR243">
            <v>-319386803</v>
          </cell>
          <cell r="BS243" t="e">
            <v>#N/A</v>
          </cell>
          <cell r="BT243">
            <v>-142215193</v>
          </cell>
          <cell r="BU243">
            <v>-135250753</v>
          </cell>
          <cell r="BV243">
            <v>15710652</v>
          </cell>
          <cell r="BW243">
            <v>10801444</v>
          </cell>
          <cell r="BX243">
            <v>-1531544</v>
          </cell>
          <cell r="BY243">
            <v>-2884944</v>
          </cell>
          <cell r="BZ243" t="e">
            <v>#N/A</v>
          </cell>
          <cell r="CA243">
            <v>0</v>
          </cell>
          <cell r="CB243">
            <v>146941194</v>
          </cell>
          <cell r="CC243">
            <v>175490050</v>
          </cell>
          <cell r="CD243">
            <v>-310740802</v>
          </cell>
          <cell r="CE243">
            <v>0</v>
          </cell>
          <cell r="CF243">
            <v>-142215193</v>
          </cell>
          <cell r="CG243">
            <v>0</v>
          </cell>
          <cell r="CH243">
            <v>38469736</v>
          </cell>
        </row>
        <row r="244">
          <cell r="B244">
            <v>36101</v>
          </cell>
          <cell r="D244">
            <v>16367247</v>
          </cell>
          <cell r="E244">
            <v>-887121</v>
          </cell>
          <cell r="F244">
            <v>41968963</v>
          </cell>
          <cell r="G244">
            <v>0</v>
          </cell>
          <cell r="H244">
            <v>16360523</v>
          </cell>
          <cell r="I244">
            <v>12210039</v>
          </cell>
          <cell r="J244">
            <v>-4507535</v>
          </cell>
          <cell r="K244">
            <v>-380260</v>
          </cell>
          <cell r="L244">
            <v>4578000</v>
          </cell>
          <cell r="M244">
            <v>2918000</v>
          </cell>
          <cell r="N244">
            <v>0</v>
          </cell>
          <cell r="O244">
            <v>0</v>
          </cell>
          <cell r="P244">
            <v>10933206</v>
          </cell>
          <cell r="Q244">
            <v>0</v>
          </cell>
          <cell r="R244">
            <v>0</v>
          </cell>
          <cell r="S244">
            <v>0</v>
          </cell>
          <cell r="T244">
            <v>4387000</v>
          </cell>
          <cell r="U244">
            <v>15228000</v>
          </cell>
          <cell r="V244">
            <v>-3809000</v>
          </cell>
          <cell r="W244">
            <v>6029000</v>
          </cell>
          <cell r="X244">
            <v>-13171000</v>
          </cell>
          <cell r="Y244">
            <v>0</v>
          </cell>
          <cell r="Z244">
            <v>0</v>
          </cell>
          <cell r="AA244">
            <v>0</v>
          </cell>
          <cell r="AB244">
            <v>0</v>
          </cell>
          <cell r="AC244">
            <v>0</v>
          </cell>
          <cell r="AD244">
            <v>0</v>
          </cell>
          <cell r="AE244">
            <v>1836000</v>
          </cell>
          <cell r="AF244">
            <v>75000</v>
          </cell>
          <cell r="AG244">
            <v>0</v>
          </cell>
          <cell r="AH244">
            <v>6971704</v>
          </cell>
          <cell r="AI244">
            <v>-18496314</v>
          </cell>
          <cell r="AJ244">
            <v>-115191510</v>
          </cell>
          <cell r="AK244">
            <v>-542115</v>
          </cell>
          <cell r="AL244">
            <v>32548547</v>
          </cell>
          <cell r="AM244">
            <v>-57820556</v>
          </cell>
          <cell r="AN244">
            <v>-79221826</v>
          </cell>
          <cell r="AO244">
            <v>-15951000</v>
          </cell>
          <cell r="AP244">
            <v>-24073390</v>
          </cell>
          <cell r="AQ244">
            <v>-57162000</v>
          </cell>
          <cell r="AR244">
            <v>-12266691</v>
          </cell>
          <cell r="AS244">
            <v>0</v>
          </cell>
          <cell r="AT244">
            <v>-2177000</v>
          </cell>
          <cell r="AU244">
            <v>612000</v>
          </cell>
          <cell r="AV244">
            <v>22410298</v>
          </cell>
          <cell r="AW244">
            <v>0</v>
          </cell>
          <cell r="AX244">
            <v>0</v>
          </cell>
          <cell r="AY244">
            <v>0</v>
          </cell>
          <cell r="AZ244">
            <v>0</v>
          </cell>
          <cell r="BA244">
            <v>10933206</v>
          </cell>
          <cell r="BB244">
            <v>0</v>
          </cell>
          <cell r="BC244">
            <v>7496000</v>
          </cell>
          <cell r="BD244">
            <v>114692390</v>
          </cell>
          <cell r="BE244">
            <v>1911000</v>
          </cell>
          <cell r="BF244">
            <v>-7142000</v>
          </cell>
          <cell r="BG244">
            <v>15806000</v>
          </cell>
          <cell r="BH244">
            <v>-176008920</v>
          </cell>
          <cell r="BI244">
            <v>-62456987</v>
          </cell>
          <cell r="BJ244" t="e">
            <v>#N/A</v>
          </cell>
          <cell r="BK244">
            <v>132234475</v>
          </cell>
          <cell r="BL244">
            <v>-309784852</v>
          </cell>
          <cell r="BM244" t="str">
            <v>N/A</v>
          </cell>
          <cell r="BN244" t="str">
            <v>N/A</v>
          </cell>
          <cell r="BO244" t="str">
            <v>N/A</v>
          </cell>
          <cell r="BP244">
            <v>0</v>
          </cell>
          <cell r="BQ244">
            <v>-161321606</v>
          </cell>
          <cell r="BR244">
            <v>-317131761</v>
          </cell>
          <cell r="BS244" t="e">
            <v>#N/A</v>
          </cell>
          <cell r="BT244">
            <v>-177550377</v>
          </cell>
          <cell r="BU244">
            <v>-170433288</v>
          </cell>
          <cell r="BV244">
            <v>-15645896</v>
          </cell>
          <cell r="BW244">
            <v>10409203</v>
          </cell>
          <cell r="BX244">
            <v>2582198</v>
          </cell>
          <cell r="BY244">
            <v>-3001877</v>
          </cell>
          <cell r="BZ244" t="e">
            <v>#N/A</v>
          </cell>
          <cell r="CA244">
            <v>0</v>
          </cell>
          <cell r="CB244">
            <v>117694267</v>
          </cell>
          <cell r="CC244">
            <v>136123473</v>
          </cell>
          <cell r="CD244">
            <v>-306556760</v>
          </cell>
          <cell r="CE244">
            <v>0</v>
          </cell>
          <cell r="CF244">
            <v>-177550377</v>
          </cell>
          <cell r="CG244">
            <v>0</v>
          </cell>
          <cell r="CH244">
            <v>38329785</v>
          </cell>
        </row>
        <row r="245">
          <cell r="B245">
            <v>36102</v>
          </cell>
          <cell r="D245">
            <v>16583746</v>
          </cell>
          <cell r="E245">
            <v>-887121</v>
          </cell>
          <cell r="F245">
            <v>41805868</v>
          </cell>
          <cell r="G245">
            <v>0</v>
          </cell>
          <cell r="H245">
            <v>16238462</v>
          </cell>
          <cell r="I245">
            <v>11928322</v>
          </cell>
          <cell r="J245">
            <v>-4393806</v>
          </cell>
          <cell r="K245">
            <v>-377423</v>
          </cell>
          <cell r="L245">
            <v>4788000</v>
          </cell>
          <cell r="M245">
            <v>2914000</v>
          </cell>
          <cell r="N245">
            <v>9830000</v>
          </cell>
          <cell r="O245">
            <v>453000</v>
          </cell>
          <cell r="P245">
            <v>10949088</v>
          </cell>
          <cell r="Q245">
            <v>0</v>
          </cell>
          <cell r="R245">
            <v>0</v>
          </cell>
          <cell r="S245">
            <v>0</v>
          </cell>
          <cell r="T245">
            <v>4332000</v>
          </cell>
          <cell r="U245">
            <v>15262000</v>
          </cell>
          <cell r="V245">
            <v>-3768000</v>
          </cell>
          <cell r="W245">
            <v>6043000</v>
          </cell>
          <cell r="X245">
            <v>-14192000</v>
          </cell>
          <cell r="Y245">
            <v>0</v>
          </cell>
          <cell r="Z245">
            <v>0</v>
          </cell>
          <cell r="AA245">
            <v>0</v>
          </cell>
          <cell r="AB245">
            <v>0</v>
          </cell>
          <cell r="AC245">
            <v>0</v>
          </cell>
          <cell r="AD245">
            <v>0</v>
          </cell>
          <cell r="AE245">
            <v>1835000</v>
          </cell>
          <cell r="AF245">
            <v>97000</v>
          </cell>
          <cell r="AG245">
            <v>0</v>
          </cell>
          <cell r="AH245">
            <v>7250030</v>
          </cell>
          <cell r="AI245">
            <v>-18515987</v>
          </cell>
          <cell r="AJ245">
            <v>-114822742</v>
          </cell>
          <cell r="AK245">
            <v>-542019</v>
          </cell>
          <cell r="AL245">
            <v>33596204</v>
          </cell>
          <cell r="AM245">
            <v>-56105359</v>
          </cell>
          <cell r="AN245">
            <v>-77518336</v>
          </cell>
          <cell r="AO245">
            <v>-15364000</v>
          </cell>
          <cell r="AP245">
            <v>-24520776</v>
          </cell>
          <cell r="AQ245">
            <v>-57362000</v>
          </cell>
          <cell r="AR245">
            <v>-12194437</v>
          </cell>
          <cell r="AS245">
            <v>0</v>
          </cell>
          <cell r="AT245">
            <v>-2177000</v>
          </cell>
          <cell r="AU245">
            <v>612000</v>
          </cell>
          <cell r="AV245">
            <v>22420298</v>
          </cell>
          <cell r="AW245">
            <v>0</v>
          </cell>
          <cell r="AX245">
            <v>0</v>
          </cell>
          <cell r="AY245">
            <v>0</v>
          </cell>
          <cell r="AZ245">
            <v>0</v>
          </cell>
          <cell r="BA245">
            <v>10949088</v>
          </cell>
          <cell r="BB245">
            <v>10283000</v>
          </cell>
          <cell r="BC245">
            <v>7702000</v>
          </cell>
          <cell r="BD245">
            <v>115063517</v>
          </cell>
          <cell r="BE245">
            <v>1932000</v>
          </cell>
          <cell r="BF245">
            <v>-8149000</v>
          </cell>
          <cell r="BG245">
            <v>15826000</v>
          </cell>
          <cell r="BH245">
            <v>-172311582</v>
          </cell>
          <cell r="BI245">
            <v>-62306407</v>
          </cell>
          <cell r="BJ245" t="e">
            <v>#N/A</v>
          </cell>
          <cell r="BK245">
            <v>143997605</v>
          </cell>
          <cell r="BL245">
            <v>-305635123</v>
          </cell>
          <cell r="BM245" t="str">
            <v>N/A</v>
          </cell>
          <cell r="BN245" t="str">
            <v>N/A</v>
          </cell>
          <cell r="BO245" t="str">
            <v>N/A</v>
          </cell>
          <cell r="BP245">
            <v>0</v>
          </cell>
          <cell r="BQ245">
            <v>-157563595</v>
          </cell>
          <cell r="BR245">
            <v>-311578646</v>
          </cell>
          <cell r="BS245" t="e">
            <v>#N/A</v>
          </cell>
          <cell r="BT245">
            <v>-161637519</v>
          </cell>
          <cell r="BU245">
            <v>-155043186</v>
          </cell>
          <cell r="BV245">
            <v>-15280403</v>
          </cell>
          <cell r="BW245">
            <v>10924023</v>
          </cell>
          <cell r="BX245">
            <v>2564377</v>
          </cell>
          <cell r="BY245">
            <v>-2928855</v>
          </cell>
          <cell r="BZ245" t="e">
            <v>#N/A</v>
          </cell>
          <cell r="CA245">
            <v>0</v>
          </cell>
          <cell r="CB245">
            <v>117992371</v>
          </cell>
          <cell r="CC245">
            <v>146926459</v>
          </cell>
          <cell r="CD245">
            <v>-301969645</v>
          </cell>
          <cell r="CE245">
            <v>0</v>
          </cell>
          <cell r="CF245">
            <v>-161637519</v>
          </cell>
          <cell r="CG245">
            <v>0</v>
          </cell>
          <cell r="CH245">
            <v>37999205</v>
          </cell>
        </row>
        <row r="246">
          <cell r="B246">
            <v>36103</v>
          </cell>
          <cell r="D246">
            <v>16436612</v>
          </cell>
          <cell r="E246">
            <v>-896352</v>
          </cell>
          <cell r="F246">
            <v>42031635</v>
          </cell>
          <cell r="G246">
            <v>0</v>
          </cell>
          <cell r="H246">
            <v>16427441</v>
          </cell>
          <cell r="I246">
            <v>11846223</v>
          </cell>
          <cell r="J246">
            <v>-4472838</v>
          </cell>
          <cell r="K246">
            <v>-376420</v>
          </cell>
          <cell r="L246">
            <v>4983000</v>
          </cell>
          <cell r="M246">
            <v>2919000</v>
          </cell>
          <cell r="N246">
            <v>9867000</v>
          </cell>
          <cell r="O246">
            <v>443000</v>
          </cell>
          <cell r="P246">
            <v>11128069</v>
          </cell>
          <cell r="Q246">
            <v>0</v>
          </cell>
          <cell r="R246">
            <v>0</v>
          </cell>
          <cell r="S246">
            <v>0</v>
          </cell>
          <cell r="T246">
            <v>4530000</v>
          </cell>
          <cell r="U246">
            <v>15322000</v>
          </cell>
          <cell r="V246">
            <v>-3861000</v>
          </cell>
          <cell r="W246">
            <v>6568000</v>
          </cell>
          <cell r="X246">
            <v>-10678000</v>
          </cell>
          <cell r="Y246">
            <v>0</v>
          </cell>
          <cell r="Z246">
            <v>0</v>
          </cell>
          <cell r="AA246">
            <v>0</v>
          </cell>
          <cell r="AB246">
            <v>0</v>
          </cell>
          <cell r="AC246">
            <v>0</v>
          </cell>
          <cell r="AD246">
            <v>0</v>
          </cell>
          <cell r="AE246">
            <v>1838000</v>
          </cell>
          <cell r="AF246">
            <v>95000</v>
          </cell>
          <cell r="AG246">
            <v>0</v>
          </cell>
          <cell r="AH246">
            <v>7152296</v>
          </cell>
          <cell r="AI246">
            <v>-18394681</v>
          </cell>
          <cell r="AJ246">
            <v>-115093061</v>
          </cell>
          <cell r="AK246">
            <v>-542019</v>
          </cell>
          <cell r="AL246">
            <v>34048112</v>
          </cell>
          <cell r="AM246">
            <v>-52150821</v>
          </cell>
          <cell r="AN246">
            <v>-76377983</v>
          </cell>
          <cell r="AO246">
            <v>-15819000</v>
          </cell>
          <cell r="AP246">
            <v>-24920742</v>
          </cell>
          <cell r="AQ246">
            <v>-57600000</v>
          </cell>
          <cell r="AR246">
            <v>-12644360</v>
          </cell>
          <cell r="AS246">
            <v>0</v>
          </cell>
          <cell r="AT246">
            <v>-2176000</v>
          </cell>
          <cell r="AU246">
            <v>612000</v>
          </cell>
          <cell r="AV246">
            <v>22430298</v>
          </cell>
          <cell r="AW246">
            <v>0</v>
          </cell>
          <cell r="AX246">
            <v>0</v>
          </cell>
          <cell r="AY246">
            <v>0</v>
          </cell>
          <cell r="AZ246">
            <v>0</v>
          </cell>
          <cell r="BA246">
            <v>11128069</v>
          </cell>
          <cell r="BB246">
            <v>10310000</v>
          </cell>
          <cell r="BC246">
            <v>7902000</v>
          </cell>
          <cell r="BD246">
            <v>113912097</v>
          </cell>
          <cell r="BE246">
            <v>1933000</v>
          </cell>
          <cell r="BF246">
            <v>-4110000</v>
          </cell>
          <cell r="BG246">
            <v>15991000</v>
          </cell>
          <cell r="BH246">
            <v>-171312334</v>
          </cell>
          <cell r="BI246">
            <v>-63092064</v>
          </cell>
          <cell r="BJ246" t="e">
            <v>#N/A</v>
          </cell>
          <cell r="BK246">
            <v>142355814</v>
          </cell>
          <cell r="BL246">
            <v>-297661960</v>
          </cell>
          <cell r="BM246" t="str">
            <v>N/A</v>
          </cell>
          <cell r="BN246" t="str">
            <v>N/A</v>
          </cell>
          <cell r="BO246" t="str">
            <v>N/A</v>
          </cell>
          <cell r="BP246">
            <v>0</v>
          </cell>
          <cell r="BQ246">
            <v>-156778653</v>
          </cell>
          <cell r="BR246">
            <v>-307421517</v>
          </cell>
          <cell r="BS246" t="e">
            <v>#N/A</v>
          </cell>
          <cell r="BT246">
            <v>-155306147</v>
          </cell>
          <cell r="BU246">
            <v>-147498058</v>
          </cell>
          <cell r="BV246">
            <v>-14996798</v>
          </cell>
          <cell r="BW246">
            <v>8735802</v>
          </cell>
          <cell r="BX246">
            <v>3053192</v>
          </cell>
          <cell r="BY246">
            <v>-2857293</v>
          </cell>
          <cell r="BZ246" t="e">
            <v>#N/A</v>
          </cell>
          <cell r="CA246">
            <v>0</v>
          </cell>
          <cell r="CB246">
            <v>116769389</v>
          </cell>
          <cell r="CC246">
            <v>146109459</v>
          </cell>
          <cell r="CD246">
            <v>-293607516</v>
          </cell>
          <cell r="CE246">
            <v>0</v>
          </cell>
          <cell r="CF246">
            <v>-155306147</v>
          </cell>
          <cell r="CG246">
            <v>0</v>
          </cell>
          <cell r="CH246">
            <v>38084541</v>
          </cell>
        </row>
        <row r="247">
          <cell r="B247">
            <v>36104</v>
          </cell>
          <cell r="D247">
            <v>19555562</v>
          </cell>
          <cell r="E247">
            <v>-891191</v>
          </cell>
          <cell r="F247">
            <v>42302494</v>
          </cell>
          <cell r="G247">
            <v>0</v>
          </cell>
          <cell r="H247">
            <v>16683793</v>
          </cell>
          <cell r="I247">
            <v>11944580</v>
          </cell>
          <cell r="J247">
            <v>-4580848</v>
          </cell>
          <cell r="K247">
            <v>-378128</v>
          </cell>
          <cell r="L247">
            <v>5035000</v>
          </cell>
          <cell r="M247">
            <v>2931000</v>
          </cell>
          <cell r="N247">
            <v>9937000</v>
          </cell>
          <cell r="O247">
            <v>386000</v>
          </cell>
          <cell r="P247">
            <v>11121814</v>
          </cell>
          <cell r="Q247">
            <v>0</v>
          </cell>
          <cell r="R247">
            <v>0</v>
          </cell>
          <cell r="S247">
            <v>0</v>
          </cell>
          <cell r="T247">
            <v>4661000</v>
          </cell>
          <cell r="U247">
            <v>15447000</v>
          </cell>
          <cell r="V247">
            <v>-3847000</v>
          </cell>
          <cell r="W247">
            <v>6684000</v>
          </cell>
          <cell r="X247">
            <v>-10516000</v>
          </cell>
          <cell r="Y247">
            <v>0</v>
          </cell>
          <cell r="Z247">
            <v>0</v>
          </cell>
          <cell r="AA247">
            <v>0</v>
          </cell>
          <cell r="AB247">
            <v>0</v>
          </cell>
          <cell r="AC247">
            <v>0</v>
          </cell>
          <cell r="AD247">
            <v>0</v>
          </cell>
          <cell r="AE247">
            <v>1837000</v>
          </cell>
          <cell r="AF247">
            <v>95000</v>
          </cell>
          <cell r="AG247">
            <v>0</v>
          </cell>
          <cell r="AH247">
            <v>7531300</v>
          </cell>
          <cell r="AI247">
            <v>-18512136</v>
          </cell>
          <cell r="AJ247">
            <v>-114636229</v>
          </cell>
          <cell r="AK247">
            <v>-542176</v>
          </cell>
          <cell r="AL247">
            <v>33419156</v>
          </cell>
          <cell r="AM247">
            <v>-50066006</v>
          </cell>
          <cell r="AN247">
            <v>-75724309</v>
          </cell>
          <cell r="AO247">
            <v>-15996000</v>
          </cell>
          <cell r="AP247">
            <v>-26634098</v>
          </cell>
          <cell r="AQ247">
            <v>-57741000</v>
          </cell>
          <cell r="AR247">
            <v>-12715085</v>
          </cell>
          <cell r="AS247">
            <v>0</v>
          </cell>
          <cell r="AT247">
            <v>-2178000</v>
          </cell>
          <cell r="AU247">
            <v>612000</v>
          </cell>
          <cell r="AV247">
            <v>22434298</v>
          </cell>
          <cell r="AW247">
            <v>0</v>
          </cell>
          <cell r="AX247">
            <v>0</v>
          </cell>
          <cell r="AY247">
            <v>0</v>
          </cell>
          <cell r="AZ247">
            <v>0</v>
          </cell>
          <cell r="BA247">
            <v>11121814</v>
          </cell>
          <cell r="BB247">
            <v>10323000</v>
          </cell>
          <cell r="BC247">
            <v>7966000</v>
          </cell>
          <cell r="BD247">
            <v>124544748</v>
          </cell>
          <cell r="BE247">
            <v>1932000</v>
          </cell>
          <cell r="BF247">
            <v>-3832000</v>
          </cell>
          <cell r="BG247">
            <v>16261000</v>
          </cell>
          <cell r="BH247">
            <v>-171123396</v>
          </cell>
          <cell r="BI247">
            <v>-62924785</v>
          </cell>
          <cell r="BJ247" t="e">
            <v>#N/A</v>
          </cell>
          <cell r="BK247">
            <v>153064371</v>
          </cell>
          <cell r="BL247">
            <v>-296387284</v>
          </cell>
          <cell r="BM247" t="str">
            <v>N/A</v>
          </cell>
          <cell r="BN247" t="str">
            <v>N/A</v>
          </cell>
          <cell r="BO247" t="str">
            <v>N/A</v>
          </cell>
          <cell r="BP247">
            <v>0</v>
          </cell>
          <cell r="BQ247">
            <v>-156458260</v>
          </cell>
          <cell r="BR247">
            <v>-304982485</v>
          </cell>
          <cell r="BS247" t="e">
            <v>#N/A</v>
          </cell>
          <cell r="BT247">
            <v>-143322914</v>
          </cell>
          <cell r="BU247">
            <v>-133592780</v>
          </cell>
          <cell r="BV247">
            <v>-7427658</v>
          </cell>
          <cell r="BW247">
            <v>9146078</v>
          </cell>
          <cell r="BX247">
            <v>2122928</v>
          </cell>
          <cell r="BY247">
            <v>-3073143</v>
          </cell>
          <cell r="BZ247" t="e">
            <v>#N/A</v>
          </cell>
          <cell r="CA247">
            <v>0</v>
          </cell>
          <cell r="CB247">
            <v>127617890</v>
          </cell>
          <cell r="CC247">
            <v>157028704</v>
          </cell>
          <cell r="CD247">
            <v>-290621484</v>
          </cell>
          <cell r="CE247">
            <v>0</v>
          </cell>
          <cell r="CF247">
            <v>-143322914</v>
          </cell>
          <cell r="CG247">
            <v>0</v>
          </cell>
          <cell r="CH247">
            <v>38249089</v>
          </cell>
        </row>
        <row r="248">
          <cell r="B248">
            <v>36105</v>
          </cell>
          <cell r="D248">
            <v>20087236</v>
          </cell>
          <cell r="E248">
            <v>-888830</v>
          </cell>
          <cell r="F248">
            <v>42325580</v>
          </cell>
          <cell r="G248">
            <v>0</v>
          </cell>
          <cell r="H248">
            <v>15619972</v>
          </cell>
          <cell r="I248">
            <v>12181616</v>
          </cell>
          <cell r="J248">
            <v>-4580848</v>
          </cell>
          <cell r="K248">
            <v>-378128</v>
          </cell>
          <cell r="L248">
            <v>5035000</v>
          </cell>
          <cell r="M248">
            <v>2948000</v>
          </cell>
          <cell r="N248">
            <v>9984000</v>
          </cell>
          <cell r="O248">
            <v>275000</v>
          </cell>
          <cell r="P248">
            <v>11098867</v>
          </cell>
          <cell r="Q248">
            <v>0</v>
          </cell>
          <cell r="R248">
            <v>0</v>
          </cell>
          <cell r="S248">
            <v>0</v>
          </cell>
          <cell r="T248">
            <v>4852000</v>
          </cell>
          <cell r="U248">
            <v>15573000</v>
          </cell>
          <cell r="V248">
            <v>-3692000</v>
          </cell>
          <cell r="W248">
            <v>6740000</v>
          </cell>
          <cell r="X248">
            <v>-8569000</v>
          </cell>
          <cell r="Y248">
            <v>0</v>
          </cell>
          <cell r="Z248">
            <v>0</v>
          </cell>
          <cell r="AA248">
            <v>0</v>
          </cell>
          <cell r="AB248">
            <v>0</v>
          </cell>
          <cell r="AC248">
            <v>0</v>
          </cell>
          <cell r="AD248">
            <v>0</v>
          </cell>
          <cell r="AE248">
            <v>1836000</v>
          </cell>
          <cell r="AF248">
            <v>93000</v>
          </cell>
          <cell r="AG248">
            <v>0</v>
          </cell>
          <cell r="AH248">
            <v>10235142</v>
          </cell>
          <cell r="AI248">
            <v>-18660136</v>
          </cell>
          <cell r="AJ248">
            <v>-114303901</v>
          </cell>
          <cell r="AK248">
            <v>-542176</v>
          </cell>
          <cell r="AL248">
            <v>33761362</v>
          </cell>
          <cell r="AM248">
            <v>-49506006</v>
          </cell>
          <cell r="AN248">
            <v>-75931309</v>
          </cell>
          <cell r="AO248">
            <v>-16442000</v>
          </cell>
          <cell r="AP248">
            <v>-26634106</v>
          </cell>
          <cell r="AQ248">
            <v>-58041000</v>
          </cell>
          <cell r="AR248">
            <v>-12762580</v>
          </cell>
          <cell r="AS248">
            <v>0</v>
          </cell>
          <cell r="AT248">
            <v>-2208000</v>
          </cell>
          <cell r="AU248">
            <v>612000</v>
          </cell>
          <cell r="AV248">
            <v>22321722</v>
          </cell>
          <cell r="AW248">
            <v>0</v>
          </cell>
          <cell r="AX248">
            <v>0</v>
          </cell>
          <cell r="AY248">
            <v>0</v>
          </cell>
          <cell r="AZ248">
            <v>0</v>
          </cell>
          <cell r="BA248">
            <v>11098867</v>
          </cell>
          <cell r="BB248">
            <v>10259000</v>
          </cell>
          <cell r="BC248">
            <v>7983000</v>
          </cell>
          <cell r="BD248">
            <v>133740090</v>
          </cell>
          <cell r="BE248">
            <v>1929000</v>
          </cell>
          <cell r="BF248">
            <v>-1829000</v>
          </cell>
          <cell r="BG248">
            <v>16733000</v>
          </cell>
          <cell r="BH248">
            <v>-171392438</v>
          </cell>
          <cell r="BI248">
            <v>-60568438</v>
          </cell>
          <cell r="BJ248" t="e">
            <v>#N/A</v>
          </cell>
          <cell r="BK248">
            <v>162192127</v>
          </cell>
          <cell r="BL248">
            <v>-291267987</v>
          </cell>
          <cell r="BM248" t="str">
            <v>N/A</v>
          </cell>
          <cell r="BN248" t="str">
            <v>N/A</v>
          </cell>
          <cell r="BO248" t="str">
            <v>N/A</v>
          </cell>
          <cell r="BP248">
            <v>0</v>
          </cell>
          <cell r="BQ248">
            <v>-156424302</v>
          </cell>
          <cell r="BR248">
            <v>-302192604</v>
          </cell>
          <cell r="BS248" t="e">
            <v>#N/A</v>
          </cell>
          <cell r="BT248">
            <v>-129075860</v>
          </cell>
          <cell r="BU248">
            <v>-119122748</v>
          </cell>
          <cell r="BV248">
            <v>1783497</v>
          </cell>
          <cell r="BW248">
            <v>9202669</v>
          </cell>
          <cell r="BX248">
            <v>2383987</v>
          </cell>
          <cell r="BY248">
            <v>-3155897</v>
          </cell>
          <cell r="BZ248" t="e">
            <v>#N/A</v>
          </cell>
          <cell r="CA248">
            <v>0</v>
          </cell>
          <cell r="CB248">
            <v>136895988</v>
          </cell>
          <cell r="CC248">
            <v>166236855</v>
          </cell>
          <cell r="CD248">
            <v>-285359603</v>
          </cell>
          <cell r="CE248">
            <v>0</v>
          </cell>
          <cell r="CF248">
            <v>-129075860</v>
          </cell>
          <cell r="CG248">
            <v>0</v>
          </cell>
          <cell r="CH248">
            <v>38270407</v>
          </cell>
        </row>
        <row r="249">
          <cell r="B249">
            <v>36108</v>
          </cell>
          <cell r="D249">
            <v>19905059</v>
          </cell>
          <cell r="E249">
            <v>-891560</v>
          </cell>
          <cell r="F249">
            <v>41946484</v>
          </cell>
          <cell r="G249">
            <v>0</v>
          </cell>
          <cell r="H249">
            <v>15969179</v>
          </cell>
          <cell r="I249">
            <v>11866207</v>
          </cell>
          <cell r="J249">
            <v>1387366</v>
          </cell>
          <cell r="K249">
            <v>-360094</v>
          </cell>
          <cell r="L249">
            <v>4904000</v>
          </cell>
          <cell r="M249">
            <v>2898000</v>
          </cell>
          <cell r="N249">
            <v>9999000</v>
          </cell>
          <cell r="O249">
            <v>319000</v>
          </cell>
          <cell r="P249">
            <v>10963724</v>
          </cell>
          <cell r="Q249">
            <v>0</v>
          </cell>
          <cell r="R249">
            <v>0</v>
          </cell>
          <cell r="S249">
            <v>0</v>
          </cell>
          <cell r="T249">
            <v>4894000</v>
          </cell>
          <cell r="U249">
            <v>15583000</v>
          </cell>
          <cell r="V249">
            <v>-3659000</v>
          </cell>
          <cell r="W249">
            <v>6752000</v>
          </cell>
          <cell r="X249">
            <v>-8779000</v>
          </cell>
          <cell r="Y249">
            <v>0</v>
          </cell>
          <cell r="Z249">
            <v>0</v>
          </cell>
          <cell r="AA249">
            <v>0</v>
          </cell>
          <cell r="AB249">
            <v>0</v>
          </cell>
          <cell r="AC249">
            <v>0</v>
          </cell>
          <cell r="AD249">
            <v>0</v>
          </cell>
          <cell r="AE249">
            <v>1688000</v>
          </cell>
          <cell r="AF249">
            <v>96000</v>
          </cell>
          <cell r="AG249">
            <v>0</v>
          </cell>
          <cell r="AH249">
            <v>10273311</v>
          </cell>
          <cell r="AI249">
            <v>-18638414</v>
          </cell>
          <cell r="AJ249">
            <v>-113744739</v>
          </cell>
          <cell r="AK249">
            <v>-541911</v>
          </cell>
          <cell r="AL249">
            <v>34372231</v>
          </cell>
          <cell r="AM249">
            <v>-47843199</v>
          </cell>
          <cell r="AN249">
            <v>-75609268</v>
          </cell>
          <cell r="AO249">
            <v>-16370000</v>
          </cell>
          <cell r="AP249">
            <v>-31638770</v>
          </cell>
          <cell r="AQ249">
            <v>-58034000</v>
          </cell>
          <cell r="AR249">
            <v>-12803261</v>
          </cell>
          <cell r="AS249">
            <v>0</v>
          </cell>
          <cell r="AT249">
            <v>-1632000</v>
          </cell>
          <cell r="AU249">
            <v>612000</v>
          </cell>
          <cell r="AV249">
            <v>22336722</v>
          </cell>
          <cell r="AW249">
            <v>0</v>
          </cell>
          <cell r="AX249">
            <v>0</v>
          </cell>
          <cell r="AY249">
            <v>0</v>
          </cell>
          <cell r="AZ249">
            <v>0</v>
          </cell>
          <cell r="BA249">
            <v>10963724</v>
          </cell>
          <cell r="BB249">
            <v>10318000</v>
          </cell>
          <cell r="BC249">
            <v>7802000</v>
          </cell>
          <cell r="BD249">
            <v>141691636</v>
          </cell>
          <cell r="BE249">
            <v>1784000</v>
          </cell>
          <cell r="BF249">
            <v>-2027000</v>
          </cell>
          <cell r="BG249">
            <v>16818000</v>
          </cell>
          <cell r="BH249">
            <v>-169215379</v>
          </cell>
          <cell r="BI249">
            <v>-60563950</v>
          </cell>
          <cell r="BJ249" t="e">
            <v>#N/A</v>
          </cell>
          <cell r="BK249">
            <v>169883801</v>
          </cell>
          <cell r="BL249">
            <v>-292686297</v>
          </cell>
          <cell r="BM249" t="str">
            <v>N/A</v>
          </cell>
          <cell r="BN249" t="str">
            <v>N/A</v>
          </cell>
          <cell r="BO249" t="str">
            <v>N/A</v>
          </cell>
          <cell r="BP249">
            <v>0</v>
          </cell>
          <cell r="BQ249">
            <v>-154235965</v>
          </cell>
          <cell r="BR249">
            <v>-298939250</v>
          </cell>
          <cell r="BS249" t="e">
            <v>#N/A</v>
          </cell>
          <cell r="BT249">
            <v>-122802497</v>
          </cell>
          <cell r="BU249">
            <v>-108465509</v>
          </cell>
          <cell r="BV249">
            <v>2019303</v>
          </cell>
          <cell r="BW249">
            <v>9154871</v>
          </cell>
          <cell r="BX249">
            <v>5050564</v>
          </cell>
          <cell r="BY249">
            <v>-3123380</v>
          </cell>
          <cell r="BZ249" t="e">
            <v>#N/A</v>
          </cell>
          <cell r="CA249">
            <v>0</v>
          </cell>
          <cell r="CB249">
            <v>144815016</v>
          </cell>
          <cell r="CC249">
            <v>173898740</v>
          </cell>
          <cell r="CD249">
            <v>-282364249</v>
          </cell>
          <cell r="CE249">
            <v>0</v>
          </cell>
          <cell r="CF249">
            <v>-122802497</v>
          </cell>
          <cell r="CG249">
            <v>0</v>
          </cell>
          <cell r="CH249">
            <v>37876076</v>
          </cell>
        </row>
        <row r="250">
          <cell r="B250">
            <v>36109</v>
          </cell>
          <cell r="D250">
            <v>19739306</v>
          </cell>
          <cell r="E250">
            <v>-864637</v>
          </cell>
          <cell r="F250">
            <v>41824932</v>
          </cell>
          <cell r="G250">
            <v>0</v>
          </cell>
          <cell r="H250">
            <v>15922904</v>
          </cell>
          <cell r="I250">
            <v>11831821</v>
          </cell>
          <cell r="J250">
            <v>-196668</v>
          </cell>
          <cell r="K250">
            <v>-359051</v>
          </cell>
          <cell r="L250">
            <v>0</v>
          </cell>
          <cell r="M250">
            <v>0</v>
          </cell>
          <cell r="N250">
            <v>10029000</v>
          </cell>
          <cell r="O250">
            <v>266000</v>
          </cell>
          <cell r="P250">
            <v>10967937</v>
          </cell>
          <cell r="Q250">
            <v>0</v>
          </cell>
          <cell r="R250">
            <v>0</v>
          </cell>
          <cell r="S250">
            <v>0</v>
          </cell>
          <cell r="T250">
            <v>4935000</v>
          </cell>
          <cell r="U250">
            <v>15542000</v>
          </cell>
          <cell r="V250">
            <v>-3633000</v>
          </cell>
          <cell r="W250">
            <v>6833000</v>
          </cell>
          <cell r="X250">
            <v>-8986000</v>
          </cell>
          <cell r="Y250">
            <v>0</v>
          </cell>
          <cell r="Z250">
            <v>0</v>
          </cell>
          <cell r="AA250">
            <v>0</v>
          </cell>
          <cell r="AB250">
            <v>0</v>
          </cell>
          <cell r="AC250">
            <v>0</v>
          </cell>
          <cell r="AD250">
            <v>0</v>
          </cell>
          <cell r="AE250">
            <v>1631000</v>
          </cell>
          <cell r="AF250">
            <v>104000</v>
          </cell>
          <cell r="AG250">
            <v>0</v>
          </cell>
          <cell r="AH250">
            <v>11092818</v>
          </cell>
          <cell r="AI250">
            <v>-18660414</v>
          </cell>
          <cell r="AJ250">
            <v>-113897322</v>
          </cell>
          <cell r="AK250">
            <v>-541911</v>
          </cell>
          <cell r="AL250">
            <v>35078927</v>
          </cell>
          <cell r="AM250">
            <v>-44862665</v>
          </cell>
          <cell r="AN250">
            <v>-76036325</v>
          </cell>
          <cell r="AO250">
            <v>-16263000</v>
          </cell>
          <cell r="AP250">
            <v>-31744620</v>
          </cell>
          <cell r="AQ250">
            <v>-57861000</v>
          </cell>
          <cell r="AR250">
            <v>-12703235</v>
          </cell>
          <cell r="AS250">
            <v>0</v>
          </cell>
          <cell r="AT250">
            <v>-1635000</v>
          </cell>
          <cell r="AU250">
            <v>612000</v>
          </cell>
          <cell r="AV250">
            <v>22338722</v>
          </cell>
          <cell r="AW250">
            <v>0</v>
          </cell>
          <cell r="AX250">
            <v>0</v>
          </cell>
          <cell r="AY250">
            <v>0</v>
          </cell>
          <cell r="AZ250">
            <v>0</v>
          </cell>
          <cell r="BA250">
            <v>10967937</v>
          </cell>
          <cell r="BB250">
            <v>10295000</v>
          </cell>
          <cell r="BC250">
            <v>0</v>
          </cell>
          <cell r="BD250">
            <v>140760091</v>
          </cell>
          <cell r="BE250">
            <v>1735000</v>
          </cell>
          <cell r="BF250">
            <v>-2153000</v>
          </cell>
          <cell r="BG250">
            <v>16844000</v>
          </cell>
          <cell r="BH250">
            <v>-169004323</v>
          </cell>
          <cell r="BI250">
            <v>-59471417</v>
          </cell>
          <cell r="BJ250" t="e">
            <v>#N/A</v>
          </cell>
          <cell r="BK250">
            <v>161158391</v>
          </cell>
          <cell r="BL250">
            <v>-288657024</v>
          </cell>
          <cell r="BM250" t="str">
            <v>N/A</v>
          </cell>
          <cell r="BN250" t="str">
            <v>N/A</v>
          </cell>
          <cell r="BO250" t="str">
            <v>N/A</v>
          </cell>
          <cell r="BP250">
            <v>0</v>
          </cell>
          <cell r="BQ250">
            <v>-153976909</v>
          </cell>
          <cell r="BR250">
            <v>-294654127</v>
          </cell>
          <cell r="BS250" t="e">
            <v>#N/A</v>
          </cell>
          <cell r="BT250">
            <v>-127498634</v>
          </cell>
          <cell r="BU250">
            <v>-113117566</v>
          </cell>
          <cell r="BV250">
            <v>2795117</v>
          </cell>
          <cell r="BW250">
            <v>9128342</v>
          </cell>
          <cell r="BX250">
            <v>5035929</v>
          </cell>
          <cell r="BY250">
            <v>-3087533</v>
          </cell>
          <cell r="BZ250" t="e">
            <v>#N/A</v>
          </cell>
          <cell r="CA250">
            <v>0</v>
          </cell>
          <cell r="CB250">
            <v>143847624</v>
          </cell>
          <cell r="CC250">
            <v>165110561</v>
          </cell>
          <cell r="CD250">
            <v>-278228126</v>
          </cell>
          <cell r="CE250">
            <v>0</v>
          </cell>
          <cell r="CF250">
            <v>-127498634</v>
          </cell>
          <cell r="CG250">
            <v>0</v>
          </cell>
          <cell r="CH250">
            <v>38124992</v>
          </cell>
        </row>
        <row r="251">
          <cell r="B251">
            <v>36110</v>
          </cell>
          <cell r="D251">
            <v>19889040</v>
          </cell>
          <cell r="E251">
            <v>-854012</v>
          </cell>
          <cell r="F251">
            <v>42002895</v>
          </cell>
          <cell r="G251">
            <v>0</v>
          </cell>
          <cell r="H251">
            <v>16365459</v>
          </cell>
          <cell r="I251">
            <v>11996931</v>
          </cell>
          <cell r="J251">
            <v>183787</v>
          </cell>
          <cell r="K251">
            <v>-358956</v>
          </cell>
          <cell r="L251">
            <v>5084000</v>
          </cell>
          <cell r="M251">
            <v>2888000</v>
          </cell>
          <cell r="N251">
            <v>10037000</v>
          </cell>
          <cell r="O251">
            <v>266000</v>
          </cell>
          <cell r="P251">
            <v>11010261</v>
          </cell>
          <cell r="Q251">
            <v>0</v>
          </cell>
          <cell r="R251">
            <v>0</v>
          </cell>
          <cell r="S251">
            <v>0</v>
          </cell>
          <cell r="T251">
            <v>4939000</v>
          </cell>
          <cell r="U251">
            <v>15592000</v>
          </cell>
          <cell r="V251">
            <v>-3581000</v>
          </cell>
          <cell r="W251">
            <v>6835000</v>
          </cell>
          <cell r="X251">
            <v>-9059000</v>
          </cell>
          <cell r="Y251">
            <v>0</v>
          </cell>
          <cell r="Z251">
            <v>0</v>
          </cell>
          <cell r="AA251">
            <v>0</v>
          </cell>
          <cell r="AB251">
            <v>0</v>
          </cell>
          <cell r="AC251">
            <v>0</v>
          </cell>
          <cell r="AD251">
            <v>0</v>
          </cell>
          <cell r="AE251">
            <v>1640000</v>
          </cell>
          <cell r="AF251">
            <v>104000</v>
          </cell>
          <cell r="AG251">
            <v>0</v>
          </cell>
          <cell r="AH251">
            <v>10793582</v>
          </cell>
          <cell r="AI251">
            <v>-18704414</v>
          </cell>
          <cell r="AJ251">
            <v>-113976508</v>
          </cell>
          <cell r="AK251">
            <v>-540051</v>
          </cell>
          <cell r="AL251">
            <v>35664976</v>
          </cell>
          <cell r="AM251">
            <v>-44192220</v>
          </cell>
          <cell r="AN251">
            <v>-76247449</v>
          </cell>
          <cell r="AO251">
            <v>-16261000</v>
          </cell>
          <cell r="AP251">
            <v>-31750228</v>
          </cell>
          <cell r="AQ251">
            <v>-57719000</v>
          </cell>
          <cell r="AR251">
            <v>-12906995</v>
          </cell>
          <cell r="AS251">
            <v>0</v>
          </cell>
          <cell r="AT251">
            <v>-1636000</v>
          </cell>
          <cell r="AU251">
            <v>612000</v>
          </cell>
          <cell r="AV251">
            <v>22342722</v>
          </cell>
          <cell r="AW251">
            <v>0</v>
          </cell>
          <cell r="AX251">
            <v>0</v>
          </cell>
          <cell r="AY251">
            <v>0</v>
          </cell>
          <cell r="AZ251">
            <v>0</v>
          </cell>
          <cell r="BA251">
            <v>11010261</v>
          </cell>
          <cell r="BB251">
            <v>10303000</v>
          </cell>
          <cell r="BC251">
            <v>7972000</v>
          </cell>
          <cell r="BD251">
            <v>141974341</v>
          </cell>
          <cell r="BE251">
            <v>1744000</v>
          </cell>
          <cell r="BF251">
            <v>-2224000</v>
          </cell>
          <cell r="BG251">
            <v>16950000</v>
          </cell>
          <cell r="BH251">
            <v>-168745724</v>
          </cell>
          <cell r="BI251">
            <v>-59832413</v>
          </cell>
          <cell r="BJ251" t="e">
            <v>#N/A</v>
          </cell>
          <cell r="BK251">
            <v>170405590</v>
          </cell>
          <cell r="BL251">
            <v>-288050584</v>
          </cell>
          <cell r="BM251" t="str">
            <v>N/A</v>
          </cell>
          <cell r="BN251" t="str">
            <v>N/A</v>
          </cell>
          <cell r="BO251" t="str">
            <v>N/A</v>
          </cell>
          <cell r="BP251">
            <v>0</v>
          </cell>
          <cell r="BQ251">
            <v>-153622310</v>
          </cell>
          <cell r="BR251">
            <v>-294089079</v>
          </cell>
          <cell r="BS251" t="e">
            <v>#N/A</v>
          </cell>
          <cell r="BT251">
            <v>-117644994</v>
          </cell>
          <cell r="BU251">
            <v>-103141074</v>
          </cell>
          <cell r="BV251">
            <v>2376576</v>
          </cell>
          <cell r="BW251">
            <v>9498372</v>
          </cell>
          <cell r="BX251">
            <v>5100262</v>
          </cell>
          <cell r="BY251">
            <v>-3218402</v>
          </cell>
          <cell r="BZ251" t="e">
            <v>#N/A</v>
          </cell>
          <cell r="CA251">
            <v>0</v>
          </cell>
          <cell r="CB251">
            <v>145192743</v>
          </cell>
          <cell r="CC251">
            <v>174478004</v>
          </cell>
          <cell r="CD251">
            <v>-277619078</v>
          </cell>
          <cell r="CE251">
            <v>0</v>
          </cell>
          <cell r="CF251">
            <v>-117644994</v>
          </cell>
          <cell r="CG251">
            <v>0</v>
          </cell>
          <cell r="CH251">
            <v>38138377</v>
          </cell>
        </row>
        <row r="252">
          <cell r="B252">
            <v>36111</v>
          </cell>
          <cell r="D252">
            <v>18727796</v>
          </cell>
          <cell r="E252">
            <v>-846327</v>
          </cell>
          <cell r="F252">
            <v>42121118</v>
          </cell>
          <cell r="G252">
            <v>0</v>
          </cell>
          <cell r="H252">
            <v>16239084</v>
          </cell>
          <cell r="I252">
            <v>11728243</v>
          </cell>
          <cell r="J252">
            <v>-5248147</v>
          </cell>
          <cell r="K252">
            <v>-358295</v>
          </cell>
          <cell r="L252">
            <v>5005000</v>
          </cell>
          <cell r="M252">
            <v>2794000</v>
          </cell>
          <cell r="N252">
            <v>10059000</v>
          </cell>
          <cell r="O252">
            <v>333000</v>
          </cell>
          <cell r="P252">
            <v>11107984</v>
          </cell>
          <cell r="Q252">
            <v>0</v>
          </cell>
          <cell r="R252">
            <v>0</v>
          </cell>
          <cell r="S252">
            <v>0</v>
          </cell>
          <cell r="T252">
            <v>4931000</v>
          </cell>
          <cell r="U252">
            <v>15481000</v>
          </cell>
          <cell r="V252">
            <v>-3587000</v>
          </cell>
          <cell r="W252">
            <v>6862000</v>
          </cell>
          <cell r="X252">
            <v>-8247000</v>
          </cell>
          <cell r="Y252">
            <v>0</v>
          </cell>
          <cell r="Z252">
            <v>0</v>
          </cell>
          <cell r="AA252">
            <v>0</v>
          </cell>
          <cell r="AB252">
            <v>0</v>
          </cell>
          <cell r="AC252">
            <v>0</v>
          </cell>
          <cell r="AD252">
            <v>0</v>
          </cell>
          <cell r="AE252">
            <v>1699000</v>
          </cell>
          <cell r="AF252">
            <v>105000</v>
          </cell>
          <cell r="AG252">
            <v>0</v>
          </cell>
          <cell r="AH252">
            <v>10934087</v>
          </cell>
          <cell r="AI252">
            <v>-18694540</v>
          </cell>
          <cell r="AJ252">
            <v>-113630468</v>
          </cell>
          <cell r="AK252">
            <v>-540050</v>
          </cell>
          <cell r="AL252">
            <v>35528026</v>
          </cell>
          <cell r="AM252">
            <v>-44297220</v>
          </cell>
          <cell r="AN252">
            <v>-77899813</v>
          </cell>
          <cell r="AO252">
            <v>-17483000</v>
          </cell>
          <cell r="AP252">
            <v>-31256096</v>
          </cell>
          <cell r="AQ252">
            <v>-57887000</v>
          </cell>
          <cell r="AR252">
            <v>-12888484</v>
          </cell>
          <cell r="AS252">
            <v>0</v>
          </cell>
          <cell r="AT252">
            <v>-1636000</v>
          </cell>
          <cell r="AU252">
            <v>612000</v>
          </cell>
          <cell r="AV252">
            <v>22347722</v>
          </cell>
          <cell r="AW252">
            <v>0</v>
          </cell>
          <cell r="AX252">
            <v>0</v>
          </cell>
          <cell r="AY252">
            <v>0</v>
          </cell>
          <cell r="AZ252">
            <v>0</v>
          </cell>
          <cell r="BA252">
            <v>11107984</v>
          </cell>
          <cell r="BB252">
            <v>10392000</v>
          </cell>
          <cell r="BC252">
            <v>7799000</v>
          </cell>
          <cell r="BD252">
            <v>123661231</v>
          </cell>
          <cell r="BE252">
            <v>1804000</v>
          </cell>
          <cell r="BF252">
            <v>-1385000</v>
          </cell>
          <cell r="BG252">
            <v>16825000</v>
          </cell>
          <cell r="BH252">
            <v>-171396123</v>
          </cell>
          <cell r="BI252">
            <v>-59841397</v>
          </cell>
          <cell r="BJ252" t="e">
            <v>#N/A</v>
          </cell>
          <cell r="BK252">
            <v>152113889</v>
          </cell>
          <cell r="BL252">
            <v>-289546835</v>
          </cell>
          <cell r="BM252" t="str">
            <v>N/A</v>
          </cell>
          <cell r="BN252" t="str">
            <v>N/A</v>
          </cell>
          <cell r="BO252" t="str">
            <v>N/A</v>
          </cell>
          <cell r="BP252">
            <v>0</v>
          </cell>
          <cell r="BQ252">
            <v>-156288583</v>
          </cell>
          <cell r="BR252">
            <v>-296858462</v>
          </cell>
          <cell r="BS252" t="e">
            <v>#N/A</v>
          </cell>
          <cell r="BT252">
            <v>-137432946</v>
          </cell>
          <cell r="BU252">
            <v>-123504857</v>
          </cell>
          <cell r="BV252">
            <v>-6383914</v>
          </cell>
          <cell r="BW252">
            <v>8683558</v>
          </cell>
          <cell r="BX252">
            <v>3273137</v>
          </cell>
          <cell r="BY252">
            <v>-3149389</v>
          </cell>
          <cell r="BZ252" t="e">
            <v>#N/A</v>
          </cell>
          <cell r="CA252">
            <v>0</v>
          </cell>
          <cell r="CB252">
            <v>126810620</v>
          </cell>
          <cell r="CC252">
            <v>156109604</v>
          </cell>
          <cell r="CD252">
            <v>-279614461</v>
          </cell>
          <cell r="CE252">
            <v>0</v>
          </cell>
          <cell r="CF252">
            <v>-137432946</v>
          </cell>
          <cell r="CG252">
            <v>0</v>
          </cell>
          <cell r="CH252">
            <v>38028040</v>
          </cell>
        </row>
        <row r="253">
          <cell r="B253">
            <v>36112</v>
          </cell>
          <cell r="D253">
            <v>18888620</v>
          </cell>
          <cell r="E253">
            <v>-862032</v>
          </cell>
          <cell r="F253">
            <v>42489887</v>
          </cell>
          <cell r="G253">
            <v>0</v>
          </cell>
          <cell r="H253">
            <v>16632232</v>
          </cell>
          <cell r="I253">
            <v>12249107</v>
          </cell>
          <cell r="J253">
            <v>-1328130</v>
          </cell>
          <cell r="K253">
            <v>-357731</v>
          </cell>
          <cell r="L253">
            <v>5027000</v>
          </cell>
          <cell r="M253">
            <v>2604000</v>
          </cell>
          <cell r="N253">
            <v>10080000</v>
          </cell>
          <cell r="O253">
            <v>371000</v>
          </cell>
          <cell r="P253">
            <v>10933793</v>
          </cell>
          <cell r="Q253">
            <v>0</v>
          </cell>
          <cell r="R253">
            <v>0</v>
          </cell>
          <cell r="S253">
            <v>0</v>
          </cell>
          <cell r="T253">
            <v>4943000</v>
          </cell>
          <cell r="U253">
            <v>15430000</v>
          </cell>
          <cell r="V253">
            <v>-3557000</v>
          </cell>
          <cell r="W253">
            <v>6755000</v>
          </cell>
          <cell r="X253">
            <v>-7865000</v>
          </cell>
          <cell r="Y253">
            <v>0</v>
          </cell>
          <cell r="Z253">
            <v>0</v>
          </cell>
          <cell r="AA253">
            <v>0</v>
          </cell>
          <cell r="AB253">
            <v>0</v>
          </cell>
          <cell r="AC253">
            <v>0</v>
          </cell>
          <cell r="AD253">
            <v>0</v>
          </cell>
          <cell r="AE253">
            <v>1731000</v>
          </cell>
          <cell r="AF253">
            <v>104000</v>
          </cell>
          <cell r="AG253">
            <v>0</v>
          </cell>
          <cell r="AH253">
            <v>10728784</v>
          </cell>
          <cell r="AI253">
            <v>-18694449</v>
          </cell>
          <cell r="AJ253">
            <v>-111693674</v>
          </cell>
          <cell r="AK253">
            <v>-540015</v>
          </cell>
          <cell r="AL253">
            <v>37286667</v>
          </cell>
          <cell r="AM253">
            <v>-43063644</v>
          </cell>
          <cell r="AN253">
            <v>-79266631</v>
          </cell>
          <cell r="AO253">
            <v>-18541000</v>
          </cell>
          <cell r="AP253">
            <v>-31067696</v>
          </cell>
          <cell r="AQ253">
            <v>-57945000</v>
          </cell>
          <cell r="AR253">
            <v>-12832159</v>
          </cell>
          <cell r="AS253">
            <v>0</v>
          </cell>
          <cell r="AT253">
            <v>-1637000</v>
          </cell>
          <cell r="AU253">
            <v>612000</v>
          </cell>
          <cell r="AV253">
            <v>22351722</v>
          </cell>
          <cell r="AW253">
            <v>0</v>
          </cell>
          <cell r="AX253">
            <v>0</v>
          </cell>
          <cell r="AY253">
            <v>0</v>
          </cell>
          <cell r="AZ253">
            <v>0</v>
          </cell>
          <cell r="BA253">
            <v>10933793</v>
          </cell>
          <cell r="BB253">
            <v>10451000</v>
          </cell>
          <cell r="BC253">
            <v>7631000</v>
          </cell>
          <cell r="BD253">
            <v>146767612</v>
          </cell>
          <cell r="BE253">
            <v>1835000</v>
          </cell>
          <cell r="BF253">
            <v>-1110000</v>
          </cell>
          <cell r="BG253">
            <v>16816000</v>
          </cell>
          <cell r="BH253">
            <v>-170122380</v>
          </cell>
          <cell r="BI253">
            <v>-60048375</v>
          </cell>
          <cell r="BJ253" t="e">
            <v>#N/A</v>
          </cell>
          <cell r="BK253">
            <v>174921373</v>
          </cell>
          <cell r="BL253">
            <v>-286761094</v>
          </cell>
          <cell r="BM253" t="str">
            <v>N/A</v>
          </cell>
          <cell r="BN253" t="str">
            <v>N/A</v>
          </cell>
          <cell r="BO253" t="str">
            <v>N/A</v>
          </cell>
          <cell r="BP253">
            <v>0</v>
          </cell>
          <cell r="BQ253">
            <v>-154984931</v>
          </cell>
          <cell r="BR253">
            <v>-294561121</v>
          </cell>
          <cell r="BS253" t="e">
            <v>#N/A</v>
          </cell>
          <cell r="BT253">
            <v>-111839722</v>
          </cell>
          <cell r="BU253">
            <v>-98223520</v>
          </cell>
          <cell r="BV253">
            <v>11148517</v>
          </cell>
          <cell r="BW253">
            <v>8759844</v>
          </cell>
          <cell r="BX253">
            <v>3285416</v>
          </cell>
          <cell r="BY253">
            <v>-3013195</v>
          </cell>
          <cell r="BZ253" t="e">
            <v>#N/A</v>
          </cell>
          <cell r="CA253">
            <v>0</v>
          </cell>
          <cell r="CB253">
            <v>149780807</v>
          </cell>
          <cell r="CC253">
            <v>178796601</v>
          </cell>
          <cell r="CD253">
            <v>-277020120</v>
          </cell>
          <cell r="CE253">
            <v>0</v>
          </cell>
          <cell r="CF253">
            <v>-111839722</v>
          </cell>
          <cell r="CG253">
            <v>0</v>
          </cell>
          <cell r="CH253">
            <v>38013047</v>
          </cell>
        </row>
        <row r="254">
          <cell r="B254">
            <v>36115</v>
          </cell>
          <cell r="D254">
            <v>18941425</v>
          </cell>
          <cell r="E254">
            <v>-877560</v>
          </cell>
          <cell r="F254">
            <v>43262171</v>
          </cell>
          <cell r="G254">
            <v>0</v>
          </cell>
          <cell r="H254">
            <v>16566486</v>
          </cell>
          <cell r="I254">
            <v>14739315</v>
          </cell>
          <cell r="J254">
            <v>-889480</v>
          </cell>
          <cell r="K254">
            <v>-348035</v>
          </cell>
          <cell r="L254">
            <v>5119000</v>
          </cell>
          <cell r="M254">
            <v>2597000</v>
          </cell>
          <cell r="N254">
            <v>7077000</v>
          </cell>
          <cell r="O254">
            <v>341000</v>
          </cell>
          <cell r="P254">
            <v>11175809</v>
          </cell>
          <cell r="Q254">
            <v>0</v>
          </cell>
          <cell r="R254">
            <v>0</v>
          </cell>
          <cell r="S254">
            <v>0</v>
          </cell>
          <cell r="T254">
            <v>4950000</v>
          </cell>
          <cell r="U254">
            <v>15480000</v>
          </cell>
          <cell r="V254">
            <v>-3513000</v>
          </cell>
          <cell r="W254">
            <v>6876000</v>
          </cell>
          <cell r="X254">
            <v>-8502000</v>
          </cell>
          <cell r="Y254">
            <v>0</v>
          </cell>
          <cell r="Z254">
            <v>0</v>
          </cell>
          <cell r="AA254">
            <v>0</v>
          </cell>
          <cell r="AB254">
            <v>0</v>
          </cell>
          <cell r="AC254">
            <v>0</v>
          </cell>
          <cell r="AD254">
            <v>0</v>
          </cell>
          <cell r="AE254">
            <v>1766000</v>
          </cell>
          <cell r="AF254">
            <v>111000</v>
          </cell>
          <cell r="AG254">
            <v>0</v>
          </cell>
          <cell r="AH254">
            <v>10768989</v>
          </cell>
          <cell r="AI254">
            <v>-18683234</v>
          </cell>
          <cell r="AJ254">
            <v>-111061359</v>
          </cell>
          <cell r="AK254">
            <v>-539997</v>
          </cell>
          <cell r="AL254">
            <v>37910491</v>
          </cell>
          <cell r="AM254">
            <v>-43447489</v>
          </cell>
          <cell r="AN254">
            <v>-79069663</v>
          </cell>
          <cell r="AO254">
            <v>-17641000</v>
          </cell>
          <cell r="AP254">
            <v>-30833962</v>
          </cell>
          <cell r="AQ254">
            <v>-58008000</v>
          </cell>
          <cell r="AR254">
            <v>-12867133</v>
          </cell>
          <cell r="AS254">
            <v>0</v>
          </cell>
          <cell r="AT254">
            <v>-1637000</v>
          </cell>
          <cell r="AU254">
            <v>612000</v>
          </cell>
          <cell r="AV254">
            <v>22293721</v>
          </cell>
          <cell r="AW254">
            <v>0</v>
          </cell>
          <cell r="AX254">
            <v>0</v>
          </cell>
          <cell r="AY254">
            <v>0</v>
          </cell>
          <cell r="AZ254">
            <v>0</v>
          </cell>
          <cell r="BA254">
            <v>11175809</v>
          </cell>
          <cell r="BB254">
            <v>7418000</v>
          </cell>
          <cell r="BC254">
            <v>7716000</v>
          </cell>
          <cell r="BD254">
            <v>131667502</v>
          </cell>
          <cell r="BE254">
            <v>1877000</v>
          </cell>
          <cell r="BF254">
            <v>-1626000</v>
          </cell>
          <cell r="BG254">
            <v>16917000</v>
          </cell>
          <cell r="BH254">
            <v>-167816041</v>
          </cell>
          <cell r="BI254">
            <v>-60106144</v>
          </cell>
          <cell r="BJ254" t="e">
            <v>#N/A</v>
          </cell>
          <cell r="BK254">
            <v>157099751</v>
          </cell>
          <cell r="BL254">
            <v>-285035635</v>
          </cell>
          <cell r="BM254" t="str">
            <v>N/A</v>
          </cell>
          <cell r="BN254" t="str">
            <v>N/A</v>
          </cell>
          <cell r="BO254" t="str">
            <v>N/A</v>
          </cell>
          <cell r="BP254">
            <v>0</v>
          </cell>
          <cell r="BQ254">
            <v>-152645807</v>
          </cell>
          <cell r="BR254">
            <v>-292638395</v>
          </cell>
          <cell r="BS254" t="e">
            <v>#N/A</v>
          </cell>
          <cell r="BT254">
            <v>-127935884</v>
          </cell>
          <cell r="BU254">
            <v>-114328958</v>
          </cell>
          <cell r="BV254">
            <v>-6722792</v>
          </cell>
          <cell r="BW254">
            <v>5586328</v>
          </cell>
          <cell r="BX254">
            <v>5248436</v>
          </cell>
          <cell r="BY254">
            <v>-3164125</v>
          </cell>
          <cell r="BZ254" t="e">
            <v>#N/A</v>
          </cell>
          <cell r="CA254">
            <v>0</v>
          </cell>
          <cell r="CB254">
            <v>134831627</v>
          </cell>
          <cell r="CC254">
            <v>161141436</v>
          </cell>
          <cell r="CD254">
            <v>-275470394</v>
          </cell>
          <cell r="CE254">
            <v>0</v>
          </cell>
          <cell r="CF254">
            <v>-127935884</v>
          </cell>
          <cell r="CG254">
            <v>0</v>
          </cell>
          <cell r="CH254">
            <v>38447774</v>
          </cell>
        </row>
        <row r="255">
          <cell r="B255">
            <v>36116</v>
          </cell>
          <cell r="D255">
            <v>18735551</v>
          </cell>
          <cell r="E255">
            <v>-884315</v>
          </cell>
          <cell r="F255">
            <v>43302713</v>
          </cell>
          <cell r="G255">
            <v>0</v>
          </cell>
          <cell r="H255">
            <v>17182801</v>
          </cell>
          <cell r="I255">
            <v>15175666</v>
          </cell>
          <cell r="J255">
            <v>-5095850</v>
          </cell>
          <cell r="K255">
            <v>-348406</v>
          </cell>
          <cell r="L255">
            <v>5425000</v>
          </cell>
          <cell r="M255">
            <v>2796000</v>
          </cell>
          <cell r="N255">
            <v>7086000</v>
          </cell>
          <cell r="O255">
            <v>655000</v>
          </cell>
          <cell r="P255">
            <v>11492474</v>
          </cell>
          <cell r="Q255">
            <v>0</v>
          </cell>
          <cell r="R255">
            <v>0</v>
          </cell>
          <cell r="S255">
            <v>0</v>
          </cell>
          <cell r="T255">
            <v>5121000</v>
          </cell>
          <cell r="U255">
            <v>15577000</v>
          </cell>
          <cell r="V255">
            <v>-3487000</v>
          </cell>
          <cell r="W255">
            <v>6907000</v>
          </cell>
          <cell r="X255">
            <v>-6261000</v>
          </cell>
          <cell r="Y255">
            <v>0</v>
          </cell>
          <cell r="Z255">
            <v>0</v>
          </cell>
          <cell r="AA255">
            <v>0</v>
          </cell>
          <cell r="AB255">
            <v>0</v>
          </cell>
          <cell r="AC255">
            <v>0</v>
          </cell>
          <cell r="AD255">
            <v>0</v>
          </cell>
          <cell r="AE255">
            <v>1846000</v>
          </cell>
          <cell r="AF255">
            <v>123000</v>
          </cell>
          <cell r="AG255">
            <v>0</v>
          </cell>
          <cell r="AH255">
            <v>10728767</v>
          </cell>
          <cell r="AI255">
            <v>-18677638</v>
          </cell>
          <cell r="AJ255">
            <v>-110545571</v>
          </cell>
          <cell r="AK255">
            <v>-540057</v>
          </cell>
          <cell r="AL255">
            <v>30285817</v>
          </cell>
          <cell r="AM255">
            <v>-47692713</v>
          </cell>
          <cell r="AN255">
            <v>-78700124</v>
          </cell>
          <cell r="AO255">
            <v>-17130000</v>
          </cell>
          <cell r="AP255">
            <v>-31089096</v>
          </cell>
          <cell r="AQ255">
            <v>-58173000</v>
          </cell>
          <cell r="AR255">
            <v>-12833512</v>
          </cell>
          <cell r="AS255">
            <v>0</v>
          </cell>
          <cell r="AT255">
            <v>-1637000</v>
          </cell>
          <cell r="AU255">
            <v>612000</v>
          </cell>
          <cell r="AV255">
            <v>21056075</v>
          </cell>
          <cell r="AW255">
            <v>0</v>
          </cell>
          <cell r="AX255">
            <v>0</v>
          </cell>
          <cell r="AY255">
            <v>0</v>
          </cell>
          <cell r="AZ255">
            <v>0</v>
          </cell>
          <cell r="BA255">
            <v>11492474</v>
          </cell>
          <cell r="BB255">
            <v>7741000</v>
          </cell>
          <cell r="BC255">
            <v>8221000</v>
          </cell>
          <cell r="BD255">
            <v>129216160</v>
          </cell>
          <cell r="BE255">
            <v>1969000</v>
          </cell>
          <cell r="BF255">
            <v>646000</v>
          </cell>
          <cell r="BG255">
            <v>17211000</v>
          </cell>
          <cell r="BH255">
            <v>-175276498</v>
          </cell>
          <cell r="BI255">
            <v>-60277745</v>
          </cell>
          <cell r="BJ255" t="e">
            <v>#N/A</v>
          </cell>
          <cell r="BK255">
            <v>155786318</v>
          </cell>
          <cell r="BL255">
            <v>-294510051</v>
          </cell>
          <cell r="BM255" t="str">
            <v>N/A</v>
          </cell>
          <cell r="BN255" t="str">
            <v>N/A</v>
          </cell>
          <cell r="BO255" t="str">
            <v>N/A</v>
          </cell>
          <cell r="BP255">
            <v>0</v>
          </cell>
          <cell r="BQ255">
            <v>-160085860</v>
          </cell>
          <cell r="BR255">
            <v>-303278031</v>
          </cell>
          <cell r="BS255" t="e">
            <v>#N/A</v>
          </cell>
          <cell r="BT255">
            <v>-138723734</v>
          </cell>
          <cell r="BU255">
            <v>-123544699</v>
          </cell>
          <cell r="BV255">
            <v>-6500709</v>
          </cell>
          <cell r="BW255">
            <v>6071265</v>
          </cell>
          <cell r="BX255">
            <v>5400783</v>
          </cell>
          <cell r="BY255">
            <v>-3236698</v>
          </cell>
          <cell r="BZ255" t="e">
            <v>#N/A</v>
          </cell>
          <cell r="CA255">
            <v>0</v>
          </cell>
          <cell r="CB255">
            <v>132452857</v>
          </cell>
          <cell r="CC255">
            <v>159907331</v>
          </cell>
          <cell r="CD255">
            <v>-283452030</v>
          </cell>
          <cell r="CE255">
            <v>0</v>
          </cell>
          <cell r="CF255">
            <v>-138723734</v>
          </cell>
          <cell r="CG255">
            <v>0</v>
          </cell>
          <cell r="CH255">
            <v>38529045</v>
          </cell>
        </row>
        <row r="256">
          <cell r="B256">
            <v>36117</v>
          </cell>
          <cell r="D256">
            <v>19288190</v>
          </cell>
          <cell r="E256">
            <v>-885042</v>
          </cell>
          <cell r="F256">
            <v>43244880</v>
          </cell>
          <cell r="G256">
            <v>0</v>
          </cell>
          <cell r="H256">
            <v>17756755</v>
          </cell>
          <cell r="I256">
            <v>15089580</v>
          </cell>
          <cell r="J256">
            <v>-5096927</v>
          </cell>
          <cell r="K256">
            <v>-348035</v>
          </cell>
          <cell r="L256">
            <v>5355000</v>
          </cell>
          <cell r="M256">
            <v>2803000</v>
          </cell>
          <cell r="N256">
            <v>7229000</v>
          </cell>
          <cell r="O256">
            <v>591000</v>
          </cell>
          <cell r="P256">
            <v>11437447</v>
          </cell>
          <cell r="Q256">
            <v>0</v>
          </cell>
          <cell r="R256">
            <v>0</v>
          </cell>
          <cell r="S256">
            <v>0</v>
          </cell>
          <cell r="T256">
            <v>5138000</v>
          </cell>
          <cell r="U256">
            <v>15662000</v>
          </cell>
          <cell r="V256">
            <v>-3475000</v>
          </cell>
          <cell r="W256">
            <v>6917000</v>
          </cell>
          <cell r="X256">
            <v>-4911000</v>
          </cell>
          <cell r="Y256">
            <v>0</v>
          </cell>
          <cell r="Z256">
            <v>0</v>
          </cell>
          <cell r="AA256">
            <v>0</v>
          </cell>
          <cell r="AB256">
            <v>0</v>
          </cell>
          <cell r="AC256">
            <v>0</v>
          </cell>
          <cell r="AD256">
            <v>0</v>
          </cell>
          <cell r="AE256">
            <v>1850000</v>
          </cell>
          <cell r="AF256">
            <v>124000</v>
          </cell>
          <cell r="AG256">
            <v>0</v>
          </cell>
          <cell r="AH256">
            <v>10847557</v>
          </cell>
          <cell r="AI256">
            <v>-18713638</v>
          </cell>
          <cell r="AJ256">
            <v>-109922224</v>
          </cell>
          <cell r="AK256">
            <v>-593733</v>
          </cell>
          <cell r="AL256">
            <v>30092867</v>
          </cell>
          <cell r="AM256">
            <v>-46737098</v>
          </cell>
          <cell r="AN256">
            <v>-77883093</v>
          </cell>
          <cell r="AO256">
            <v>-17375000</v>
          </cell>
          <cell r="AP256">
            <v>-33106745</v>
          </cell>
          <cell r="AQ256">
            <v>-58219000</v>
          </cell>
          <cell r="AR256">
            <v>-12787916</v>
          </cell>
          <cell r="AS256">
            <v>0</v>
          </cell>
          <cell r="AT256">
            <v>-1638000</v>
          </cell>
          <cell r="AU256">
            <v>612000</v>
          </cell>
          <cell r="AV256">
            <v>21625267</v>
          </cell>
          <cell r="AW256">
            <v>0</v>
          </cell>
          <cell r="AX256">
            <v>0</v>
          </cell>
          <cell r="AY256">
            <v>0</v>
          </cell>
          <cell r="AZ256">
            <v>0</v>
          </cell>
          <cell r="BA256">
            <v>11437447</v>
          </cell>
          <cell r="BB256">
            <v>7820000</v>
          </cell>
          <cell r="BC256">
            <v>8158000</v>
          </cell>
          <cell r="BD256">
            <v>131020101</v>
          </cell>
          <cell r="BE256">
            <v>1974000</v>
          </cell>
          <cell r="BF256">
            <v>2006000</v>
          </cell>
          <cell r="BG256">
            <v>17325000</v>
          </cell>
          <cell r="BH256">
            <v>-173795554</v>
          </cell>
          <cell r="BI256">
            <v>-60159359</v>
          </cell>
          <cell r="BJ256" t="e">
            <v>#N/A</v>
          </cell>
          <cell r="BK256">
            <v>157550506</v>
          </cell>
          <cell r="BL256">
            <v>-292493755</v>
          </cell>
          <cell r="BM256" t="str">
            <v>N/A</v>
          </cell>
          <cell r="BN256" t="str">
            <v>N/A</v>
          </cell>
          <cell r="BO256" t="str">
            <v>N/A</v>
          </cell>
          <cell r="BP256">
            <v>0</v>
          </cell>
          <cell r="BQ256">
            <v>-158556916</v>
          </cell>
          <cell r="BR256">
            <v>-301291278</v>
          </cell>
          <cell r="BS256" t="e">
            <v>#N/A</v>
          </cell>
          <cell r="BT256">
            <v>-134943250</v>
          </cell>
          <cell r="BU256">
            <v>-118282909</v>
          </cell>
          <cell r="BV256">
            <v>-5707279</v>
          </cell>
          <cell r="BW256">
            <v>6459347</v>
          </cell>
          <cell r="BX256">
            <v>5150182</v>
          </cell>
          <cell r="BY256">
            <v>-3267821</v>
          </cell>
          <cell r="BZ256" t="e">
            <v>#N/A</v>
          </cell>
          <cell r="CA256">
            <v>0</v>
          </cell>
          <cell r="CB256">
            <v>134287922</v>
          </cell>
          <cell r="CC256">
            <v>161703369</v>
          </cell>
          <cell r="CD256">
            <v>-279986277</v>
          </cell>
          <cell r="CE256">
            <v>0</v>
          </cell>
          <cell r="CF256">
            <v>-134943250</v>
          </cell>
          <cell r="CG256">
            <v>0</v>
          </cell>
          <cell r="CH256">
            <v>38451229</v>
          </cell>
        </row>
        <row r="257">
          <cell r="B257">
            <v>36118</v>
          </cell>
          <cell r="D257">
            <v>18695407</v>
          </cell>
          <cell r="E257">
            <v>-879538</v>
          </cell>
          <cell r="F257">
            <v>43141038</v>
          </cell>
          <cell r="G257">
            <v>0</v>
          </cell>
          <cell r="H257">
            <v>17718750</v>
          </cell>
          <cell r="I257">
            <v>14604851</v>
          </cell>
          <cell r="J257">
            <v>-5081795</v>
          </cell>
          <cell r="K257">
            <v>-346561</v>
          </cell>
          <cell r="L257">
            <v>5454000</v>
          </cell>
          <cell r="M257">
            <v>2814000</v>
          </cell>
          <cell r="N257">
            <v>7234000</v>
          </cell>
          <cell r="O257">
            <v>657000</v>
          </cell>
          <cell r="P257">
            <v>11213128</v>
          </cell>
          <cell r="Q257">
            <v>0</v>
          </cell>
          <cell r="R257">
            <v>0</v>
          </cell>
          <cell r="S257">
            <v>0</v>
          </cell>
          <cell r="T257">
            <v>5121000</v>
          </cell>
          <cell r="U257">
            <v>15609000</v>
          </cell>
          <cell r="V257">
            <v>-3513000</v>
          </cell>
          <cell r="W257">
            <v>6824000</v>
          </cell>
          <cell r="X257">
            <v>-5482000</v>
          </cell>
          <cell r="Y257">
            <v>0</v>
          </cell>
          <cell r="Z257">
            <v>0</v>
          </cell>
          <cell r="AA257">
            <v>0</v>
          </cell>
          <cell r="AB257">
            <v>0</v>
          </cell>
          <cell r="AC257">
            <v>0</v>
          </cell>
          <cell r="AD257">
            <v>0</v>
          </cell>
          <cell r="AE257">
            <v>1885000</v>
          </cell>
          <cell r="AF257">
            <v>124000</v>
          </cell>
          <cell r="AG257">
            <v>0</v>
          </cell>
          <cell r="AH257">
            <v>11219142</v>
          </cell>
          <cell r="AI257">
            <v>-18579638</v>
          </cell>
          <cell r="AJ257">
            <v>-108888004</v>
          </cell>
          <cell r="AK257">
            <v>-593733</v>
          </cell>
          <cell r="AL257">
            <v>30634100</v>
          </cell>
          <cell r="AM257">
            <v>-47232098</v>
          </cell>
          <cell r="AN257">
            <v>-77519299</v>
          </cell>
          <cell r="AO257">
            <v>-17205000</v>
          </cell>
          <cell r="AP257">
            <v>-33651973</v>
          </cell>
          <cell r="AQ257">
            <v>-58322000</v>
          </cell>
          <cell r="AR257">
            <v>-12770917</v>
          </cell>
          <cell r="AS257">
            <v>0</v>
          </cell>
          <cell r="AT257">
            <v>-1638000</v>
          </cell>
          <cell r="AU257">
            <v>612000</v>
          </cell>
          <cell r="AV257">
            <v>21628267</v>
          </cell>
          <cell r="AW257">
            <v>0</v>
          </cell>
          <cell r="AX257">
            <v>0</v>
          </cell>
          <cell r="AY257">
            <v>0</v>
          </cell>
          <cell r="AZ257">
            <v>0</v>
          </cell>
          <cell r="BA257">
            <v>11213128</v>
          </cell>
          <cell r="BB257">
            <v>7891000</v>
          </cell>
          <cell r="BC257">
            <v>8268000</v>
          </cell>
          <cell r="BD257">
            <v>128980603</v>
          </cell>
          <cell r="BE257">
            <v>2009000</v>
          </cell>
          <cell r="BF257">
            <v>1342000</v>
          </cell>
          <cell r="BG257">
            <v>17217000</v>
          </cell>
          <cell r="BH257">
            <v>-171549307</v>
          </cell>
          <cell r="BI257">
            <v>-59873775</v>
          </cell>
          <cell r="BJ257" t="e">
            <v>#N/A</v>
          </cell>
          <cell r="BK257">
            <v>155473194</v>
          </cell>
          <cell r="BL257">
            <v>-291739152</v>
          </cell>
          <cell r="BM257" t="str">
            <v>N/A</v>
          </cell>
          <cell r="BN257" t="str">
            <v>N/A</v>
          </cell>
          <cell r="BO257" t="str">
            <v>N/A</v>
          </cell>
          <cell r="BP257">
            <v>0</v>
          </cell>
          <cell r="BQ257">
            <v>-156482669</v>
          </cell>
          <cell r="BR257">
            <v>-299257447</v>
          </cell>
          <cell r="BS257" t="e">
            <v>#N/A</v>
          </cell>
          <cell r="BT257">
            <v>-136265958</v>
          </cell>
          <cell r="BU257">
            <v>-119035080</v>
          </cell>
          <cell r="BV257">
            <v>-5889887</v>
          </cell>
          <cell r="BW257">
            <v>6498616</v>
          </cell>
          <cell r="BX257">
            <v>4676850</v>
          </cell>
          <cell r="BY257">
            <v>-3301635</v>
          </cell>
          <cell r="BZ257" t="e">
            <v>#N/A</v>
          </cell>
          <cell r="CA257">
            <v>0</v>
          </cell>
          <cell r="CB257">
            <v>132282238</v>
          </cell>
          <cell r="CC257">
            <v>159654366</v>
          </cell>
          <cell r="CD257">
            <v>-278689446</v>
          </cell>
          <cell r="CE257">
            <v>0</v>
          </cell>
          <cell r="CF257">
            <v>-136265958</v>
          </cell>
          <cell r="CG257">
            <v>0</v>
          </cell>
          <cell r="CH257">
            <v>38264966</v>
          </cell>
        </row>
        <row r="258">
          <cell r="B258">
            <v>36119</v>
          </cell>
          <cell r="D258">
            <v>18539426</v>
          </cell>
          <cell r="E258">
            <v>-872020</v>
          </cell>
          <cell r="F258">
            <v>43007551</v>
          </cell>
          <cell r="G258">
            <v>0</v>
          </cell>
          <cell r="H258">
            <v>18182419</v>
          </cell>
          <cell r="I258">
            <v>15331322</v>
          </cell>
          <cell r="J258">
            <v>-5416523</v>
          </cell>
          <cell r="K258">
            <v>-344191</v>
          </cell>
          <cell r="L258">
            <v>5478000</v>
          </cell>
          <cell r="M258">
            <v>2782000</v>
          </cell>
          <cell r="N258">
            <v>7268000</v>
          </cell>
          <cell r="O258">
            <v>672000</v>
          </cell>
          <cell r="P258">
            <v>11302118</v>
          </cell>
          <cell r="Q258">
            <v>0</v>
          </cell>
          <cell r="R258">
            <v>0</v>
          </cell>
          <cell r="S258">
            <v>0</v>
          </cell>
          <cell r="T258">
            <v>5108000</v>
          </cell>
          <cell r="U258">
            <v>15679000</v>
          </cell>
          <cell r="V258">
            <v>-3543000</v>
          </cell>
          <cell r="W258">
            <v>6825000</v>
          </cell>
          <cell r="X258">
            <v>-5035000</v>
          </cell>
          <cell r="Y258">
            <v>0</v>
          </cell>
          <cell r="Z258">
            <v>0</v>
          </cell>
          <cell r="AA258">
            <v>0</v>
          </cell>
          <cell r="AB258">
            <v>0</v>
          </cell>
          <cell r="AC258">
            <v>0</v>
          </cell>
          <cell r="AD258">
            <v>0</v>
          </cell>
          <cell r="AE258">
            <v>1924000</v>
          </cell>
          <cell r="AF258">
            <v>122000</v>
          </cell>
          <cell r="AG258">
            <v>0</v>
          </cell>
          <cell r="AH258">
            <v>11273816</v>
          </cell>
          <cell r="AI258">
            <v>-18405470</v>
          </cell>
          <cell r="AJ258">
            <v>-106992966</v>
          </cell>
          <cell r="AK258">
            <v>-594289</v>
          </cell>
          <cell r="AL258">
            <v>30806282</v>
          </cell>
          <cell r="AM258">
            <v>-41605893</v>
          </cell>
          <cell r="AN258">
            <v>-77228790</v>
          </cell>
          <cell r="AO258">
            <v>-17014000</v>
          </cell>
          <cell r="AP258">
            <v>-33706877</v>
          </cell>
          <cell r="AQ258">
            <v>-58669000</v>
          </cell>
          <cell r="AR258">
            <v>-12804603</v>
          </cell>
          <cell r="AS258">
            <v>0</v>
          </cell>
          <cell r="AT258">
            <v>-1634000</v>
          </cell>
          <cell r="AU258">
            <v>612000</v>
          </cell>
          <cell r="AV258">
            <v>21632267</v>
          </cell>
          <cell r="AW258">
            <v>0</v>
          </cell>
          <cell r="AX258">
            <v>0</v>
          </cell>
          <cell r="AY258">
            <v>0</v>
          </cell>
          <cell r="AZ258">
            <v>0</v>
          </cell>
          <cell r="BA258">
            <v>11302118</v>
          </cell>
          <cell r="BB258">
            <v>7940000</v>
          </cell>
          <cell r="BC258">
            <v>8260000</v>
          </cell>
          <cell r="BD258">
            <v>130913184</v>
          </cell>
          <cell r="BE258">
            <v>2046000</v>
          </cell>
          <cell r="BF258">
            <v>1790000</v>
          </cell>
          <cell r="BG258">
            <v>17244000</v>
          </cell>
          <cell r="BH258">
            <v>-168818966</v>
          </cell>
          <cell r="BI258">
            <v>-60199787</v>
          </cell>
          <cell r="BJ258" t="e">
            <v>#N/A</v>
          </cell>
          <cell r="BK258">
            <v>157543282</v>
          </cell>
          <cell r="BL258">
            <v>-283251522</v>
          </cell>
          <cell r="BM258" t="str">
            <v>N/A</v>
          </cell>
          <cell r="BN258" t="str">
            <v>N/A</v>
          </cell>
          <cell r="BO258" t="str">
            <v>N/A</v>
          </cell>
          <cell r="BP258">
            <v>0</v>
          </cell>
          <cell r="BQ258">
            <v>-153956496</v>
          </cell>
          <cell r="BR258">
            <v>-291234913</v>
          </cell>
          <cell r="BS258" t="e">
            <v>#N/A</v>
          </cell>
          <cell r="BT258">
            <v>-125708241</v>
          </cell>
          <cell r="BU258">
            <v>-108534174</v>
          </cell>
          <cell r="BV258">
            <v>-1872409</v>
          </cell>
          <cell r="BW258">
            <v>6454187</v>
          </cell>
          <cell r="BX258">
            <v>2195596</v>
          </cell>
          <cell r="BY258">
            <v>-3205436</v>
          </cell>
          <cell r="BZ258" t="e">
            <v>#N/A</v>
          </cell>
          <cell r="CA258">
            <v>0</v>
          </cell>
          <cell r="CB258">
            <v>134118620</v>
          </cell>
          <cell r="CC258">
            <v>161620738</v>
          </cell>
          <cell r="CD258">
            <v>-270154912</v>
          </cell>
          <cell r="CE258">
            <v>0</v>
          </cell>
          <cell r="CF258">
            <v>-125708241</v>
          </cell>
          <cell r="CG258">
            <v>0</v>
          </cell>
          <cell r="CH258">
            <v>38041243</v>
          </cell>
        </row>
        <row r="259">
          <cell r="B259">
            <v>36122</v>
          </cell>
          <cell r="D259">
            <v>18473980</v>
          </cell>
          <cell r="E259">
            <v>0</v>
          </cell>
          <cell r="F259">
            <v>42854903</v>
          </cell>
          <cell r="G259">
            <v>0</v>
          </cell>
          <cell r="H259">
            <v>17849848</v>
          </cell>
          <cell r="I259">
            <v>14878354</v>
          </cell>
          <cell r="J259">
            <v>-5409179</v>
          </cell>
          <cell r="K259">
            <v>-340166</v>
          </cell>
          <cell r="L259">
            <v>5587000</v>
          </cell>
          <cell r="M259">
            <v>2759000</v>
          </cell>
          <cell r="N259">
            <v>7266000</v>
          </cell>
          <cell r="O259">
            <v>672000</v>
          </cell>
          <cell r="P259">
            <v>11447334</v>
          </cell>
          <cell r="Q259">
            <v>0</v>
          </cell>
          <cell r="R259">
            <v>0</v>
          </cell>
          <cell r="S259">
            <v>0</v>
          </cell>
          <cell r="T259">
            <v>5109000</v>
          </cell>
          <cell r="U259">
            <v>15732000</v>
          </cell>
          <cell r="V259">
            <v>-3633000</v>
          </cell>
          <cell r="W259">
            <v>6965000</v>
          </cell>
          <cell r="X259">
            <v>-7008000</v>
          </cell>
          <cell r="Y259">
            <v>0</v>
          </cell>
          <cell r="Z259">
            <v>0</v>
          </cell>
          <cell r="AA259">
            <v>0</v>
          </cell>
          <cell r="AB259">
            <v>0</v>
          </cell>
          <cell r="AC259">
            <v>0</v>
          </cell>
          <cell r="AD259">
            <v>0</v>
          </cell>
          <cell r="AE259">
            <v>1973000</v>
          </cell>
          <cell r="AF259">
            <v>125000</v>
          </cell>
          <cell r="AG259">
            <v>0</v>
          </cell>
          <cell r="AH259">
            <v>11377961</v>
          </cell>
          <cell r="AI259">
            <v>-18230850</v>
          </cell>
          <cell r="AJ259">
            <v>-106127904</v>
          </cell>
          <cell r="AK259">
            <v>-593793</v>
          </cell>
          <cell r="AL259">
            <v>31018215</v>
          </cell>
          <cell r="AM259">
            <v>-41621893</v>
          </cell>
          <cell r="AN259">
            <v>-74598185</v>
          </cell>
          <cell r="AO259">
            <v>-16146000</v>
          </cell>
          <cell r="AP259">
            <v>-33642165</v>
          </cell>
          <cell r="AQ259">
            <v>-59052000</v>
          </cell>
          <cell r="AR259">
            <v>-12898562</v>
          </cell>
          <cell r="AS259">
            <v>0</v>
          </cell>
          <cell r="AT259">
            <v>-1634000</v>
          </cell>
          <cell r="AU259">
            <v>612000</v>
          </cell>
          <cell r="AV259">
            <v>21776306</v>
          </cell>
          <cell r="AW259">
            <v>0</v>
          </cell>
          <cell r="AX259">
            <v>0</v>
          </cell>
          <cell r="AY259">
            <v>0</v>
          </cell>
          <cell r="AZ259">
            <v>0</v>
          </cell>
          <cell r="BA259">
            <v>11447334</v>
          </cell>
          <cell r="BB259">
            <v>7938000</v>
          </cell>
          <cell r="BC259">
            <v>8346000</v>
          </cell>
          <cell r="BD259">
            <v>127899907</v>
          </cell>
          <cell r="BE259">
            <v>2098000</v>
          </cell>
          <cell r="BF259">
            <v>-43000</v>
          </cell>
          <cell r="BG259">
            <v>17208000</v>
          </cell>
          <cell r="BH259">
            <v>-163924211</v>
          </cell>
          <cell r="BI259">
            <v>-60572601</v>
          </cell>
          <cell r="BJ259" t="e">
            <v>#N/A</v>
          </cell>
          <cell r="BK259">
            <v>155631241</v>
          </cell>
          <cell r="BL259">
            <v>-280497869</v>
          </cell>
          <cell r="BM259" t="str">
            <v>N/A</v>
          </cell>
          <cell r="BN259" t="str">
            <v>N/A</v>
          </cell>
          <cell r="BO259" t="str">
            <v>N/A</v>
          </cell>
          <cell r="BP259">
            <v>0</v>
          </cell>
          <cell r="BQ259">
            <v>-149326361</v>
          </cell>
          <cell r="BR259">
            <v>-286873011</v>
          </cell>
          <cell r="BS259" t="e">
            <v>#N/A</v>
          </cell>
          <cell r="BT259">
            <v>-124866629</v>
          </cell>
          <cell r="BU259">
            <v>-108912170</v>
          </cell>
          <cell r="BV259">
            <v>-2868835</v>
          </cell>
          <cell r="BW259">
            <v>6058923</v>
          </cell>
          <cell r="BX259">
            <v>1861879</v>
          </cell>
          <cell r="BY259">
            <v>-3066599</v>
          </cell>
          <cell r="BZ259" t="e">
            <v>#N/A</v>
          </cell>
          <cell r="CA259">
            <v>0</v>
          </cell>
          <cell r="CB259">
            <v>130966506</v>
          </cell>
          <cell r="CC259">
            <v>158697840</v>
          </cell>
          <cell r="CD259">
            <v>-267610010</v>
          </cell>
          <cell r="CE259">
            <v>0</v>
          </cell>
          <cell r="CF259">
            <v>-124866629</v>
          </cell>
          <cell r="CG259">
            <v>0</v>
          </cell>
          <cell r="CH259">
            <v>37606799</v>
          </cell>
        </row>
        <row r="260">
          <cell r="B260">
            <v>36123</v>
          </cell>
          <cell r="D260">
            <v>18371601</v>
          </cell>
          <cell r="E260">
            <v>-865286</v>
          </cell>
          <cell r="F260">
            <v>42878513</v>
          </cell>
          <cell r="G260">
            <v>0</v>
          </cell>
          <cell r="H260">
            <v>17526074</v>
          </cell>
          <cell r="I260">
            <v>14692542</v>
          </cell>
          <cell r="J260">
            <v>-5356798</v>
          </cell>
          <cell r="K260">
            <v>-339725</v>
          </cell>
          <cell r="L260">
            <v>5630000</v>
          </cell>
          <cell r="M260">
            <v>2737000</v>
          </cell>
          <cell r="N260">
            <v>7266000</v>
          </cell>
          <cell r="O260">
            <v>577000</v>
          </cell>
          <cell r="P260">
            <v>11638131</v>
          </cell>
          <cell r="Q260">
            <v>0</v>
          </cell>
          <cell r="R260">
            <v>0</v>
          </cell>
          <cell r="S260">
            <v>0</v>
          </cell>
          <cell r="T260">
            <v>5092000</v>
          </cell>
          <cell r="U260">
            <v>15624000</v>
          </cell>
          <cell r="V260">
            <v>-3612000</v>
          </cell>
          <cell r="W260">
            <v>7009000</v>
          </cell>
          <cell r="X260">
            <v>-7593000</v>
          </cell>
          <cell r="Y260">
            <v>0</v>
          </cell>
          <cell r="Z260">
            <v>0</v>
          </cell>
          <cell r="AA260">
            <v>0</v>
          </cell>
          <cell r="AB260">
            <v>0</v>
          </cell>
          <cell r="AC260">
            <v>0</v>
          </cell>
          <cell r="AD260">
            <v>0</v>
          </cell>
          <cell r="AE260">
            <v>1956000</v>
          </cell>
          <cell r="AF260">
            <v>145000</v>
          </cell>
          <cell r="AG260">
            <v>0</v>
          </cell>
          <cell r="AH260">
            <v>11225075</v>
          </cell>
          <cell r="AI260">
            <v>-18201639</v>
          </cell>
          <cell r="AJ260">
            <v>-109580619</v>
          </cell>
          <cell r="AK260">
            <v>-593789</v>
          </cell>
          <cell r="AL260">
            <v>27280341</v>
          </cell>
          <cell r="AM260">
            <v>-42024189</v>
          </cell>
          <cell r="AN260">
            <v>-76225189</v>
          </cell>
          <cell r="AO260">
            <v>-16272000</v>
          </cell>
          <cell r="AP260">
            <v>-45201413</v>
          </cell>
          <cell r="AQ260">
            <v>-59261000</v>
          </cell>
          <cell r="AR260">
            <v>-12858944</v>
          </cell>
          <cell r="AS260">
            <v>0</v>
          </cell>
          <cell r="AT260">
            <v>-1634000</v>
          </cell>
          <cell r="AU260">
            <v>612000</v>
          </cell>
          <cell r="AV260">
            <v>21774306</v>
          </cell>
          <cell r="AW260">
            <v>0</v>
          </cell>
          <cell r="AX260">
            <v>0</v>
          </cell>
          <cell r="AY260">
            <v>0</v>
          </cell>
          <cell r="AZ260">
            <v>0</v>
          </cell>
          <cell r="BA260">
            <v>11638131</v>
          </cell>
          <cell r="BB260">
            <v>7843000</v>
          </cell>
          <cell r="BC260">
            <v>8367000</v>
          </cell>
          <cell r="BD260">
            <v>129521962</v>
          </cell>
          <cell r="BE260">
            <v>2101000</v>
          </cell>
          <cell r="BF260">
            <v>-584000</v>
          </cell>
          <cell r="BG260">
            <v>17104000</v>
          </cell>
          <cell r="BH260">
            <v>-172840589</v>
          </cell>
          <cell r="BI260">
            <v>-60894869</v>
          </cell>
          <cell r="BJ260" t="e">
            <v>#N/A</v>
          </cell>
          <cell r="BK260">
            <v>156504808</v>
          </cell>
          <cell r="BL260">
            <v>-302340059</v>
          </cell>
          <cell r="BM260" t="str">
            <v>N/A</v>
          </cell>
          <cell r="BN260" t="str">
            <v>N/A</v>
          </cell>
          <cell r="BO260" t="str">
            <v>N/A</v>
          </cell>
          <cell r="BP260">
            <v>0</v>
          </cell>
          <cell r="BQ260">
            <v>-158250950</v>
          </cell>
          <cell r="BR260">
            <v>-296511953</v>
          </cell>
          <cell r="BS260" t="e">
            <v>#N/A</v>
          </cell>
          <cell r="BT260">
            <v>-145835252</v>
          </cell>
          <cell r="BU260">
            <v>-117369996</v>
          </cell>
          <cell r="BV260">
            <v>-1891666</v>
          </cell>
          <cell r="BW260">
            <v>5471283</v>
          </cell>
          <cell r="BX260">
            <v>3731010</v>
          </cell>
          <cell r="BY260">
            <v>-3150863</v>
          </cell>
          <cell r="BZ260" t="e">
            <v>#N/A</v>
          </cell>
          <cell r="CA260">
            <v>0</v>
          </cell>
          <cell r="CB260">
            <v>132672825</v>
          </cell>
          <cell r="CC260">
            <v>160520956</v>
          </cell>
          <cell r="CD260">
            <v>-277890952</v>
          </cell>
          <cell r="CE260">
            <v>0</v>
          </cell>
          <cell r="CF260">
            <v>-145835252</v>
          </cell>
          <cell r="CG260">
            <v>0</v>
          </cell>
          <cell r="CH260">
            <v>37589991</v>
          </cell>
        </row>
        <row r="261">
          <cell r="B261">
            <v>36124</v>
          </cell>
          <cell r="D261">
            <v>18446170</v>
          </cell>
          <cell r="E261">
            <v>-865376</v>
          </cell>
          <cell r="F261">
            <v>43070822</v>
          </cell>
          <cell r="G261">
            <v>0</v>
          </cell>
          <cell r="H261">
            <v>17760473</v>
          </cell>
          <cell r="I261">
            <v>14675785</v>
          </cell>
          <cell r="J261">
            <v>-5233173</v>
          </cell>
          <cell r="K261">
            <v>-341053</v>
          </cell>
          <cell r="L261">
            <v>5692000</v>
          </cell>
          <cell r="M261">
            <v>2585000</v>
          </cell>
          <cell r="N261">
            <v>0</v>
          </cell>
          <cell r="O261">
            <v>0</v>
          </cell>
          <cell r="P261">
            <v>11727419</v>
          </cell>
          <cell r="Q261">
            <v>0</v>
          </cell>
          <cell r="R261">
            <v>0</v>
          </cell>
          <cell r="S261">
            <v>0</v>
          </cell>
          <cell r="T261">
            <v>5122000</v>
          </cell>
          <cell r="U261">
            <v>15553000</v>
          </cell>
          <cell r="V261">
            <v>-3614000</v>
          </cell>
          <cell r="W261">
            <v>7014000</v>
          </cell>
          <cell r="X261">
            <v>-8397000</v>
          </cell>
          <cell r="Y261">
            <v>0</v>
          </cell>
          <cell r="Z261">
            <v>0</v>
          </cell>
          <cell r="AA261">
            <v>0</v>
          </cell>
          <cell r="AB261">
            <v>0</v>
          </cell>
          <cell r="AC261">
            <v>0</v>
          </cell>
          <cell r="AD261">
            <v>0</v>
          </cell>
          <cell r="AE261">
            <v>2013000</v>
          </cell>
          <cell r="AF261">
            <v>163000</v>
          </cell>
          <cell r="AG261">
            <v>0</v>
          </cell>
          <cell r="AH261">
            <v>10877780</v>
          </cell>
          <cell r="AI261">
            <v>-18202885</v>
          </cell>
          <cell r="AJ261">
            <v>-109653198</v>
          </cell>
          <cell r="AK261">
            <v>-593114</v>
          </cell>
          <cell r="AL261">
            <v>27377719</v>
          </cell>
          <cell r="AM261">
            <v>-42024189</v>
          </cell>
          <cell r="AN261">
            <v>-75685525</v>
          </cell>
          <cell r="AO261">
            <v>-16272000</v>
          </cell>
          <cell r="AP261">
            <v>-44974319</v>
          </cell>
          <cell r="AQ261">
            <v>-59420000</v>
          </cell>
          <cell r="AR261">
            <v>-12851576</v>
          </cell>
          <cell r="AS261">
            <v>0</v>
          </cell>
          <cell r="AT261">
            <v>-1635000</v>
          </cell>
          <cell r="AU261">
            <v>612000</v>
          </cell>
          <cell r="AV261">
            <v>21772226</v>
          </cell>
          <cell r="AW261">
            <v>0</v>
          </cell>
          <cell r="AX261">
            <v>0</v>
          </cell>
          <cell r="AY261">
            <v>0</v>
          </cell>
          <cell r="AZ261">
            <v>0</v>
          </cell>
          <cell r="BA261">
            <v>11727419</v>
          </cell>
          <cell r="BB261">
            <v>0</v>
          </cell>
          <cell r="BC261">
            <v>8277000</v>
          </cell>
          <cell r="BD261">
            <v>131192878</v>
          </cell>
          <cell r="BE261">
            <v>2176000</v>
          </cell>
          <cell r="BF261">
            <v>-1383000</v>
          </cell>
          <cell r="BG261">
            <v>17061000</v>
          </cell>
          <cell r="BH261">
            <v>-172279777</v>
          </cell>
          <cell r="BI261">
            <v>-61393796</v>
          </cell>
          <cell r="BJ261" t="e">
            <v>#N/A</v>
          </cell>
          <cell r="BK261">
            <v>150331921</v>
          </cell>
          <cell r="BL261">
            <v>-302818080</v>
          </cell>
          <cell r="BM261" t="str">
            <v>N/A</v>
          </cell>
          <cell r="BN261" t="str">
            <v>N/A</v>
          </cell>
          <cell r="BO261" t="str">
            <v>N/A</v>
          </cell>
          <cell r="BP261">
            <v>0</v>
          </cell>
          <cell r="BQ261">
            <v>-157690892</v>
          </cell>
          <cell r="BR261">
            <v>-296446988</v>
          </cell>
          <cell r="BS261" t="e">
            <v>#N/A</v>
          </cell>
          <cell r="BT261">
            <v>-152486159</v>
          </cell>
          <cell r="BU261">
            <v>-124185614</v>
          </cell>
          <cell r="BV261">
            <v>-1297668</v>
          </cell>
          <cell r="BW261">
            <v>6091168</v>
          </cell>
          <cell r="BX261">
            <v>3467044</v>
          </cell>
          <cell r="BY261">
            <v>-3210077</v>
          </cell>
          <cell r="BZ261" t="e">
            <v>#N/A</v>
          </cell>
          <cell r="CA261">
            <v>0</v>
          </cell>
          <cell r="CB261">
            <v>134402954</v>
          </cell>
          <cell r="CC261">
            <v>154407373</v>
          </cell>
          <cell r="CD261">
            <v>-278592987</v>
          </cell>
          <cell r="CE261">
            <v>0</v>
          </cell>
          <cell r="CF261">
            <v>-152486159</v>
          </cell>
          <cell r="CG261">
            <v>0</v>
          </cell>
          <cell r="CH261">
            <v>37763387</v>
          </cell>
        </row>
        <row r="262">
          <cell r="B262">
            <v>36125</v>
          </cell>
          <cell r="D262">
            <v>18746279</v>
          </cell>
          <cell r="E262">
            <v>-870033</v>
          </cell>
          <cell r="F262">
            <v>43161581</v>
          </cell>
          <cell r="G262">
            <v>0</v>
          </cell>
          <cell r="H262">
            <v>17997111</v>
          </cell>
          <cell r="I262">
            <v>14654631</v>
          </cell>
          <cell r="J262">
            <v>-5485904</v>
          </cell>
          <cell r="K262">
            <v>-340520</v>
          </cell>
          <cell r="L262">
            <v>5725000</v>
          </cell>
          <cell r="M262">
            <v>2569000</v>
          </cell>
          <cell r="N262">
            <v>7266000</v>
          </cell>
          <cell r="O262">
            <v>614000</v>
          </cell>
          <cell r="P262">
            <v>11955818</v>
          </cell>
          <cell r="Q262">
            <v>0</v>
          </cell>
          <cell r="R262">
            <v>0</v>
          </cell>
          <cell r="S262">
            <v>0</v>
          </cell>
          <cell r="T262">
            <v>5203000</v>
          </cell>
          <cell r="U262">
            <v>15387000</v>
          </cell>
          <cell r="V262">
            <v>-3598000</v>
          </cell>
          <cell r="W262">
            <v>7014000</v>
          </cell>
          <cell r="X262">
            <v>-8457000</v>
          </cell>
          <cell r="Y262">
            <v>0</v>
          </cell>
          <cell r="Z262">
            <v>0</v>
          </cell>
          <cell r="AA262">
            <v>0</v>
          </cell>
          <cell r="AB262">
            <v>0</v>
          </cell>
          <cell r="AC262">
            <v>0</v>
          </cell>
          <cell r="AD262">
            <v>0</v>
          </cell>
          <cell r="AE262">
            <v>2152000</v>
          </cell>
          <cell r="AF262">
            <v>165000</v>
          </cell>
          <cell r="AG262">
            <v>0</v>
          </cell>
          <cell r="AH262">
            <v>10859508</v>
          </cell>
          <cell r="AI262">
            <v>-18205168</v>
          </cell>
          <cell r="AJ262">
            <v>-109552859</v>
          </cell>
          <cell r="AK262">
            <v>-592864</v>
          </cell>
          <cell r="AL262">
            <v>27416930</v>
          </cell>
          <cell r="AM262">
            <v>-40362408</v>
          </cell>
          <cell r="AN262">
            <v>-76117812</v>
          </cell>
          <cell r="AO262">
            <v>-15989000</v>
          </cell>
          <cell r="AP262">
            <v>-45507811</v>
          </cell>
          <cell r="AQ262">
            <v>-59159000</v>
          </cell>
          <cell r="AR262">
            <v>-12930543</v>
          </cell>
          <cell r="AS262">
            <v>0</v>
          </cell>
          <cell r="AT262">
            <v>-1636000</v>
          </cell>
          <cell r="AU262">
            <v>612000</v>
          </cell>
          <cell r="AV262">
            <v>21768316</v>
          </cell>
          <cell r="AW262">
            <v>0</v>
          </cell>
          <cell r="AX262">
            <v>0</v>
          </cell>
          <cell r="AY262">
            <v>0</v>
          </cell>
          <cell r="AZ262">
            <v>0</v>
          </cell>
          <cell r="BA262">
            <v>11955818</v>
          </cell>
          <cell r="BB262">
            <v>7880000</v>
          </cell>
          <cell r="BC262">
            <v>8294000</v>
          </cell>
          <cell r="BD262">
            <v>134608089</v>
          </cell>
          <cell r="BE262">
            <v>2317000</v>
          </cell>
          <cell r="BF262">
            <v>-1443000</v>
          </cell>
          <cell r="BG262">
            <v>16992000</v>
          </cell>
          <cell r="BH262">
            <v>-172296457</v>
          </cell>
          <cell r="BI262">
            <v>-61230035</v>
          </cell>
          <cell r="BJ262" t="e">
            <v>#N/A</v>
          </cell>
          <cell r="BK262">
            <v>161867873</v>
          </cell>
          <cell r="BL262">
            <v>-301530710</v>
          </cell>
          <cell r="BM262" t="str">
            <v>N/A</v>
          </cell>
          <cell r="BN262" t="str">
            <v>N/A</v>
          </cell>
          <cell r="BO262" t="str">
            <v>N/A</v>
          </cell>
          <cell r="BP262">
            <v>0</v>
          </cell>
          <cell r="BQ262">
            <v>-157689289</v>
          </cell>
          <cell r="BR262">
            <v>-294633216</v>
          </cell>
          <cell r="BS262" t="e">
            <v>#N/A</v>
          </cell>
          <cell r="BT262">
            <v>-139662837</v>
          </cell>
          <cell r="BU262">
            <v>-110871069</v>
          </cell>
          <cell r="BV262">
            <v>2804365</v>
          </cell>
          <cell r="BW262">
            <v>6122626</v>
          </cell>
          <cell r="BX262">
            <v>2441768</v>
          </cell>
          <cell r="BY262">
            <v>-3158240</v>
          </cell>
          <cell r="BZ262" t="e">
            <v>#N/A</v>
          </cell>
          <cell r="CA262">
            <v>0</v>
          </cell>
          <cell r="CB262">
            <v>137766328</v>
          </cell>
          <cell r="CC262">
            <v>165896146</v>
          </cell>
          <cell r="CD262">
            <v>-276767215</v>
          </cell>
          <cell r="CE262">
            <v>0</v>
          </cell>
          <cell r="CF262">
            <v>-139662837</v>
          </cell>
          <cell r="CG262">
            <v>0</v>
          </cell>
          <cell r="CH262">
            <v>37664390</v>
          </cell>
        </row>
        <row r="263">
          <cell r="B263">
            <v>36126</v>
          </cell>
          <cell r="D263">
            <v>18894473</v>
          </cell>
          <cell r="E263">
            <v>-852470</v>
          </cell>
          <cell r="F263">
            <v>43494805</v>
          </cell>
          <cell r="G263">
            <v>0</v>
          </cell>
          <cell r="H263">
            <v>18086917</v>
          </cell>
          <cell r="I263">
            <v>14140702</v>
          </cell>
          <cell r="J263">
            <v>-5296960</v>
          </cell>
          <cell r="K263">
            <v>-340875</v>
          </cell>
          <cell r="L263">
            <v>5769000</v>
          </cell>
          <cell r="M263">
            <v>2544000</v>
          </cell>
          <cell r="N263">
            <v>7275000</v>
          </cell>
          <cell r="O263">
            <v>504000</v>
          </cell>
          <cell r="P263">
            <v>12098443</v>
          </cell>
          <cell r="Q263">
            <v>0</v>
          </cell>
          <cell r="R263">
            <v>0</v>
          </cell>
          <cell r="S263">
            <v>0</v>
          </cell>
          <cell r="T263">
            <v>5215000</v>
          </cell>
          <cell r="U263">
            <v>15586000</v>
          </cell>
          <cell r="V263">
            <v>-3564000</v>
          </cell>
          <cell r="W263">
            <v>7027000</v>
          </cell>
          <cell r="X263">
            <v>-8112000</v>
          </cell>
          <cell r="Y263">
            <v>0</v>
          </cell>
          <cell r="Z263">
            <v>0</v>
          </cell>
          <cell r="AA263">
            <v>0</v>
          </cell>
          <cell r="AB263">
            <v>0</v>
          </cell>
          <cell r="AC263">
            <v>0</v>
          </cell>
          <cell r="AD263">
            <v>0</v>
          </cell>
          <cell r="AE263">
            <v>2149000</v>
          </cell>
          <cell r="AF263">
            <v>164000</v>
          </cell>
          <cell r="AG263">
            <v>0</v>
          </cell>
          <cell r="AH263">
            <v>11023432</v>
          </cell>
          <cell r="AI263">
            <v>-18205588</v>
          </cell>
          <cell r="AJ263">
            <v>-108865247</v>
          </cell>
          <cell r="AK263">
            <v>-592736</v>
          </cell>
          <cell r="AL263">
            <v>28407125</v>
          </cell>
          <cell r="AM263">
            <v>-39821394</v>
          </cell>
          <cell r="AN263">
            <v>-75719429</v>
          </cell>
          <cell r="AO263">
            <v>-15953000</v>
          </cell>
          <cell r="AP263">
            <v>-45443739</v>
          </cell>
          <cell r="AQ263">
            <v>-58310000</v>
          </cell>
          <cell r="AR263">
            <v>-12945068</v>
          </cell>
          <cell r="AS263">
            <v>0</v>
          </cell>
          <cell r="AT263">
            <v>-1638000</v>
          </cell>
          <cell r="AU263">
            <v>612000</v>
          </cell>
          <cell r="AV263">
            <v>22104422</v>
          </cell>
          <cell r="AW263">
            <v>0</v>
          </cell>
          <cell r="AX263">
            <v>0</v>
          </cell>
          <cell r="AY263">
            <v>0</v>
          </cell>
          <cell r="AZ263">
            <v>0</v>
          </cell>
          <cell r="BA263">
            <v>12098443</v>
          </cell>
          <cell r="BB263">
            <v>7779000</v>
          </cell>
          <cell r="BC263">
            <v>8313000</v>
          </cell>
          <cell r="BD263">
            <v>132909402</v>
          </cell>
          <cell r="BE263">
            <v>2313000</v>
          </cell>
          <cell r="BF263">
            <v>-1085000</v>
          </cell>
          <cell r="BG263">
            <v>17237000</v>
          </cell>
          <cell r="BH263">
            <v>-169850453</v>
          </cell>
          <cell r="BI263">
            <v>-60231636</v>
          </cell>
          <cell r="BJ263" t="e">
            <v>#N/A</v>
          </cell>
          <cell r="BK263">
            <v>160247375</v>
          </cell>
          <cell r="BL263">
            <v>-296882221</v>
          </cell>
          <cell r="BM263" t="str">
            <v>N/A</v>
          </cell>
          <cell r="BN263" t="str">
            <v>N/A</v>
          </cell>
          <cell r="BO263" t="str">
            <v>N/A</v>
          </cell>
          <cell r="BP263">
            <v>0</v>
          </cell>
          <cell r="BQ263">
            <v>-155208865</v>
          </cell>
          <cell r="BR263">
            <v>-290981905</v>
          </cell>
          <cell r="BS263" t="e">
            <v>#N/A</v>
          </cell>
          <cell r="BT263">
            <v>-136634846</v>
          </cell>
          <cell r="BU263">
            <v>-108211259</v>
          </cell>
          <cell r="BV263">
            <v>1291330</v>
          </cell>
          <cell r="BW263">
            <v>6080513</v>
          </cell>
          <cell r="BX263">
            <v>2063731</v>
          </cell>
          <cell r="BY263">
            <v>-3205801</v>
          </cell>
          <cell r="BZ263" t="e">
            <v>#N/A</v>
          </cell>
          <cell r="CA263">
            <v>0</v>
          </cell>
          <cell r="CB263">
            <v>136115202</v>
          </cell>
          <cell r="CC263">
            <v>164305646</v>
          </cell>
          <cell r="CD263">
            <v>-272516904</v>
          </cell>
          <cell r="CE263">
            <v>0</v>
          </cell>
          <cell r="CF263">
            <v>-136634846</v>
          </cell>
          <cell r="CG263">
            <v>0</v>
          </cell>
          <cell r="CH263">
            <v>37700567</v>
          </cell>
        </row>
        <row r="264">
          <cell r="B264">
            <v>36129</v>
          </cell>
          <cell r="D264">
            <v>18924042</v>
          </cell>
          <cell r="E264">
            <v>-851958</v>
          </cell>
          <cell r="F264">
            <v>43657116</v>
          </cell>
          <cell r="G264">
            <v>0</v>
          </cell>
          <cell r="H264">
            <v>18115222</v>
          </cell>
          <cell r="I264">
            <v>14154324</v>
          </cell>
          <cell r="J264">
            <v>-5190742</v>
          </cell>
          <cell r="K264">
            <v>-341408</v>
          </cell>
          <cell r="L264">
            <v>5626000</v>
          </cell>
          <cell r="M264">
            <v>2612000</v>
          </cell>
          <cell r="N264">
            <v>7416000</v>
          </cell>
          <cell r="O264">
            <v>596000</v>
          </cell>
          <cell r="P264">
            <v>12250881</v>
          </cell>
          <cell r="Q264">
            <v>0</v>
          </cell>
          <cell r="R264">
            <v>0</v>
          </cell>
          <cell r="S264">
            <v>0</v>
          </cell>
          <cell r="T264">
            <v>5353000</v>
          </cell>
          <cell r="U264">
            <v>16123000</v>
          </cell>
          <cell r="V264">
            <v>-3533000</v>
          </cell>
          <cell r="W264">
            <v>7009000</v>
          </cell>
          <cell r="X264">
            <v>-3052000</v>
          </cell>
          <cell r="Y264">
            <v>0</v>
          </cell>
          <cell r="Z264">
            <v>0</v>
          </cell>
          <cell r="AA264">
            <v>0</v>
          </cell>
          <cell r="AB264">
            <v>0</v>
          </cell>
          <cell r="AC264">
            <v>0</v>
          </cell>
          <cell r="AD264">
            <v>0</v>
          </cell>
          <cell r="AE264">
            <v>2149000</v>
          </cell>
          <cell r="AF264">
            <v>164000</v>
          </cell>
          <cell r="AG264">
            <v>0</v>
          </cell>
          <cell r="AH264">
            <v>10571556</v>
          </cell>
          <cell r="AI264">
            <v>-18592886</v>
          </cell>
          <cell r="AJ264">
            <v>-103715206</v>
          </cell>
          <cell r="AK264">
            <v>-592731</v>
          </cell>
          <cell r="AL264">
            <v>27520228</v>
          </cell>
          <cell r="AM264">
            <v>-38591281</v>
          </cell>
          <cell r="AN264">
            <v>-74604321</v>
          </cell>
          <cell r="AO264">
            <v>-16227000</v>
          </cell>
          <cell r="AP264">
            <v>-62122859</v>
          </cell>
          <cell r="AQ264">
            <v>-58186000</v>
          </cell>
          <cell r="AR264">
            <v>-12979271</v>
          </cell>
          <cell r="AS264">
            <v>0</v>
          </cell>
          <cell r="AT264">
            <v>-1639000</v>
          </cell>
          <cell r="AU264">
            <v>612000</v>
          </cell>
          <cell r="AV264">
            <v>21405933</v>
          </cell>
          <cell r="AW264">
            <v>0</v>
          </cell>
          <cell r="AX264">
            <v>0</v>
          </cell>
          <cell r="AY264">
            <v>0</v>
          </cell>
          <cell r="AZ264">
            <v>0</v>
          </cell>
          <cell r="BA264">
            <v>12250881</v>
          </cell>
          <cell r="BB264">
            <v>8012000</v>
          </cell>
          <cell r="BC264">
            <v>8238000</v>
          </cell>
          <cell r="BD264">
            <v>134591441</v>
          </cell>
          <cell r="BE264">
            <v>2313000</v>
          </cell>
          <cell r="BF264">
            <v>3957000</v>
          </cell>
          <cell r="BG264">
            <v>17943000</v>
          </cell>
          <cell r="BH264">
            <v>-165832983</v>
          </cell>
          <cell r="BI264">
            <v>-60593715</v>
          </cell>
          <cell r="BJ264" t="e">
            <v>#N/A</v>
          </cell>
          <cell r="BK264">
            <v>162240364</v>
          </cell>
          <cell r="BL264">
            <v>-302927837</v>
          </cell>
          <cell r="BM264" t="str">
            <v>N/A</v>
          </cell>
          <cell r="BN264" t="str">
            <v>N/A</v>
          </cell>
          <cell r="BO264" t="str">
            <v>N/A</v>
          </cell>
          <cell r="BP264">
            <v>0</v>
          </cell>
          <cell r="BQ264">
            <v>-150773097</v>
          </cell>
          <cell r="BR264">
            <v>-285396912</v>
          </cell>
          <cell r="BS264" t="e">
            <v>#N/A</v>
          </cell>
          <cell r="BT264">
            <v>-140687473</v>
          </cell>
          <cell r="BU264">
            <v>-94839040</v>
          </cell>
          <cell r="BV264">
            <v>1461057</v>
          </cell>
          <cell r="BW264">
            <v>7237853</v>
          </cell>
          <cell r="BX264">
            <v>2066961</v>
          </cell>
          <cell r="BY264">
            <v>-3252549</v>
          </cell>
          <cell r="BZ264" t="e">
            <v>#N/A</v>
          </cell>
          <cell r="CA264">
            <v>0</v>
          </cell>
          <cell r="CB264">
            <v>137843991</v>
          </cell>
          <cell r="CC264">
            <v>166344872</v>
          </cell>
          <cell r="CD264">
            <v>-261183911</v>
          </cell>
          <cell r="CE264">
            <v>0</v>
          </cell>
          <cell r="CF264">
            <v>-140687473</v>
          </cell>
          <cell r="CG264">
            <v>0</v>
          </cell>
          <cell r="CH264">
            <v>37759566</v>
          </cell>
        </row>
        <row r="265">
          <cell r="B265">
            <v>36130</v>
          </cell>
          <cell r="D265">
            <v>20004035</v>
          </cell>
          <cell r="E265">
            <v>-849526</v>
          </cell>
          <cell r="F265">
            <v>44047732</v>
          </cell>
          <cell r="G265">
            <v>0</v>
          </cell>
          <cell r="H265">
            <v>18288561</v>
          </cell>
          <cell r="I265">
            <v>14280968</v>
          </cell>
          <cell r="J265">
            <v>-5237185</v>
          </cell>
          <cell r="K265">
            <v>-344463</v>
          </cell>
          <cell r="L265">
            <v>5692000</v>
          </cell>
          <cell r="M265">
            <v>2632000</v>
          </cell>
          <cell r="N265">
            <v>7423000</v>
          </cell>
          <cell r="O265">
            <v>641000</v>
          </cell>
          <cell r="P265">
            <v>12393949</v>
          </cell>
          <cell r="Q265">
            <v>0</v>
          </cell>
          <cell r="R265">
            <v>0</v>
          </cell>
          <cell r="S265">
            <v>0</v>
          </cell>
          <cell r="T265">
            <v>5390000</v>
          </cell>
          <cell r="U265">
            <v>16102000</v>
          </cell>
          <cell r="V265">
            <v>-3521000</v>
          </cell>
          <cell r="W265">
            <v>6914000</v>
          </cell>
          <cell r="X265">
            <v>-2440000</v>
          </cell>
          <cell r="Y265">
            <v>0</v>
          </cell>
          <cell r="Z265">
            <v>0</v>
          </cell>
          <cell r="AA265">
            <v>0</v>
          </cell>
          <cell r="AB265">
            <v>0</v>
          </cell>
          <cell r="AC265">
            <v>0</v>
          </cell>
          <cell r="AD265">
            <v>0</v>
          </cell>
          <cell r="AE265">
            <v>2182000</v>
          </cell>
          <cell r="AF265">
            <v>162000</v>
          </cell>
          <cell r="AG265">
            <v>0</v>
          </cell>
          <cell r="AH265">
            <v>10597999</v>
          </cell>
          <cell r="AI265">
            <v>-18594886</v>
          </cell>
          <cell r="AJ265">
            <v>-106408206</v>
          </cell>
          <cell r="AK265">
            <v>-592731</v>
          </cell>
          <cell r="AL265">
            <v>27634228</v>
          </cell>
          <cell r="AM265">
            <v>-37913147</v>
          </cell>
          <cell r="AN265">
            <v>-75431321</v>
          </cell>
          <cell r="AO265">
            <v>-16446000</v>
          </cell>
          <cell r="AP265">
            <v>-62122859</v>
          </cell>
          <cell r="AQ265">
            <v>-58724000</v>
          </cell>
          <cell r="AR265">
            <v>-13037924</v>
          </cell>
          <cell r="AS265">
            <v>0</v>
          </cell>
          <cell r="AT265">
            <v>-1651000</v>
          </cell>
          <cell r="AU265">
            <v>612000</v>
          </cell>
          <cell r="AV265">
            <v>21408933</v>
          </cell>
          <cell r="AW265">
            <v>0</v>
          </cell>
          <cell r="AX265">
            <v>0</v>
          </cell>
          <cell r="AY265">
            <v>0</v>
          </cell>
          <cell r="AZ265">
            <v>0</v>
          </cell>
          <cell r="BA265">
            <v>12393949</v>
          </cell>
          <cell r="BB265">
            <v>8064000</v>
          </cell>
          <cell r="BC265">
            <v>8324000</v>
          </cell>
          <cell r="BD265">
            <v>139202841</v>
          </cell>
          <cell r="BE265">
            <v>2344000</v>
          </cell>
          <cell r="BF265">
            <v>4474000</v>
          </cell>
          <cell r="BG265">
            <v>17971000</v>
          </cell>
          <cell r="BH265">
            <v>-169468983</v>
          </cell>
          <cell r="BI265">
            <v>-61163925</v>
          </cell>
          <cell r="BJ265" t="e">
            <v>#N/A</v>
          </cell>
          <cell r="BK265">
            <v>167135264</v>
          </cell>
          <cell r="BL265">
            <v>-305879913</v>
          </cell>
          <cell r="BM265" t="str">
            <v>N/A</v>
          </cell>
          <cell r="BN265" t="str">
            <v>N/A</v>
          </cell>
          <cell r="BO265" t="str">
            <v>N/A</v>
          </cell>
          <cell r="BP265">
            <v>0</v>
          </cell>
          <cell r="BQ265">
            <v>-154395097</v>
          </cell>
          <cell r="BR265">
            <v>-288915988</v>
          </cell>
          <cell r="BS265" t="e">
            <v>#N/A</v>
          </cell>
          <cell r="BT265">
            <v>-138744649</v>
          </cell>
          <cell r="BU265">
            <v>-92786862</v>
          </cell>
          <cell r="BV265">
            <v>2401186</v>
          </cell>
          <cell r="BW265">
            <v>7302613</v>
          </cell>
          <cell r="BX265">
            <v>3878706</v>
          </cell>
          <cell r="BY265">
            <v>-3355335</v>
          </cell>
          <cell r="BZ265" t="e">
            <v>#N/A</v>
          </cell>
          <cell r="CA265">
            <v>0</v>
          </cell>
          <cell r="CB265">
            <v>142558177</v>
          </cell>
          <cell r="CC265">
            <v>171340126</v>
          </cell>
          <cell r="CD265">
            <v>-264126987</v>
          </cell>
          <cell r="CE265">
            <v>0</v>
          </cell>
          <cell r="CF265">
            <v>-138744649</v>
          </cell>
          <cell r="CG265">
            <v>0</v>
          </cell>
          <cell r="CH265">
            <v>37936024</v>
          </cell>
        </row>
        <row r="266">
          <cell r="B266">
            <v>36131</v>
          </cell>
          <cell r="D266">
            <v>20145271</v>
          </cell>
          <cell r="E266">
            <v>-852226</v>
          </cell>
          <cell r="F266">
            <v>44521173</v>
          </cell>
          <cell r="G266">
            <v>0</v>
          </cell>
          <cell r="H266">
            <v>18375603</v>
          </cell>
          <cell r="I266">
            <v>14142879</v>
          </cell>
          <cell r="J266">
            <v>-5262111</v>
          </cell>
          <cell r="K266">
            <v>-346103</v>
          </cell>
          <cell r="L266">
            <v>5731000</v>
          </cell>
          <cell r="M266">
            <v>2634000</v>
          </cell>
          <cell r="N266">
            <v>7472000</v>
          </cell>
          <cell r="O266">
            <v>763000</v>
          </cell>
          <cell r="P266">
            <v>12465364</v>
          </cell>
          <cell r="Q266">
            <v>0</v>
          </cell>
          <cell r="R266">
            <v>0</v>
          </cell>
          <cell r="S266">
            <v>0</v>
          </cell>
          <cell r="T266">
            <v>5421000</v>
          </cell>
          <cell r="U266">
            <v>16107000</v>
          </cell>
          <cell r="V266">
            <v>-3519000</v>
          </cell>
          <cell r="W266">
            <v>6904000</v>
          </cell>
          <cell r="X266">
            <v>-2089000</v>
          </cell>
          <cell r="Y266">
            <v>0</v>
          </cell>
          <cell r="Z266">
            <v>0</v>
          </cell>
          <cell r="AA266">
            <v>0</v>
          </cell>
          <cell r="AB266">
            <v>0</v>
          </cell>
          <cell r="AC266">
            <v>0</v>
          </cell>
          <cell r="AD266">
            <v>0</v>
          </cell>
          <cell r="AE266">
            <v>2235000</v>
          </cell>
          <cell r="AF266">
            <v>165000</v>
          </cell>
          <cell r="AG266">
            <v>0</v>
          </cell>
          <cell r="AH266">
            <v>10396982</v>
          </cell>
          <cell r="AI266">
            <v>-18707086</v>
          </cell>
          <cell r="AJ266">
            <v>-106031699</v>
          </cell>
          <cell r="AK266">
            <v>-592763</v>
          </cell>
          <cell r="AL266">
            <v>27653274</v>
          </cell>
          <cell r="AM266">
            <v>-38336723</v>
          </cell>
          <cell r="AN266">
            <v>-75704000</v>
          </cell>
          <cell r="AO266">
            <v>-16746000</v>
          </cell>
          <cell r="AP266">
            <v>-61222829</v>
          </cell>
          <cell r="AQ266">
            <v>-58581000</v>
          </cell>
          <cell r="AR266">
            <v>-13043311</v>
          </cell>
          <cell r="AS266">
            <v>0</v>
          </cell>
          <cell r="AT266">
            <v>-1649000</v>
          </cell>
          <cell r="AU266">
            <v>612000</v>
          </cell>
          <cell r="AV266">
            <v>21430871</v>
          </cell>
          <cell r="AW266">
            <v>0</v>
          </cell>
          <cell r="AX266">
            <v>0</v>
          </cell>
          <cell r="AY266">
            <v>0</v>
          </cell>
          <cell r="AZ266">
            <v>0</v>
          </cell>
          <cell r="BA266">
            <v>12465364</v>
          </cell>
          <cell r="BB266">
            <v>8235000</v>
          </cell>
          <cell r="BC266">
            <v>8365000</v>
          </cell>
          <cell r="BD266">
            <v>138060126</v>
          </cell>
          <cell r="BE266">
            <v>2400000</v>
          </cell>
          <cell r="BF266">
            <v>4815000</v>
          </cell>
          <cell r="BG266">
            <v>18009000</v>
          </cell>
          <cell r="BH266">
            <v>-169734403</v>
          </cell>
          <cell r="BI266">
            <v>-61227329</v>
          </cell>
          <cell r="BJ266" t="e">
            <v>#N/A</v>
          </cell>
          <cell r="BK266">
            <v>166273264</v>
          </cell>
          <cell r="BL266">
            <v>-305297283</v>
          </cell>
          <cell r="BM266" t="str">
            <v>N/A</v>
          </cell>
          <cell r="BN266" t="str">
            <v>N/A</v>
          </cell>
          <cell r="BO266" t="str">
            <v>N/A</v>
          </cell>
          <cell r="BP266">
            <v>0</v>
          </cell>
          <cell r="BQ266">
            <v>-154546317</v>
          </cell>
          <cell r="BR266">
            <v>-289692326</v>
          </cell>
          <cell r="BS266" t="e">
            <v>#N/A</v>
          </cell>
          <cell r="BT266">
            <v>-139024019</v>
          </cell>
          <cell r="BU266">
            <v>-93950378</v>
          </cell>
          <cell r="BV266">
            <v>1497494</v>
          </cell>
          <cell r="BW266">
            <v>5995104</v>
          </cell>
          <cell r="BX266">
            <v>4273961</v>
          </cell>
          <cell r="BY266">
            <v>-3392457</v>
          </cell>
          <cell r="BZ266" t="e">
            <v>#N/A</v>
          </cell>
          <cell r="CA266">
            <v>0</v>
          </cell>
          <cell r="CB266">
            <v>141452583</v>
          </cell>
          <cell r="CC266">
            <v>170517948</v>
          </cell>
          <cell r="CD266">
            <v>-264468325</v>
          </cell>
          <cell r="CE266">
            <v>0</v>
          </cell>
          <cell r="CF266">
            <v>-139024019</v>
          </cell>
          <cell r="CG266">
            <v>0</v>
          </cell>
          <cell r="CH266">
            <v>38109311</v>
          </cell>
        </row>
        <row r="267">
          <cell r="B267">
            <v>36132</v>
          </cell>
          <cell r="D267">
            <v>19925068</v>
          </cell>
          <cell r="E267">
            <v>-863851</v>
          </cell>
          <cell r="F267">
            <v>44905091</v>
          </cell>
          <cell r="G267">
            <v>0</v>
          </cell>
          <cell r="H267">
            <v>18599237</v>
          </cell>
          <cell r="I267">
            <v>15115461</v>
          </cell>
          <cell r="J267">
            <v>-5273266</v>
          </cell>
          <cell r="K267">
            <v>-346836</v>
          </cell>
          <cell r="L267">
            <v>6056000</v>
          </cell>
          <cell r="M267">
            <v>2633000</v>
          </cell>
          <cell r="N267">
            <v>7448000</v>
          </cell>
          <cell r="O267">
            <v>681000</v>
          </cell>
          <cell r="P267">
            <v>13441326</v>
          </cell>
          <cell r="Q267">
            <v>0</v>
          </cell>
          <cell r="R267">
            <v>0</v>
          </cell>
          <cell r="S267">
            <v>0</v>
          </cell>
          <cell r="T267">
            <v>5581000</v>
          </cell>
          <cell r="U267">
            <v>16116000</v>
          </cell>
          <cell r="V267">
            <v>-3561000</v>
          </cell>
          <cell r="W267">
            <v>6910000</v>
          </cell>
          <cell r="X267">
            <v>-4071000</v>
          </cell>
          <cell r="Y267">
            <v>0</v>
          </cell>
          <cell r="Z267">
            <v>0</v>
          </cell>
          <cell r="AA267">
            <v>0</v>
          </cell>
          <cell r="AB267">
            <v>0</v>
          </cell>
          <cell r="AC267">
            <v>0</v>
          </cell>
          <cell r="AD267">
            <v>0</v>
          </cell>
          <cell r="AE267">
            <v>2267000</v>
          </cell>
          <cell r="AF267">
            <v>188000</v>
          </cell>
          <cell r="AG267">
            <v>0</v>
          </cell>
          <cell r="AH267">
            <v>10413627</v>
          </cell>
          <cell r="AI267">
            <v>-18720436</v>
          </cell>
          <cell r="AJ267">
            <v>-105765894</v>
          </cell>
          <cell r="AK267">
            <v>-592826</v>
          </cell>
          <cell r="AL267">
            <v>28864900</v>
          </cell>
          <cell r="AM267">
            <v>-37871286</v>
          </cell>
          <cell r="AN267">
            <v>-75718354</v>
          </cell>
          <cell r="AO267">
            <v>-16863000</v>
          </cell>
          <cell r="AP267">
            <v>-64255597</v>
          </cell>
          <cell r="AQ267">
            <v>-58588000</v>
          </cell>
          <cell r="AR267">
            <v>-13149575</v>
          </cell>
          <cell r="AS267">
            <v>0</v>
          </cell>
          <cell r="AT267">
            <v>-2228000</v>
          </cell>
          <cell r="AU267">
            <v>612000</v>
          </cell>
          <cell r="AV267">
            <v>21430871</v>
          </cell>
          <cell r="AW267">
            <v>0</v>
          </cell>
          <cell r="AX267">
            <v>0</v>
          </cell>
          <cell r="AY267">
            <v>0</v>
          </cell>
          <cell r="AZ267">
            <v>0</v>
          </cell>
          <cell r="BA267">
            <v>13441326</v>
          </cell>
          <cell r="BB267">
            <v>8129000</v>
          </cell>
          <cell r="BC267">
            <v>8689000</v>
          </cell>
          <cell r="BD267">
            <v>136707691</v>
          </cell>
          <cell r="BE267">
            <v>2455000</v>
          </cell>
          <cell r="BF267">
            <v>2839000</v>
          </cell>
          <cell r="BG267">
            <v>18136000</v>
          </cell>
          <cell r="BH267">
            <v>-168980739</v>
          </cell>
          <cell r="BI267">
            <v>-61323948</v>
          </cell>
          <cell r="BJ267" t="e">
            <v>#N/A</v>
          </cell>
          <cell r="BK267">
            <v>166103165</v>
          </cell>
          <cell r="BL267">
            <v>-309001569</v>
          </cell>
          <cell r="BM267" t="str">
            <v>N/A</v>
          </cell>
          <cell r="BN267" t="str">
            <v>N/A</v>
          </cell>
          <cell r="BO267" t="str">
            <v>N/A</v>
          </cell>
          <cell r="BP267">
            <v>0</v>
          </cell>
          <cell r="BQ267">
            <v>-153821303</v>
          </cell>
          <cell r="BR267">
            <v>-287990844</v>
          </cell>
          <cell r="BS267" t="e">
            <v>#N/A</v>
          </cell>
          <cell r="BT267">
            <v>-142898404</v>
          </cell>
          <cell r="BU267">
            <v>-94188879</v>
          </cell>
          <cell r="BV267">
            <v>1546174</v>
          </cell>
          <cell r="BW267">
            <v>5050886</v>
          </cell>
          <cell r="BX267">
            <v>2382247</v>
          </cell>
          <cell r="BY267">
            <v>-3404948</v>
          </cell>
          <cell r="BZ267" t="e">
            <v>#N/A</v>
          </cell>
          <cell r="CA267">
            <v>0</v>
          </cell>
          <cell r="CB267">
            <v>140112639</v>
          </cell>
          <cell r="CC267">
            <v>170371965</v>
          </cell>
          <cell r="CD267">
            <v>-264560843</v>
          </cell>
          <cell r="CE267">
            <v>0</v>
          </cell>
          <cell r="CF267">
            <v>-142898404</v>
          </cell>
          <cell r="CG267">
            <v>0</v>
          </cell>
          <cell r="CH267">
            <v>38208576</v>
          </cell>
        </row>
        <row r="268">
          <cell r="B268">
            <v>36133</v>
          </cell>
          <cell r="D268">
            <v>20036457</v>
          </cell>
          <cell r="E268">
            <v>-866262</v>
          </cell>
          <cell r="F268">
            <v>45158967</v>
          </cell>
          <cell r="G268">
            <v>0</v>
          </cell>
          <cell r="H268">
            <v>18125365</v>
          </cell>
          <cell r="I268">
            <v>14945588</v>
          </cell>
          <cell r="J268">
            <v>-5278860</v>
          </cell>
          <cell r="K268">
            <v>-355216</v>
          </cell>
          <cell r="L268">
            <v>6084000</v>
          </cell>
          <cell r="M268">
            <v>2640000</v>
          </cell>
          <cell r="N268">
            <v>7448000</v>
          </cell>
          <cell r="O268">
            <v>792000</v>
          </cell>
          <cell r="P268">
            <v>0</v>
          </cell>
          <cell r="Q268">
            <v>0</v>
          </cell>
          <cell r="R268">
            <v>0</v>
          </cell>
          <cell r="S268">
            <v>0</v>
          </cell>
          <cell r="T268">
            <v>5524000</v>
          </cell>
          <cell r="U268">
            <v>16149000</v>
          </cell>
          <cell r="V268">
            <v>-3510000</v>
          </cell>
          <cell r="W268">
            <v>6918000</v>
          </cell>
          <cell r="X268">
            <v>-4537000</v>
          </cell>
          <cell r="Y268">
            <v>0</v>
          </cell>
          <cell r="Z268">
            <v>0</v>
          </cell>
          <cell r="AA268">
            <v>0</v>
          </cell>
          <cell r="AB268">
            <v>0</v>
          </cell>
          <cell r="AC268">
            <v>0</v>
          </cell>
          <cell r="AD268">
            <v>0</v>
          </cell>
          <cell r="AE268">
            <v>2335000</v>
          </cell>
          <cell r="AF268">
            <v>196000</v>
          </cell>
          <cell r="AG268">
            <v>0</v>
          </cell>
          <cell r="AH268">
            <v>10877744</v>
          </cell>
          <cell r="AI268">
            <v>-18751786</v>
          </cell>
          <cell r="AJ268">
            <v>-105464687</v>
          </cell>
          <cell r="AK268">
            <v>-592828</v>
          </cell>
          <cell r="AL268">
            <v>28713722</v>
          </cell>
          <cell r="AM268">
            <v>-37584723</v>
          </cell>
          <cell r="AN268">
            <v>-75548461</v>
          </cell>
          <cell r="AO268">
            <v>-16873000</v>
          </cell>
          <cell r="AP268">
            <v>-65461257</v>
          </cell>
          <cell r="AQ268">
            <v>-58826000</v>
          </cell>
          <cell r="AR268">
            <v>-13119816</v>
          </cell>
          <cell r="AS268">
            <v>0</v>
          </cell>
          <cell r="AT268">
            <v>-2226000</v>
          </cell>
          <cell r="AU268">
            <v>612000</v>
          </cell>
          <cell r="AV268">
            <v>21438871</v>
          </cell>
          <cell r="AW268">
            <v>0</v>
          </cell>
          <cell r="AX268">
            <v>0</v>
          </cell>
          <cell r="AY268">
            <v>0</v>
          </cell>
          <cell r="AZ268">
            <v>0</v>
          </cell>
          <cell r="BA268">
            <v>0</v>
          </cell>
          <cell r="BB268">
            <v>8240000</v>
          </cell>
          <cell r="BC268">
            <v>8724000</v>
          </cell>
          <cell r="BD268">
            <v>137045782</v>
          </cell>
          <cell r="BE268">
            <v>2531000</v>
          </cell>
          <cell r="BF268">
            <v>2381000</v>
          </cell>
          <cell r="BG268">
            <v>18163000</v>
          </cell>
          <cell r="BH268">
            <v>-168692169</v>
          </cell>
          <cell r="BI268">
            <v>-61068072</v>
          </cell>
          <cell r="BJ268" t="e">
            <v>#N/A</v>
          </cell>
          <cell r="BK268">
            <v>153143520</v>
          </cell>
          <cell r="BL268">
            <v>-309731220</v>
          </cell>
          <cell r="BM268" t="str">
            <v>N/A</v>
          </cell>
          <cell r="BN268" t="str">
            <v>N/A</v>
          </cell>
          <cell r="BO268" t="str">
            <v>N/A</v>
          </cell>
          <cell r="BP268">
            <v>0</v>
          </cell>
          <cell r="BQ268">
            <v>-153450383</v>
          </cell>
          <cell r="BR268">
            <v>-287169835</v>
          </cell>
          <cell r="BS268" t="e">
            <v>#N/A</v>
          </cell>
          <cell r="BT268">
            <v>-156587700</v>
          </cell>
          <cell r="BU268">
            <v>-106647314</v>
          </cell>
          <cell r="BV268">
            <v>1468571</v>
          </cell>
          <cell r="BW268">
            <v>5644760</v>
          </cell>
          <cell r="BX268">
            <v>2551601</v>
          </cell>
          <cell r="BY268">
            <v>-3437738</v>
          </cell>
          <cell r="BZ268" t="e">
            <v>#N/A</v>
          </cell>
          <cell r="CA268">
            <v>0</v>
          </cell>
          <cell r="CB268">
            <v>140483521</v>
          </cell>
          <cell r="CC268">
            <v>157447521</v>
          </cell>
          <cell r="CD268">
            <v>-264094834</v>
          </cell>
          <cell r="CE268">
            <v>0</v>
          </cell>
          <cell r="CF268">
            <v>-156587700</v>
          </cell>
          <cell r="CG268">
            <v>0</v>
          </cell>
          <cell r="CH268">
            <v>38186289</v>
          </cell>
        </row>
        <row r="269">
          <cell r="B269">
            <v>36136</v>
          </cell>
          <cell r="D269">
            <v>20413754</v>
          </cell>
          <cell r="E269">
            <v>-868051</v>
          </cell>
          <cell r="F269">
            <v>44927463</v>
          </cell>
          <cell r="G269">
            <v>0</v>
          </cell>
          <cell r="H269">
            <v>18095630</v>
          </cell>
          <cell r="I269">
            <v>15108331</v>
          </cell>
          <cell r="J269">
            <v>-5139452</v>
          </cell>
          <cell r="K269">
            <v>-353996</v>
          </cell>
          <cell r="L269">
            <v>5995000</v>
          </cell>
          <cell r="M269">
            <v>2600000</v>
          </cell>
          <cell r="N269">
            <v>7625000</v>
          </cell>
          <cell r="O269">
            <v>825000</v>
          </cell>
          <cell r="P269">
            <v>13561634</v>
          </cell>
          <cell r="Q269">
            <v>0</v>
          </cell>
          <cell r="R269">
            <v>0</v>
          </cell>
          <cell r="S269">
            <v>0</v>
          </cell>
          <cell r="T269">
            <v>5636000</v>
          </cell>
          <cell r="U269">
            <v>16133000</v>
          </cell>
          <cell r="V269">
            <v>-3445000</v>
          </cell>
          <cell r="W269">
            <v>6918000</v>
          </cell>
          <cell r="X269">
            <v>-4537000</v>
          </cell>
          <cell r="Y269">
            <v>0</v>
          </cell>
          <cell r="Z269">
            <v>0</v>
          </cell>
          <cell r="AA269">
            <v>0</v>
          </cell>
          <cell r="AB269">
            <v>0</v>
          </cell>
          <cell r="AC269">
            <v>0</v>
          </cell>
          <cell r="AD269">
            <v>0</v>
          </cell>
          <cell r="AE269">
            <v>2422000</v>
          </cell>
          <cell r="AF269">
            <v>193000</v>
          </cell>
          <cell r="AG269">
            <v>0</v>
          </cell>
          <cell r="AH269">
            <v>10859569</v>
          </cell>
          <cell r="AI269">
            <v>-18751686</v>
          </cell>
          <cell r="AJ269">
            <v>-105066583</v>
          </cell>
          <cell r="AK269">
            <v>-592652</v>
          </cell>
          <cell r="AL269">
            <v>28549179</v>
          </cell>
          <cell r="AM269">
            <v>-38298155</v>
          </cell>
          <cell r="AN269">
            <v>-76177429</v>
          </cell>
          <cell r="AO269">
            <v>-16919000</v>
          </cell>
          <cell r="AP269">
            <v>-65370015</v>
          </cell>
          <cell r="AQ269">
            <v>-58822000</v>
          </cell>
          <cell r="AR269">
            <v>-13241647</v>
          </cell>
          <cell r="AS269">
            <v>0</v>
          </cell>
          <cell r="AT269">
            <v>-2226000</v>
          </cell>
          <cell r="AU269">
            <v>612000</v>
          </cell>
          <cell r="AV269">
            <v>21452871</v>
          </cell>
          <cell r="AW269">
            <v>0</v>
          </cell>
          <cell r="AX269">
            <v>0</v>
          </cell>
          <cell r="AY269">
            <v>0</v>
          </cell>
          <cell r="AZ269">
            <v>0</v>
          </cell>
          <cell r="BA269">
            <v>13561634</v>
          </cell>
          <cell r="BB269">
            <v>8450000</v>
          </cell>
          <cell r="BC269">
            <v>8595000</v>
          </cell>
          <cell r="BD269">
            <v>137618398</v>
          </cell>
          <cell r="BE269">
            <v>2615000</v>
          </cell>
          <cell r="BF269">
            <v>2381000</v>
          </cell>
          <cell r="BG269">
            <v>18324000</v>
          </cell>
          <cell r="BH269">
            <v>-169119300</v>
          </cell>
          <cell r="BI269">
            <v>-61204078</v>
          </cell>
          <cell r="BJ269" t="e">
            <v>#N/A</v>
          </cell>
          <cell r="BK269">
            <v>167356981</v>
          </cell>
          <cell r="BL269">
            <v>-310671547</v>
          </cell>
          <cell r="BM269" t="str">
            <v>N/A</v>
          </cell>
          <cell r="BN269" t="str">
            <v>N/A</v>
          </cell>
          <cell r="BO269" t="str">
            <v>N/A</v>
          </cell>
          <cell r="BP269">
            <v>0</v>
          </cell>
          <cell r="BQ269">
            <v>-153812614</v>
          </cell>
          <cell r="BR269">
            <v>-288460404</v>
          </cell>
          <cell r="BS269" t="e">
            <v>#N/A</v>
          </cell>
          <cell r="BT269">
            <v>-143314567</v>
          </cell>
          <cell r="BU269">
            <v>-93544958</v>
          </cell>
          <cell r="BV269">
            <v>29651</v>
          </cell>
          <cell r="BW269">
            <v>6285069</v>
          </cell>
          <cell r="BX269">
            <v>3598703</v>
          </cell>
          <cell r="BY269">
            <v>-3370413</v>
          </cell>
          <cell r="BZ269" t="e">
            <v>#N/A</v>
          </cell>
          <cell r="CA269">
            <v>0</v>
          </cell>
          <cell r="CB269">
            <v>140988811</v>
          </cell>
          <cell r="CC269">
            <v>171595445</v>
          </cell>
          <cell r="CD269">
            <v>-265140403</v>
          </cell>
          <cell r="CE269">
            <v>0</v>
          </cell>
          <cell r="CF269">
            <v>-143314567</v>
          </cell>
          <cell r="CG269">
            <v>0</v>
          </cell>
          <cell r="CH269">
            <v>38023658</v>
          </cell>
        </row>
        <row r="270">
          <cell r="B270">
            <v>36137</v>
          </cell>
          <cell r="D270">
            <v>19526693</v>
          </cell>
          <cell r="E270">
            <v>-863579</v>
          </cell>
          <cell r="F270">
            <v>45156917</v>
          </cell>
          <cell r="G270">
            <v>0</v>
          </cell>
          <cell r="H270">
            <v>18153213</v>
          </cell>
          <cell r="I270">
            <v>14834041</v>
          </cell>
          <cell r="J270">
            <v>-5155807</v>
          </cell>
          <cell r="K270">
            <v>-355122</v>
          </cell>
          <cell r="L270">
            <v>6134000</v>
          </cell>
          <cell r="M270">
            <v>2587000</v>
          </cell>
          <cell r="N270">
            <v>15259532</v>
          </cell>
          <cell r="O270">
            <v>1591779</v>
          </cell>
          <cell r="P270">
            <v>0</v>
          </cell>
          <cell r="Q270">
            <v>0</v>
          </cell>
          <cell r="R270">
            <v>0</v>
          </cell>
          <cell r="S270">
            <v>0</v>
          </cell>
          <cell r="T270">
            <v>5673000</v>
          </cell>
          <cell r="U270">
            <v>16173000</v>
          </cell>
          <cell r="V270">
            <v>-3518000</v>
          </cell>
          <cell r="W270">
            <v>6936000</v>
          </cell>
          <cell r="X270">
            <v>-4319000</v>
          </cell>
          <cell r="Y270">
            <v>0</v>
          </cell>
          <cell r="Z270">
            <v>0</v>
          </cell>
          <cell r="AA270">
            <v>0</v>
          </cell>
          <cell r="AB270">
            <v>0</v>
          </cell>
          <cell r="AC270">
            <v>0</v>
          </cell>
          <cell r="AD270">
            <v>0</v>
          </cell>
          <cell r="AE270">
            <v>2417000</v>
          </cell>
          <cell r="AF270">
            <v>208000</v>
          </cell>
          <cell r="AG270">
            <v>0</v>
          </cell>
          <cell r="AH270">
            <v>10786841</v>
          </cell>
          <cell r="AI270">
            <v>-18755486</v>
          </cell>
          <cell r="AJ270">
            <v>-106688252</v>
          </cell>
          <cell r="AK270">
            <v>-592541</v>
          </cell>
          <cell r="AL270">
            <v>27253071</v>
          </cell>
          <cell r="AM270">
            <v>-38298155</v>
          </cell>
          <cell r="AN270">
            <v>-76552652</v>
          </cell>
          <cell r="AO270">
            <v>-17360000</v>
          </cell>
          <cell r="AP270">
            <v>-65565843</v>
          </cell>
          <cell r="AQ270">
            <v>-59219000</v>
          </cell>
          <cell r="AR270">
            <v>-13171730</v>
          </cell>
          <cell r="AS270">
            <v>0</v>
          </cell>
          <cell r="AT270">
            <v>-2228000</v>
          </cell>
          <cell r="AU270">
            <v>612000</v>
          </cell>
          <cell r="AV270">
            <v>21487015</v>
          </cell>
          <cell r="AW270">
            <v>0</v>
          </cell>
          <cell r="AX270">
            <v>0</v>
          </cell>
          <cell r="AY270">
            <v>0</v>
          </cell>
          <cell r="AZ270">
            <v>0</v>
          </cell>
          <cell r="BA270">
            <v>0</v>
          </cell>
          <cell r="BB270">
            <v>16851310</v>
          </cell>
          <cell r="BC270">
            <v>8721000</v>
          </cell>
          <cell r="BD270">
            <v>135850649</v>
          </cell>
          <cell r="BE270">
            <v>2625000</v>
          </cell>
          <cell r="BF270">
            <v>2617000</v>
          </cell>
          <cell r="BG270">
            <v>18328000</v>
          </cell>
          <cell r="BH270">
            <v>-172824845</v>
          </cell>
          <cell r="BI270">
            <v>-61603889</v>
          </cell>
          <cell r="BJ270" t="e">
            <v>#N/A</v>
          </cell>
          <cell r="BK270">
            <v>160559380</v>
          </cell>
          <cell r="BL270">
            <v>-314722731</v>
          </cell>
          <cell r="BM270" t="str">
            <v>N/A</v>
          </cell>
          <cell r="BN270" t="str">
            <v>N/A</v>
          </cell>
          <cell r="BO270" t="str">
            <v>N/A</v>
          </cell>
          <cell r="BP270">
            <v>0</v>
          </cell>
          <cell r="BQ270">
            <v>-157587359</v>
          </cell>
          <cell r="BR270">
            <v>-292597904</v>
          </cell>
          <cell r="BS270" t="e">
            <v>#N/A</v>
          </cell>
          <cell r="BT270">
            <v>-154163351</v>
          </cell>
          <cell r="BU270">
            <v>-104219645</v>
          </cell>
          <cell r="BV270">
            <v>-197094</v>
          </cell>
          <cell r="BW270">
            <v>6064342</v>
          </cell>
          <cell r="BX270">
            <v>2948946</v>
          </cell>
          <cell r="BY270">
            <v>-3385299</v>
          </cell>
          <cell r="BZ270" t="e">
            <v>#N/A</v>
          </cell>
          <cell r="CA270">
            <v>0</v>
          </cell>
          <cell r="CB270">
            <v>139235949</v>
          </cell>
          <cell r="CC270">
            <v>164808259</v>
          </cell>
          <cell r="CD270">
            <v>-269027903</v>
          </cell>
          <cell r="CE270">
            <v>0</v>
          </cell>
          <cell r="CF270">
            <v>-154163351</v>
          </cell>
          <cell r="CG270">
            <v>0</v>
          </cell>
          <cell r="CH270">
            <v>38259819</v>
          </cell>
        </row>
        <row r="271">
          <cell r="B271">
            <v>36138</v>
          </cell>
          <cell r="D271">
            <v>18932909</v>
          </cell>
          <cell r="E271">
            <v>-876567</v>
          </cell>
          <cell r="F271">
            <v>45454715</v>
          </cell>
          <cell r="G271">
            <v>0</v>
          </cell>
          <cell r="H271">
            <v>17974448</v>
          </cell>
          <cell r="I271">
            <v>14732658</v>
          </cell>
          <cell r="J271">
            <v>-5169516</v>
          </cell>
          <cell r="K271">
            <v>-356066</v>
          </cell>
          <cell r="L271">
            <v>12427043</v>
          </cell>
          <cell r="M271">
            <v>5180262</v>
          </cell>
          <cell r="N271">
            <v>15353283</v>
          </cell>
          <cell r="O271">
            <v>1641646</v>
          </cell>
          <cell r="P271">
            <v>13769817</v>
          </cell>
          <cell r="Q271">
            <v>0</v>
          </cell>
          <cell r="R271">
            <v>0</v>
          </cell>
          <cell r="S271">
            <v>0</v>
          </cell>
          <cell r="T271">
            <v>5558000</v>
          </cell>
          <cell r="U271">
            <v>16181000</v>
          </cell>
          <cell r="V271">
            <v>-3567000</v>
          </cell>
          <cell r="W271">
            <v>6937000</v>
          </cell>
          <cell r="X271">
            <v>-4943000</v>
          </cell>
          <cell r="Y271">
            <v>0</v>
          </cell>
          <cell r="Z271">
            <v>0</v>
          </cell>
          <cell r="AA271">
            <v>0</v>
          </cell>
          <cell r="AB271">
            <v>0</v>
          </cell>
          <cell r="AC271">
            <v>0</v>
          </cell>
          <cell r="AD271">
            <v>0</v>
          </cell>
          <cell r="AE271">
            <v>2457000</v>
          </cell>
          <cell r="AF271">
            <v>224000</v>
          </cell>
          <cell r="AG271">
            <v>0</v>
          </cell>
          <cell r="AH271">
            <v>10889321</v>
          </cell>
          <cell r="AI271">
            <v>-18768836</v>
          </cell>
          <cell r="AJ271">
            <v>-106777901</v>
          </cell>
          <cell r="AK271">
            <v>-592620</v>
          </cell>
          <cell r="AL271">
            <v>26215906</v>
          </cell>
          <cell r="AM271">
            <v>-36545749</v>
          </cell>
          <cell r="AN271">
            <v>-76415723</v>
          </cell>
          <cell r="AO271">
            <v>-16012000</v>
          </cell>
          <cell r="AP271">
            <v>-66815247</v>
          </cell>
          <cell r="AQ271">
            <v>-59592000</v>
          </cell>
          <cell r="AR271">
            <v>-13235036</v>
          </cell>
          <cell r="AS271">
            <v>0</v>
          </cell>
          <cell r="AT271">
            <v>-2228000</v>
          </cell>
          <cell r="AU271">
            <v>612000</v>
          </cell>
          <cell r="AV271">
            <v>21487100</v>
          </cell>
          <cell r="AW271">
            <v>0</v>
          </cell>
          <cell r="AX271">
            <v>0</v>
          </cell>
          <cell r="AY271">
            <v>0</v>
          </cell>
          <cell r="AZ271">
            <v>0</v>
          </cell>
          <cell r="BA271">
            <v>13769817</v>
          </cell>
          <cell r="BB271">
            <v>16994929</v>
          </cell>
          <cell r="BC271">
            <v>17607305</v>
          </cell>
          <cell r="BD271">
            <v>132998461</v>
          </cell>
          <cell r="BE271">
            <v>2681000</v>
          </cell>
          <cell r="BF271">
            <v>1994000</v>
          </cell>
          <cell r="BG271">
            <v>18172000</v>
          </cell>
          <cell r="BH271">
            <v>-172480074</v>
          </cell>
          <cell r="BI271">
            <v>-61937715</v>
          </cell>
          <cell r="BJ271" t="e">
            <v>#N/A</v>
          </cell>
          <cell r="BK271">
            <v>180493946</v>
          </cell>
          <cell r="BL271">
            <v>-314931784</v>
          </cell>
          <cell r="BM271" t="str">
            <v>N/A</v>
          </cell>
          <cell r="BN271" t="str">
            <v>N/A</v>
          </cell>
          <cell r="BO271" t="str">
            <v>N/A</v>
          </cell>
          <cell r="BP271">
            <v>0</v>
          </cell>
          <cell r="BQ271">
            <v>-157278238</v>
          </cell>
          <cell r="BR271">
            <v>-290834638</v>
          </cell>
          <cell r="BS271" t="e">
            <v>#N/A</v>
          </cell>
          <cell r="BT271">
            <v>-134437838</v>
          </cell>
          <cell r="BU271">
            <v>-83222824</v>
          </cell>
          <cell r="BV271">
            <v>278021</v>
          </cell>
          <cell r="BW271">
            <v>5324518</v>
          </cell>
          <cell r="BX271">
            <v>859527</v>
          </cell>
          <cell r="BY271">
            <v>-3394300</v>
          </cell>
          <cell r="BZ271" t="e">
            <v>#N/A</v>
          </cell>
          <cell r="CA271">
            <v>0</v>
          </cell>
          <cell r="CB271">
            <v>136392762</v>
          </cell>
          <cell r="CC271">
            <v>184764813</v>
          </cell>
          <cell r="CD271">
            <v>-267987637</v>
          </cell>
          <cell r="CE271">
            <v>0</v>
          </cell>
          <cell r="CF271">
            <v>-134437838</v>
          </cell>
          <cell r="CG271">
            <v>0</v>
          </cell>
          <cell r="CH271">
            <v>38361547</v>
          </cell>
        </row>
        <row r="272">
          <cell r="B272">
            <v>36139</v>
          </cell>
          <cell r="D272">
            <v>19126314</v>
          </cell>
          <cell r="E272">
            <v>-874430</v>
          </cell>
          <cell r="F272">
            <v>45419200</v>
          </cell>
          <cell r="G272">
            <v>0</v>
          </cell>
          <cell r="H272">
            <v>17860324</v>
          </cell>
          <cell r="I272">
            <v>14703861</v>
          </cell>
          <cell r="J272">
            <v>-5169516</v>
          </cell>
          <cell r="K272">
            <v>-356066</v>
          </cell>
          <cell r="L272">
            <v>12670398</v>
          </cell>
          <cell r="M272">
            <v>5194225</v>
          </cell>
          <cell r="N272">
            <v>15353283</v>
          </cell>
          <cell r="O272">
            <v>1843112</v>
          </cell>
          <cell r="P272">
            <v>13904491</v>
          </cell>
          <cell r="Q272">
            <v>0</v>
          </cell>
          <cell r="R272">
            <v>0</v>
          </cell>
          <cell r="S272">
            <v>0</v>
          </cell>
          <cell r="T272">
            <v>5640000</v>
          </cell>
          <cell r="U272">
            <v>16196000</v>
          </cell>
          <cell r="V272">
            <v>-3547000</v>
          </cell>
          <cell r="W272">
            <v>6952000</v>
          </cell>
          <cell r="X272">
            <v>-4242000</v>
          </cell>
          <cell r="Y272">
            <v>0</v>
          </cell>
          <cell r="Z272">
            <v>0</v>
          </cell>
          <cell r="AA272">
            <v>0</v>
          </cell>
          <cell r="AB272">
            <v>0</v>
          </cell>
          <cell r="AC272">
            <v>0</v>
          </cell>
          <cell r="AD272">
            <v>0</v>
          </cell>
          <cell r="AE272">
            <v>2462000</v>
          </cell>
          <cell r="AF272">
            <v>243000</v>
          </cell>
          <cell r="AG272">
            <v>0</v>
          </cell>
          <cell r="AH272">
            <v>11009151</v>
          </cell>
          <cell r="AI272">
            <v>-18810836</v>
          </cell>
          <cell r="AJ272">
            <v>-106993891</v>
          </cell>
          <cell r="AK272">
            <v>-592558</v>
          </cell>
          <cell r="AL272">
            <v>26367191</v>
          </cell>
          <cell r="AM272">
            <v>-36613739</v>
          </cell>
          <cell r="AN272">
            <v>-76442105</v>
          </cell>
          <cell r="AO272">
            <v>-16866000</v>
          </cell>
          <cell r="AP272">
            <v>-67957095</v>
          </cell>
          <cell r="AQ272">
            <v>-59831000</v>
          </cell>
          <cell r="AR272">
            <v>-13212372</v>
          </cell>
          <cell r="AS272">
            <v>0</v>
          </cell>
          <cell r="AT272">
            <v>-2226000</v>
          </cell>
          <cell r="AU272">
            <v>612000</v>
          </cell>
          <cell r="AV272">
            <v>21498600</v>
          </cell>
          <cell r="AW272">
            <v>0</v>
          </cell>
          <cell r="AX272">
            <v>0</v>
          </cell>
          <cell r="AY272">
            <v>0</v>
          </cell>
          <cell r="AZ272">
            <v>0</v>
          </cell>
          <cell r="BA272">
            <v>13904491</v>
          </cell>
          <cell r="BB272">
            <v>17196395</v>
          </cell>
          <cell r="BC272">
            <v>17864623</v>
          </cell>
          <cell r="BD272">
            <v>133909564</v>
          </cell>
          <cell r="BE272">
            <v>2705000</v>
          </cell>
          <cell r="BF272">
            <v>2710000</v>
          </cell>
          <cell r="BG272">
            <v>18289000</v>
          </cell>
          <cell r="BH272">
            <v>-173453599</v>
          </cell>
          <cell r="BI272">
            <v>-62034221</v>
          </cell>
          <cell r="BJ272" t="e">
            <v>#N/A</v>
          </cell>
          <cell r="BK272">
            <v>182000643</v>
          </cell>
          <cell r="BL272">
            <v>-316354653</v>
          </cell>
          <cell r="BM272" t="str">
            <v>N/A</v>
          </cell>
          <cell r="BN272" t="str">
            <v>N/A</v>
          </cell>
          <cell r="BO272" t="str">
            <v>N/A</v>
          </cell>
          <cell r="BP272">
            <v>0</v>
          </cell>
          <cell r="BQ272">
            <v>-158189763</v>
          </cell>
          <cell r="BR272">
            <v>-291986159</v>
          </cell>
          <cell r="BS272" t="e">
            <v>#N/A</v>
          </cell>
          <cell r="BT272">
            <v>-134354011</v>
          </cell>
          <cell r="BU272">
            <v>-82060645</v>
          </cell>
          <cell r="BV272">
            <v>227592</v>
          </cell>
          <cell r="BW272">
            <v>6471056</v>
          </cell>
          <cell r="BX272">
            <v>554952</v>
          </cell>
          <cell r="BY272">
            <v>-3346441</v>
          </cell>
          <cell r="BZ272" t="e">
            <v>#N/A</v>
          </cell>
          <cell r="CA272">
            <v>0</v>
          </cell>
          <cell r="CB272">
            <v>137256005</v>
          </cell>
          <cell r="CC272">
            <v>186221514</v>
          </cell>
          <cell r="CD272">
            <v>-268282158</v>
          </cell>
          <cell r="CE272">
            <v>0</v>
          </cell>
          <cell r="CF272">
            <v>-134354011</v>
          </cell>
          <cell r="CG272">
            <v>0</v>
          </cell>
          <cell r="CH272">
            <v>38418288</v>
          </cell>
        </row>
        <row r="273">
          <cell r="B273">
            <v>36140</v>
          </cell>
          <cell r="D273">
            <v>19328968</v>
          </cell>
          <cell r="E273">
            <v>-885039</v>
          </cell>
          <cell r="F273">
            <v>45980543</v>
          </cell>
          <cell r="G273">
            <v>0</v>
          </cell>
          <cell r="H273">
            <v>17662081</v>
          </cell>
          <cell r="I273">
            <v>15229180</v>
          </cell>
          <cell r="J273">
            <v>-5219476</v>
          </cell>
          <cell r="K273">
            <v>-359508</v>
          </cell>
          <cell r="L273">
            <v>13019472</v>
          </cell>
          <cell r="M273">
            <v>5218161</v>
          </cell>
          <cell r="N273">
            <v>15341315</v>
          </cell>
          <cell r="O273">
            <v>1266641</v>
          </cell>
          <cell r="P273">
            <v>14277449</v>
          </cell>
          <cell r="Q273">
            <v>0</v>
          </cell>
          <cell r="R273">
            <v>0</v>
          </cell>
          <cell r="S273">
            <v>0</v>
          </cell>
          <cell r="T273">
            <v>5630000</v>
          </cell>
          <cell r="U273">
            <v>16204000</v>
          </cell>
          <cell r="V273">
            <v>-3505000</v>
          </cell>
          <cell r="W273">
            <v>6956000</v>
          </cell>
          <cell r="X273">
            <v>-4344000</v>
          </cell>
          <cell r="Y273">
            <v>0</v>
          </cell>
          <cell r="Z273">
            <v>0</v>
          </cell>
          <cell r="AA273">
            <v>0</v>
          </cell>
          <cell r="AB273">
            <v>0</v>
          </cell>
          <cell r="AC273">
            <v>0</v>
          </cell>
          <cell r="AD273">
            <v>0</v>
          </cell>
          <cell r="AE273">
            <v>2477000</v>
          </cell>
          <cell r="AF273">
            <v>264000</v>
          </cell>
          <cell r="AG273">
            <v>0</v>
          </cell>
          <cell r="AH273">
            <v>11348814</v>
          </cell>
          <cell r="AI273">
            <v>-18861050</v>
          </cell>
          <cell r="AJ273">
            <v>-107045436</v>
          </cell>
          <cell r="AK273">
            <v>-585941</v>
          </cell>
          <cell r="AL273">
            <v>23708453</v>
          </cell>
          <cell r="AM273">
            <v>-36373362</v>
          </cell>
          <cell r="AN273">
            <v>-76515608</v>
          </cell>
          <cell r="AO273">
            <v>-16865000</v>
          </cell>
          <cell r="AP273">
            <v>-68293733</v>
          </cell>
          <cell r="AQ273">
            <v>-60431000</v>
          </cell>
          <cell r="AR273">
            <v>-13321180</v>
          </cell>
          <cell r="AS273">
            <v>0</v>
          </cell>
          <cell r="AT273">
            <v>-2226000</v>
          </cell>
          <cell r="AU273">
            <v>612000</v>
          </cell>
          <cell r="AV273">
            <v>21485906</v>
          </cell>
          <cell r="AW273">
            <v>0</v>
          </cell>
          <cell r="AX273">
            <v>0</v>
          </cell>
          <cell r="AY273">
            <v>0</v>
          </cell>
          <cell r="AZ273">
            <v>0</v>
          </cell>
          <cell r="BA273">
            <v>14277449</v>
          </cell>
          <cell r="BB273">
            <v>16607955</v>
          </cell>
          <cell r="BC273">
            <v>18237634</v>
          </cell>
          <cell r="BD273">
            <v>136858162</v>
          </cell>
          <cell r="BE273">
            <v>2741000</v>
          </cell>
          <cell r="BF273">
            <v>2612000</v>
          </cell>
          <cell r="BG273">
            <v>18329000</v>
          </cell>
          <cell r="BH273">
            <v>-176292676</v>
          </cell>
          <cell r="BI273">
            <v>-62403366</v>
          </cell>
          <cell r="BJ273" t="e">
            <v>#N/A</v>
          </cell>
          <cell r="BK273">
            <v>185096161</v>
          </cell>
          <cell r="BL273">
            <v>-319681136</v>
          </cell>
          <cell r="BM273" t="str">
            <v>N/A</v>
          </cell>
          <cell r="BN273" t="str">
            <v>N/A</v>
          </cell>
          <cell r="BO273" t="str">
            <v>N/A</v>
          </cell>
          <cell r="BP273">
            <v>0</v>
          </cell>
          <cell r="BQ273">
            <v>-160936626</v>
          </cell>
          <cell r="BR273">
            <v>-294941310</v>
          </cell>
          <cell r="BS273" t="e">
            <v>#N/A</v>
          </cell>
          <cell r="BT273">
            <v>-134584975</v>
          </cell>
          <cell r="BU273">
            <v>-81832213</v>
          </cell>
          <cell r="BV273">
            <v>189691</v>
          </cell>
          <cell r="BW273">
            <v>7063653</v>
          </cell>
          <cell r="BX273">
            <v>1616093</v>
          </cell>
          <cell r="BY273">
            <v>-3445896</v>
          </cell>
          <cell r="BZ273" t="e">
            <v>#N/A</v>
          </cell>
          <cell r="CA273">
            <v>0</v>
          </cell>
          <cell r="CB273">
            <v>140304058</v>
          </cell>
          <cell r="CC273">
            <v>189427096</v>
          </cell>
          <cell r="CD273">
            <v>-271259309</v>
          </cell>
          <cell r="CE273">
            <v>0</v>
          </cell>
          <cell r="CF273">
            <v>-134584975</v>
          </cell>
          <cell r="CG273">
            <v>0</v>
          </cell>
          <cell r="CH273">
            <v>38812834</v>
          </cell>
        </row>
        <row r="274">
          <cell r="B274">
            <v>36143</v>
          </cell>
          <cell r="D274">
            <v>19299948</v>
          </cell>
          <cell r="E274">
            <v>-889839</v>
          </cell>
          <cell r="F274">
            <v>46008246</v>
          </cell>
          <cell r="G274">
            <v>0</v>
          </cell>
          <cell r="H274">
            <v>17761000</v>
          </cell>
          <cell r="I274">
            <v>14520334</v>
          </cell>
          <cell r="J274">
            <v>-5261136</v>
          </cell>
          <cell r="K274">
            <v>-361144</v>
          </cell>
          <cell r="L274">
            <v>13091282</v>
          </cell>
          <cell r="M274">
            <v>5194225</v>
          </cell>
          <cell r="N274">
            <v>15371235</v>
          </cell>
          <cell r="O274">
            <v>1266641</v>
          </cell>
          <cell r="P274">
            <v>14292381</v>
          </cell>
          <cell r="Q274">
            <v>0</v>
          </cell>
          <cell r="R274">
            <v>0</v>
          </cell>
          <cell r="S274">
            <v>0</v>
          </cell>
          <cell r="T274">
            <v>5715000</v>
          </cell>
          <cell r="U274">
            <v>16212000</v>
          </cell>
          <cell r="V274">
            <v>-3518000</v>
          </cell>
          <cell r="W274">
            <v>6929000</v>
          </cell>
          <cell r="X274">
            <v>-10624000</v>
          </cell>
          <cell r="Y274">
            <v>0</v>
          </cell>
          <cell r="Z274">
            <v>0</v>
          </cell>
          <cell r="AA274">
            <v>0</v>
          </cell>
          <cell r="AB274">
            <v>0</v>
          </cell>
          <cell r="AC274">
            <v>0</v>
          </cell>
          <cell r="AD274">
            <v>0</v>
          </cell>
          <cell r="AE274">
            <v>2507000</v>
          </cell>
          <cell r="AF274">
            <v>248000</v>
          </cell>
          <cell r="AG274">
            <v>0</v>
          </cell>
          <cell r="AH274">
            <v>11298195</v>
          </cell>
          <cell r="AI274">
            <v>-18937400</v>
          </cell>
          <cell r="AJ274">
            <v>-107234072</v>
          </cell>
          <cell r="AK274">
            <v>-588841</v>
          </cell>
          <cell r="AL274">
            <v>24399422</v>
          </cell>
          <cell r="AM274">
            <v>-39073362</v>
          </cell>
          <cell r="AN274">
            <v>-77595267</v>
          </cell>
          <cell r="AO274">
            <v>-18656000</v>
          </cell>
          <cell r="AP274">
            <v>-68293733</v>
          </cell>
          <cell r="AQ274">
            <v>-60321000</v>
          </cell>
          <cell r="AR274">
            <v>-13247867</v>
          </cell>
          <cell r="AS274">
            <v>0</v>
          </cell>
          <cell r="AT274">
            <v>-2226000</v>
          </cell>
          <cell r="AU274">
            <v>612000</v>
          </cell>
          <cell r="AV274">
            <v>21503571</v>
          </cell>
          <cell r="AW274">
            <v>0</v>
          </cell>
          <cell r="AX274">
            <v>0</v>
          </cell>
          <cell r="AY274">
            <v>0</v>
          </cell>
          <cell r="AZ274">
            <v>0</v>
          </cell>
          <cell r="BA274">
            <v>14292381</v>
          </cell>
          <cell r="BB274">
            <v>16637876</v>
          </cell>
          <cell r="BC274">
            <v>18285507</v>
          </cell>
          <cell r="BD274">
            <v>135531042</v>
          </cell>
          <cell r="BE274">
            <v>2755000</v>
          </cell>
          <cell r="BF274">
            <v>-3695000</v>
          </cell>
          <cell r="BG274">
            <v>18409000</v>
          </cell>
          <cell r="BH274">
            <v>-178722587</v>
          </cell>
          <cell r="BI274">
            <v>-62270672</v>
          </cell>
          <cell r="BJ274" t="e">
            <v>#N/A</v>
          </cell>
          <cell r="BK274">
            <v>183856967</v>
          </cell>
          <cell r="BL274">
            <v>-330891353</v>
          </cell>
          <cell r="BM274" t="str">
            <v>N/A</v>
          </cell>
          <cell r="BN274" t="str">
            <v>N/A</v>
          </cell>
          <cell r="BO274" t="str">
            <v>N/A</v>
          </cell>
          <cell r="BP274">
            <v>0</v>
          </cell>
          <cell r="BQ274">
            <v>-163303187</v>
          </cell>
          <cell r="BR274">
            <v>-299956192</v>
          </cell>
          <cell r="BS274" t="e">
            <v>#N/A</v>
          </cell>
          <cell r="BT274">
            <v>-147034386</v>
          </cell>
          <cell r="BU274">
            <v>-94310674</v>
          </cell>
          <cell r="BV274">
            <v>232357</v>
          </cell>
          <cell r="BW274">
            <v>7057968</v>
          </cell>
          <cell r="BX274">
            <v>877709</v>
          </cell>
          <cell r="BY274">
            <v>-3429711</v>
          </cell>
          <cell r="BZ274" t="e">
            <v>#N/A</v>
          </cell>
          <cell r="CA274">
            <v>0</v>
          </cell>
          <cell r="CB274">
            <v>138960754</v>
          </cell>
          <cell r="CC274">
            <v>188176517</v>
          </cell>
          <cell r="CD274">
            <v>-282487191</v>
          </cell>
          <cell r="CE274">
            <v>0</v>
          </cell>
          <cell r="CF274">
            <v>-147034386</v>
          </cell>
          <cell r="CG274">
            <v>0</v>
          </cell>
          <cell r="CH274">
            <v>38825470</v>
          </cell>
        </row>
        <row r="275">
          <cell r="B275">
            <v>36144</v>
          </cell>
          <cell r="D275">
            <v>19351492</v>
          </cell>
          <cell r="E275">
            <v>-897003</v>
          </cell>
          <cell r="F275">
            <v>46031657</v>
          </cell>
          <cell r="G275">
            <v>0</v>
          </cell>
          <cell r="H275">
            <v>17253927</v>
          </cell>
          <cell r="I275">
            <v>14530228</v>
          </cell>
          <cell r="J275">
            <v>-5237393</v>
          </cell>
          <cell r="K275">
            <v>-359515</v>
          </cell>
          <cell r="L275">
            <v>12786091</v>
          </cell>
          <cell r="M275">
            <v>5180262</v>
          </cell>
          <cell r="N275">
            <v>20768921</v>
          </cell>
          <cell r="O275">
            <v>1324487</v>
          </cell>
          <cell r="P275">
            <v>14254244</v>
          </cell>
          <cell r="Q275">
            <v>0</v>
          </cell>
          <cell r="R275">
            <v>0</v>
          </cell>
          <cell r="S275">
            <v>0</v>
          </cell>
          <cell r="T275">
            <v>5667000</v>
          </cell>
          <cell r="U275">
            <v>16335000</v>
          </cell>
          <cell r="V275">
            <v>-3432000</v>
          </cell>
          <cell r="W275">
            <v>6899000</v>
          </cell>
          <cell r="X275">
            <v>-9768000</v>
          </cell>
          <cell r="Y275">
            <v>0</v>
          </cell>
          <cell r="Z275">
            <v>0</v>
          </cell>
          <cell r="AA275">
            <v>0</v>
          </cell>
          <cell r="AB275">
            <v>0</v>
          </cell>
          <cell r="AC275">
            <v>0</v>
          </cell>
          <cell r="AD275">
            <v>0</v>
          </cell>
          <cell r="AE275">
            <v>2546000</v>
          </cell>
          <cell r="AF275">
            <v>250000</v>
          </cell>
          <cell r="AG275">
            <v>0</v>
          </cell>
          <cell r="AH275">
            <v>11272939</v>
          </cell>
          <cell r="AI275">
            <v>-18838400</v>
          </cell>
          <cell r="AJ275">
            <v>-107611072</v>
          </cell>
          <cell r="AK275">
            <v>-588841</v>
          </cell>
          <cell r="AL275">
            <v>27637570</v>
          </cell>
          <cell r="AM275">
            <v>-41939894</v>
          </cell>
          <cell r="AN275">
            <v>-82394267</v>
          </cell>
          <cell r="AO275">
            <v>-19123000</v>
          </cell>
          <cell r="AP275">
            <v>-68293733</v>
          </cell>
          <cell r="AQ275">
            <v>-60224000</v>
          </cell>
          <cell r="AR275">
            <v>-13145551</v>
          </cell>
          <cell r="AS275">
            <v>0</v>
          </cell>
          <cell r="AT275">
            <v>-2224000</v>
          </cell>
          <cell r="AU275">
            <v>612000</v>
          </cell>
          <cell r="AV275">
            <v>22006571</v>
          </cell>
          <cell r="AW275">
            <v>0</v>
          </cell>
          <cell r="AX275">
            <v>0</v>
          </cell>
          <cell r="AY275">
            <v>0</v>
          </cell>
          <cell r="AZ275">
            <v>0</v>
          </cell>
          <cell r="BA275">
            <v>14254244</v>
          </cell>
          <cell r="BB275">
            <v>22093408</v>
          </cell>
          <cell r="BC275">
            <v>17966353</v>
          </cell>
          <cell r="BD275">
            <v>133611514</v>
          </cell>
          <cell r="BE275">
            <v>2796000</v>
          </cell>
          <cell r="BF275">
            <v>-2869000</v>
          </cell>
          <cell r="BG275">
            <v>18570000</v>
          </cell>
          <cell r="BH275">
            <v>-180523439</v>
          </cell>
          <cell r="BI275">
            <v>-62096612</v>
          </cell>
          <cell r="BJ275" t="e">
            <v>#N/A</v>
          </cell>
          <cell r="BK275">
            <v>187028516</v>
          </cell>
          <cell r="BL275">
            <v>-334356677</v>
          </cell>
          <cell r="BM275" t="str">
            <v>N/A</v>
          </cell>
          <cell r="BN275" t="str">
            <v>N/A</v>
          </cell>
          <cell r="BO275" t="str">
            <v>N/A</v>
          </cell>
          <cell r="BP275">
            <v>0</v>
          </cell>
          <cell r="BQ275">
            <v>-165117039</v>
          </cell>
          <cell r="BR275">
            <v>-304954516</v>
          </cell>
          <cell r="BS275" t="e">
            <v>#N/A</v>
          </cell>
          <cell r="BT275">
            <v>-147328161</v>
          </cell>
          <cell r="BU275">
            <v>-95096400</v>
          </cell>
          <cell r="BV275">
            <v>-1107250</v>
          </cell>
          <cell r="BW275">
            <v>7026117</v>
          </cell>
          <cell r="BX275">
            <v>852314</v>
          </cell>
          <cell r="BY275">
            <v>-3435596</v>
          </cell>
          <cell r="BZ275" t="e">
            <v>#N/A</v>
          </cell>
          <cell r="CA275">
            <v>0</v>
          </cell>
          <cell r="CB275">
            <v>137047110</v>
          </cell>
          <cell r="CC275">
            <v>191361115</v>
          </cell>
          <cell r="CD275">
            <v>-286457515</v>
          </cell>
          <cell r="CE275">
            <v>0</v>
          </cell>
          <cell r="CF275">
            <v>-147328161</v>
          </cell>
          <cell r="CG275">
            <v>0</v>
          </cell>
          <cell r="CH275">
            <v>38705533</v>
          </cell>
        </row>
        <row r="276">
          <cell r="B276">
            <v>36145</v>
          </cell>
          <cell r="D276">
            <v>19316594</v>
          </cell>
          <cell r="E276">
            <v>-893904</v>
          </cell>
          <cell r="F276">
            <v>46081489</v>
          </cell>
          <cell r="G276">
            <v>0</v>
          </cell>
          <cell r="H276">
            <v>17196015</v>
          </cell>
          <cell r="I276">
            <v>16221506</v>
          </cell>
          <cell r="J276">
            <v>-5204042</v>
          </cell>
          <cell r="K276">
            <v>-357225</v>
          </cell>
          <cell r="L276">
            <v>12508826</v>
          </cell>
          <cell r="M276">
            <v>5152336</v>
          </cell>
          <cell r="N276">
            <v>20846714</v>
          </cell>
          <cell r="O276">
            <v>1324487</v>
          </cell>
          <cell r="P276">
            <v>14246449</v>
          </cell>
          <cell r="Q276">
            <v>0</v>
          </cell>
          <cell r="R276">
            <v>0</v>
          </cell>
          <cell r="S276">
            <v>0</v>
          </cell>
          <cell r="T276">
            <v>5645000</v>
          </cell>
          <cell r="U276">
            <v>16341000</v>
          </cell>
          <cell r="V276">
            <v>-3476000</v>
          </cell>
          <cell r="W276">
            <v>6905000</v>
          </cell>
          <cell r="X276">
            <v>-10532000</v>
          </cell>
          <cell r="Y276">
            <v>0</v>
          </cell>
          <cell r="Z276">
            <v>0</v>
          </cell>
          <cell r="AA276">
            <v>0</v>
          </cell>
          <cell r="AB276">
            <v>0</v>
          </cell>
          <cell r="AC276">
            <v>0</v>
          </cell>
          <cell r="AD276">
            <v>0</v>
          </cell>
          <cell r="AE276">
            <v>2553000</v>
          </cell>
          <cell r="AF276">
            <v>253000</v>
          </cell>
          <cell r="AG276">
            <v>0</v>
          </cell>
          <cell r="AH276">
            <v>11472443</v>
          </cell>
          <cell r="AI276">
            <v>-18839100</v>
          </cell>
          <cell r="AJ276">
            <v>-115125162</v>
          </cell>
          <cell r="AK276">
            <v>-587711</v>
          </cell>
          <cell r="AL276">
            <v>27381384</v>
          </cell>
          <cell r="AM276">
            <v>-42348417</v>
          </cell>
          <cell r="AN276">
            <v>-83954906</v>
          </cell>
          <cell r="AO276">
            <v>-18990000</v>
          </cell>
          <cell r="AP276">
            <v>-73526239</v>
          </cell>
          <cell r="AQ276">
            <v>-60490000</v>
          </cell>
          <cell r="AR276">
            <v>-13135022</v>
          </cell>
          <cell r="AS276">
            <v>0</v>
          </cell>
          <cell r="AT276">
            <v>-2226000</v>
          </cell>
          <cell r="AU276">
            <v>612000</v>
          </cell>
          <cell r="AV276">
            <v>22011282</v>
          </cell>
          <cell r="AW276">
            <v>0</v>
          </cell>
          <cell r="AX276">
            <v>0</v>
          </cell>
          <cell r="AY276">
            <v>0</v>
          </cell>
          <cell r="AZ276">
            <v>0</v>
          </cell>
          <cell r="BA276">
            <v>14246449</v>
          </cell>
          <cell r="BB276">
            <v>22171202</v>
          </cell>
          <cell r="BC276">
            <v>17661162</v>
          </cell>
          <cell r="BD276">
            <v>135914265</v>
          </cell>
          <cell r="BE276">
            <v>2806000</v>
          </cell>
          <cell r="BF276">
            <v>-3627000</v>
          </cell>
          <cell r="BG276">
            <v>18510000</v>
          </cell>
          <cell r="BH276">
            <v>-189718213</v>
          </cell>
          <cell r="BI276">
            <v>-62152579</v>
          </cell>
          <cell r="BJ276" t="e">
            <v>#N/A</v>
          </cell>
          <cell r="BK276">
            <v>189099174</v>
          </cell>
          <cell r="BL276">
            <v>-350056447</v>
          </cell>
          <cell r="BM276" t="str">
            <v>N/A</v>
          </cell>
          <cell r="BN276" t="str">
            <v>N/A</v>
          </cell>
          <cell r="BO276" t="str">
            <v>N/A</v>
          </cell>
          <cell r="BP276">
            <v>0</v>
          </cell>
          <cell r="BQ276">
            <v>-174355113</v>
          </cell>
          <cell r="BR276">
            <v>-314616491</v>
          </cell>
          <cell r="BS276" t="e">
            <v>#N/A</v>
          </cell>
          <cell r="BT276">
            <v>-160957274</v>
          </cell>
          <cell r="BU276">
            <v>-103563147</v>
          </cell>
          <cell r="BV276">
            <v>-1192858</v>
          </cell>
          <cell r="BW276">
            <v>6692101</v>
          </cell>
          <cell r="BX276">
            <v>2102022</v>
          </cell>
          <cell r="BY276">
            <v>-3371266</v>
          </cell>
          <cell r="BZ276" t="e">
            <v>#N/A</v>
          </cell>
          <cell r="CA276">
            <v>0</v>
          </cell>
          <cell r="CB276">
            <v>139285531</v>
          </cell>
          <cell r="CC276">
            <v>193364344</v>
          </cell>
          <cell r="CD276">
            <v>-296927490</v>
          </cell>
          <cell r="CE276">
            <v>0</v>
          </cell>
          <cell r="CF276">
            <v>-160957274</v>
          </cell>
          <cell r="CG276">
            <v>0</v>
          </cell>
          <cell r="CH276">
            <v>38429930</v>
          </cell>
        </row>
        <row r="277">
          <cell r="B277">
            <v>36146</v>
          </cell>
          <cell r="D277">
            <v>19416631</v>
          </cell>
          <cell r="E277">
            <v>-898907</v>
          </cell>
          <cell r="F277">
            <v>46239619</v>
          </cell>
          <cell r="G277">
            <v>0</v>
          </cell>
          <cell r="H277">
            <v>17290048</v>
          </cell>
          <cell r="I277">
            <v>16218551</v>
          </cell>
          <cell r="J277">
            <v>-5218025</v>
          </cell>
          <cell r="K277">
            <v>-358185</v>
          </cell>
          <cell r="L277">
            <v>12909763</v>
          </cell>
          <cell r="M277">
            <v>5184251</v>
          </cell>
          <cell r="N277">
            <v>20872645</v>
          </cell>
          <cell r="O277">
            <v>1324487</v>
          </cell>
          <cell r="P277">
            <v>14357007</v>
          </cell>
          <cell r="Q277">
            <v>0</v>
          </cell>
          <cell r="R277">
            <v>0</v>
          </cell>
          <cell r="S277">
            <v>0</v>
          </cell>
          <cell r="T277">
            <v>5647000</v>
          </cell>
          <cell r="U277">
            <v>16343000</v>
          </cell>
          <cell r="V277">
            <v>-3458000</v>
          </cell>
          <cell r="W277">
            <v>6908000</v>
          </cell>
          <cell r="X277">
            <v>-9727000</v>
          </cell>
          <cell r="Y277">
            <v>0</v>
          </cell>
          <cell r="Z277">
            <v>0</v>
          </cell>
          <cell r="AA277">
            <v>0</v>
          </cell>
          <cell r="AB277">
            <v>0</v>
          </cell>
          <cell r="AC277">
            <v>0</v>
          </cell>
          <cell r="AD277">
            <v>0</v>
          </cell>
          <cell r="AE277">
            <v>2564000</v>
          </cell>
          <cell r="AF277">
            <v>247000</v>
          </cell>
          <cell r="AG277">
            <v>0</v>
          </cell>
          <cell r="AH277">
            <v>11417208</v>
          </cell>
          <cell r="AI277">
            <v>-18863450</v>
          </cell>
          <cell r="AJ277">
            <v>-117395405</v>
          </cell>
          <cell r="AK277">
            <v>-587749</v>
          </cell>
          <cell r="AL277">
            <v>27633328</v>
          </cell>
          <cell r="AM277">
            <v>-44055167</v>
          </cell>
          <cell r="AN277">
            <v>-84306154</v>
          </cell>
          <cell r="AO277">
            <v>-19546000</v>
          </cell>
          <cell r="AP277">
            <v>-74019019</v>
          </cell>
          <cell r="AQ277">
            <v>-60302000</v>
          </cell>
          <cell r="AR277">
            <v>-13194739</v>
          </cell>
          <cell r="AS277">
            <v>0</v>
          </cell>
          <cell r="AT277">
            <v>-2224000</v>
          </cell>
          <cell r="AU277">
            <v>612000</v>
          </cell>
          <cell r="AV277">
            <v>22016251</v>
          </cell>
          <cell r="AW277">
            <v>0</v>
          </cell>
          <cell r="AX277">
            <v>0</v>
          </cell>
          <cell r="AY277">
            <v>0</v>
          </cell>
          <cell r="AZ277">
            <v>0</v>
          </cell>
          <cell r="BA277">
            <v>14357007</v>
          </cell>
          <cell r="BB277">
            <v>22197133</v>
          </cell>
          <cell r="BC277">
            <v>18094014</v>
          </cell>
          <cell r="BD277">
            <v>135102718</v>
          </cell>
          <cell r="BE277">
            <v>2811000</v>
          </cell>
          <cell r="BF277">
            <v>-2819000</v>
          </cell>
          <cell r="BG277">
            <v>18532000</v>
          </cell>
          <cell r="BH277">
            <v>-192661179</v>
          </cell>
          <cell r="BI277">
            <v>-62079531</v>
          </cell>
          <cell r="BJ277" t="e">
            <v>#N/A</v>
          </cell>
          <cell r="BK277">
            <v>188851965</v>
          </cell>
          <cell r="BL277">
            <v>-354290895</v>
          </cell>
          <cell r="BM277" t="str">
            <v>N/A</v>
          </cell>
          <cell r="BN277" t="str">
            <v>N/A</v>
          </cell>
          <cell r="BO277" t="str">
            <v>N/A</v>
          </cell>
          <cell r="BP277">
            <v>0</v>
          </cell>
          <cell r="BQ277">
            <v>-177255729</v>
          </cell>
          <cell r="BR277">
            <v>-319200128</v>
          </cell>
          <cell r="BS277" t="e">
            <v>#N/A</v>
          </cell>
          <cell r="BT277">
            <v>-165438930</v>
          </cell>
          <cell r="BU277">
            <v>-107595478</v>
          </cell>
          <cell r="BV277">
            <v>-1897808</v>
          </cell>
          <cell r="BW277">
            <v>6710082</v>
          </cell>
          <cell r="BX277">
            <v>1504845</v>
          </cell>
          <cell r="BY277">
            <v>-3329777</v>
          </cell>
          <cell r="BZ277" t="e">
            <v>#N/A</v>
          </cell>
          <cell r="CA277">
            <v>0</v>
          </cell>
          <cell r="CB277">
            <v>138432494</v>
          </cell>
          <cell r="CC277">
            <v>193080649</v>
          </cell>
          <cell r="CD277">
            <v>-300676127</v>
          </cell>
          <cell r="CE277">
            <v>0</v>
          </cell>
          <cell r="CF277">
            <v>-165438930</v>
          </cell>
          <cell r="CG277">
            <v>0</v>
          </cell>
          <cell r="CH277">
            <v>38526737</v>
          </cell>
        </row>
        <row r="278">
          <cell r="B278">
            <v>36147</v>
          </cell>
          <cell r="D278">
            <v>18794475</v>
          </cell>
          <cell r="E278">
            <v>-900201</v>
          </cell>
          <cell r="F278">
            <v>46434859</v>
          </cell>
          <cell r="G278">
            <v>0</v>
          </cell>
          <cell r="H278">
            <v>17956438</v>
          </cell>
          <cell r="I278">
            <v>15838683</v>
          </cell>
          <cell r="J278">
            <v>-5455187</v>
          </cell>
          <cell r="K278">
            <v>-360178</v>
          </cell>
          <cell r="L278">
            <v>11960281</v>
          </cell>
          <cell r="M278">
            <v>5042627</v>
          </cell>
          <cell r="N278">
            <v>21024243</v>
          </cell>
          <cell r="O278">
            <v>1324487</v>
          </cell>
          <cell r="P278">
            <v>14484489</v>
          </cell>
          <cell r="Q278">
            <v>0</v>
          </cell>
          <cell r="R278">
            <v>0</v>
          </cell>
          <cell r="S278">
            <v>0</v>
          </cell>
          <cell r="T278">
            <v>5622000</v>
          </cell>
          <cell r="U278">
            <v>16325000</v>
          </cell>
          <cell r="V278">
            <v>-3431000</v>
          </cell>
          <cell r="W278">
            <v>6911000</v>
          </cell>
          <cell r="X278">
            <v>-9867000</v>
          </cell>
          <cell r="Y278">
            <v>0</v>
          </cell>
          <cell r="Z278">
            <v>0</v>
          </cell>
          <cell r="AA278">
            <v>0</v>
          </cell>
          <cell r="AB278">
            <v>0</v>
          </cell>
          <cell r="AC278">
            <v>0</v>
          </cell>
          <cell r="AD278">
            <v>0</v>
          </cell>
          <cell r="AE278">
            <v>2566000</v>
          </cell>
          <cell r="AF278">
            <v>250000</v>
          </cell>
          <cell r="AG278">
            <v>0</v>
          </cell>
          <cell r="AH278">
            <v>11425617</v>
          </cell>
          <cell r="AI278">
            <v>-18863800</v>
          </cell>
          <cell r="AJ278">
            <v>-117664159</v>
          </cell>
          <cell r="AK278">
            <v>-585907</v>
          </cell>
          <cell r="AL278">
            <v>27489854</v>
          </cell>
          <cell r="AM278">
            <v>-45580167</v>
          </cell>
          <cell r="AN278">
            <v>-83917157</v>
          </cell>
          <cell r="AO278">
            <v>-19387000</v>
          </cell>
          <cell r="AP278">
            <v>-73995807</v>
          </cell>
          <cell r="AQ278">
            <v>-60404000</v>
          </cell>
          <cell r="AR278">
            <v>-13151147</v>
          </cell>
          <cell r="AS278">
            <v>0</v>
          </cell>
          <cell r="AT278">
            <v>-2225000</v>
          </cell>
          <cell r="AU278">
            <v>612000</v>
          </cell>
          <cell r="AV278">
            <v>22022283</v>
          </cell>
          <cell r="AW278">
            <v>0</v>
          </cell>
          <cell r="AX278">
            <v>0</v>
          </cell>
          <cell r="AY278">
            <v>0</v>
          </cell>
          <cell r="AZ278">
            <v>0</v>
          </cell>
          <cell r="BA278">
            <v>14484489</v>
          </cell>
          <cell r="BB278">
            <v>22348731</v>
          </cell>
          <cell r="BC278">
            <v>17002908</v>
          </cell>
          <cell r="BD278">
            <v>133830297</v>
          </cell>
          <cell r="BE278">
            <v>2816000</v>
          </cell>
          <cell r="BF278">
            <v>-2956000</v>
          </cell>
          <cell r="BG278">
            <v>18516000</v>
          </cell>
          <cell r="BH278">
            <v>-192518886</v>
          </cell>
          <cell r="BI278">
            <v>-62129530</v>
          </cell>
          <cell r="BJ278" t="e">
            <v>#N/A</v>
          </cell>
          <cell r="BK278">
            <v>186766224</v>
          </cell>
          <cell r="BL278">
            <v>-355848389</v>
          </cell>
          <cell r="BM278" t="str">
            <v>N/A</v>
          </cell>
          <cell r="BN278" t="str">
            <v>N/A</v>
          </cell>
          <cell r="BO278" t="str">
            <v>N/A</v>
          </cell>
          <cell r="BP278">
            <v>0</v>
          </cell>
          <cell r="BQ278">
            <v>-177086086</v>
          </cell>
          <cell r="BR278">
            <v>-320637866</v>
          </cell>
          <cell r="BS278" t="e">
            <v>#N/A</v>
          </cell>
          <cell r="BT278">
            <v>-169082166</v>
          </cell>
          <cell r="BU278">
            <v>-111305762</v>
          </cell>
          <cell r="BV278">
            <v>-2056694</v>
          </cell>
          <cell r="BW278">
            <v>6833984</v>
          </cell>
          <cell r="BX278">
            <v>520206</v>
          </cell>
          <cell r="BY278">
            <v>-3289678</v>
          </cell>
          <cell r="BZ278" t="e">
            <v>#N/A</v>
          </cell>
          <cell r="CA278">
            <v>0</v>
          </cell>
          <cell r="CB278">
            <v>137119975</v>
          </cell>
          <cell r="CC278">
            <v>190956103</v>
          </cell>
          <cell r="CD278">
            <v>-302261865</v>
          </cell>
          <cell r="CE278">
            <v>0</v>
          </cell>
          <cell r="CF278">
            <v>-169082166</v>
          </cell>
          <cell r="CG278">
            <v>0</v>
          </cell>
          <cell r="CH278">
            <v>38613389</v>
          </cell>
        </row>
        <row r="279">
          <cell r="B279">
            <v>36150</v>
          </cell>
          <cell r="D279">
            <v>18770064</v>
          </cell>
          <cell r="E279">
            <v>-911580</v>
          </cell>
          <cell r="F279">
            <v>46334218</v>
          </cell>
          <cell r="G279">
            <v>0</v>
          </cell>
          <cell r="H279">
            <v>18391960</v>
          </cell>
          <cell r="I279">
            <v>16008504</v>
          </cell>
          <cell r="J279">
            <v>-5430856</v>
          </cell>
          <cell r="K279">
            <v>-358572</v>
          </cell>
          <cell r="L279">
            <v>0</v>
          </cell>
          <cell r="M279">
            <v>0</v>
          </cell>
          <cell r="N279">
            <v>21151905</v>
          </cell>
          <cell r="O279">
            <v>215429</v>
          </cell>
          <cell r="P279">
            <v>14533526</v>
          </cell>
          <cell r="Q279">
            <v>0</v>
          </cell>
          <cell r="R279">
            <v>0</v>
          </cell>
          <cell r="S279">
            <v>0</v>
          </cell>
          <cell r="T279">
            <v>5646000</v>
          </cell>
          <cell r="U279">
            <v>16331000</v>
          </cell>
          <cell r="V279">
            <v>-3365000</v>
          </cell>
          <cell r="W279">
            <v>6928000</v>
          </cell>
          <cell r="X279">
            <v>-8486000</v>
          </cell>
          <cell r="Y279">
            <v>0</v>
          </cell>
          <cell r="Z279">
            <v>0</v>
          </cell>
          <cell r="AA279">
            <v>0</v>
          </cell>
          <cell r="AB279">
            <v>0</v>
          </cell>
          <cell r="AC279">
            <v>0</v>
          </cell>
          <cell r="AD279">
            <v>0</v>
          </cell>
          <cell r="AE279">
            <v>2571000</v>
          </cell>
          <cell r="AF279">
            <v>227000</v>
          </cell>
          <cell r="AG279">
            <v>0</v>
          </cell>
          <cell r="AH279">
            <v>11331498</v>
          </cell>
          <cell r="AI279">
            <v>-18923800</v>
          </cell>
          <cell r="AJ279">
            <v>-115551062</v>
          </cell>
          <cell r="AK279">
            <v>-587355</v>
          </cell>
          <cell r="AL279">
            <v>27769287</v>
          </cell>
          <cell r="AM279">
            <v>-48728382</v>
          </cell>
          <cell r="AN279">
            <v>-83484865</v>
          </cell>
          <cell r="AO279">
            <v>-21809000</v>
          </cell>
          <cell r="AP279">
            <v>-76751649</v>
          </cell>
          <cell r="AQ279">
            <v>-58985000</v>
          </cell>
          <cell r="AR279">
            <v>-13102550</v>
          </cell>
          <cell r="AS279">
            <v>0</v>
          </cell>
          <cell r="AT279">
            <v>-2225000</v>
          </cell>
          <cell r="AU279">
            <v>612000</v>
          </cell>
          <cell r="AV279">
            <v>22024947</v>
          </cell>
          <cell r="AW279">
            <v>0</v>
          </cell>
          <cell r="AX279">
            <v>0</v>
          </cell>
          <cell r="AY279">
            <v>0</v>
          </cell>
          <cell r="AZ279">
            <v>0</v>
          </cell>
          <cell r="BA279">
            <v>14533526</v>
          </cell>
          <cell r="BB279">
            <v>21367334</v>
          </cell>
          <cell r="BC279">
            <v>0</v>
          </cell>
          <cell r="BD279">
            <v>134053631</v>
          </cell>
          <cell r="BE279">
            <v>2798000</v>
          </cell>
          <cell r="BF279">
            <v>-1558000</v>
          </cell>
          <cell r="BG279">
            <v>18612000</v>
          </cell>
          <cell r="BH279">
            <v>-192174848</v>
          </cell>
          <cell r="BI279">
            <v>-60756052</v>
          </cell>
          <cell r="BJ279" t="e">
            <v>#N/A</v>
          </cell>
          <cell r="BK279">
            <v>169042910</v>
          </cell>
          <cell r="BL279">
            <v>-358558930</v>
          </cell>
          <cell r="BM279" t="str">
            <v>N/A</v>
          </cell>
          <cell r="BN279" t="str">
            <v>N/A</v>
          </cell>
          <cell r="BO279" t="str">
            <v>N/A</v>
          </cell>
          <cell r="BP279">
            <v>0</v>
          </cell>
          <cell r="BQ279">
            <v>-176616048</v>
          </cell>
          <cell r="BR279">
            <v>-322071229</v>
          </cell>
          <cell r="BS279" t="e">
            <v>#N/A</v>
          </cell>
          <cell r="BT279">
            <v>-189516021</v>
          </cell>
          <cell r="BU279">
            <v>-128894158</v>
          </cell>
          <cell r="BV279">
            <v>-1756820</v>
          </cell>
          <cell r="BW279">
            <v>6803504</v>
          </cell>
          <cell r="BX279">
            <v>198741</v>
          </cell>
          <cell r="BY279">
            <v>-3370580</v>
          </cell>
          <cell r="BZ279" t="e">
            <v>#N/A</v>
          </cell>
          <cell r="CA279">
            <v>0</v>
          </cell>
          <cell r="CB279">
            <v>137424211</v>
          </cell>
          <cell r="CC279">
            <v>173325070</v>
          </cell>
          <cell r="CD279">
            <v>-302219228</v>
          </cell>
          <cell r="CE279">
            <v>0</v>
          </cell>
          <cell r="CF279">
            <v>-189516021</v>
          </cell>
          <cell r="CG279">
            <v>0</v>
          </cell>
          <cell r="CH279">
            <v>38463468</v>
          </cell>
        </row>
        <row r="280">
          <cell r="B280">
            <v>36151</v>
          </cell>
          <cell r="D280">
            <v>20902651</v>
          </cell>
          <cell r="E280">
            <v>-907343</v>
          </cell>
          <cell r="F280">
            <v>46136743</v>
          </cell>
          <cell r="G280">
            <v>0</v>
          </cell>
          <cell r="H280">
            <v>17301725</v>
          </cell>
          <cell r="I280">
            <v>15712653</v>
          </cell>
          <cell r="J280">
            <v>-5427830</v>
          </cell>
          <cell r="K280">
            <v>-358372</v>
          </cell>
          <cell r="L280">
            <v>11808683</v>
          </cell>
          <cell r="M280">
            <v>4964833</v>
          </cell>
          <cell r="N280">
            <v>21367334</v>
          </cell>
          <cell r="O280">
            <v>396947</v>
          </cell>
          <cell r="P280">
            <v>14387080</v>
          </cell>
          <cell r="Q280">
            <v>0</v>
          </cell>
          <cell r="R280">
            <v>0</v>
          </cell>
          <cell r="S280">
            <v>0</v>
          </cell>
          <cell r="T280">
            <v>5658000</v>
          </cell>
          <cell r="U280">
            <v>16322000</v>
          </cell>
          <cell r="V280">
            <v>-3342000</v>
          </cell>
          <cell r="W280">
            <v>6920000</v>
          </cell>
          <cell r="X280">
            <v>-8932000</v>
          </cell>
          <cell r="Y280">
            <v>0</v>
          </cell>
          <cell r="Z280">
            <v>0</v>
          </cell>
          <cell r="AA280">
            <v>0</v>
          </cell>
          <cell r="AB280">
            <v>0</v>
          </cell>
          <cell r="AC280">
            <v>0</v>
          </cell>
          <cell r="AD280">
            <v>0</v>
          </cell>
          <cell r="AE280">
            <v>2491000</v>
          </cell>
          <cell r="AF280">
            <v>216000</v>
          </cell>
          <cell r="AG280">
            <v>0</v>
          </cell>
          <cell r="AH280">
            <v>11272768</v>
          </cell>
          <cell r="AI280">
            <v>-18924500</v>
          </cell>
          <cell r="AJ280">
            <v>-115592458</v>
          </cell>
          <cell r="AK280">
            <v>-586926</v>
          </cell>
          <cell r="AL280">
            <v>26629805</v>
          </cell>
          <cell r="AM280">
            <v>-49106178</v>
          </cell>
          <cell r="AN280">
            <v>-83699037</v>
          </cell>
          <cell r="AO280">
            <v>-21728000</v>
          </cell>
          <cell r="AP280">
            <v>-101641186</v>
          </cell>
          <cell r="AQ280">
            <v>-59012000</v>
          </cell>
          <cell r="AR280">
            <v>-13059838</v>
          </cell>
          <cell r="AS280">
            <v>0</v>
          </cell>
          <cell r="AT280">
            <v>-2224000</v>
          </cell>
          <cell r="AU280">
            <v>612000</v>
          </cell>
          <cell r="AV280">
            <v>22024947</v>
          </cell>
          <cell r="AW280">
            <v>0</v>
          </cell>
          <cell r="AX280">
            <v>0</v>
          </cell>
          <cell r="AY280">
            <v>0</v>
          </cell>
          <cell r="AZ280">
            <v>0</v>
          </cell>
          <cell r="BA280">
            <v>14387080</v>
          </cell>
          <cell r="BB280">
            <v>21764281</v>
          </cell>
          <cell r="BC280">
            <v>16773516</v>
          </cell>
          <cell r="BD280">
            <v>134354448</v>
          </cell>
          <cell r="BE280">
            <v>2707000</v>
          </cell>
          <cell r="BF280">
            <v>-2012000</v>
          </cell>
          <cell r="BG280">
            <v>18638000</v>
          </cell>
          <cell r="BH280">
            <v>-193488169</v>
          </cell>
          <cell r="BI280">
            <v>-60799070</v>
          </cell>
          <cell r="BJ280" t="e">
            <v>#N/A</v>
          </cell>
          <cell r="BK280">
            <v>186371982</v>
          </cell>
          <cell r="BL280">
            <v>-385701602</v>
          </cell>
          <cell r="BM280" t="str">
            <v>N/A</v>
          </cell>
          <cell r="BN280" t="str">
            <v>N/A</v>
          </cell>
          <cell r="BO280" t="str">
            <v>N/A</v>
          </cell>
          <cell r="BP280">
            <v>0</v>
          </cell>
          <cell r="BQ280">
            <v>-177905669</v>
          </cell>
          <cell r="BR280">
            <v>-323806364</v>
          </cell>
          <cell r="BS280" t="e">
            <v>#N/A</v>
          </cell>
          <cell r="BT280">
            <v>-199329620</v>
          </cell>
          <cell r="BU280">
            <v>-113812070</v>
          </cell>
          <cell r="BV280">
            <v>-1884277</v>
          </cell>
          <cell r="BW280">
            <v>6799713</v>
          </cell>
          <cell r="BX280">
            <v>76103</v>
          </cell>
          <cell r="BY280">
            <v>-3381969</v>
          </cell>
          <cell r="BZ280" t="e">
            <v>#N/A</v>
          </cell>
          <cell r="CA280">
            <v>0</v>
          </cell>
          <cell r="CB280">
            <v>137736417</v>
          </cell>
          <cell r="CC280">
            <v>190661294</v>
          </cell>
          <cell r="CD280">
            <v>-304473363</v>
          </cell>
          <cell r="CE280">
            <v>0</v>
          </cell>
          <cell r="CF280">
            <v>-199329620</v>
          </cell>
          <cell r="CG280">
            <v>0</v>
          </cell>
          <cell r="CH280">
            <v>38477308</v>
          </cell>
        </row>
        <row r="281">
          <cell r="B281">
            <v>36152</v>
          </cell>
          <cell r="D281">
            <v>20962274</v>
          </cell>
          <cell r="E281">
            <v>0</v>
          </cell>
          <cell r="F281">
            <v>46111049</v>
          </cell>
          <cell r="G281">
            <v>0</v>
          </cell>
          <cell r="H281">
            <v>17292089</v>
          </cell>
          <cell r="I281">
            <v>15703903</v>
          </cell>
          <cell r="J281">
            <v>-5424807</v>
          </cell>
          <cell r="K281">
            <v>-358172</v>
          </cell>
          <cell r="L281">
            <v>11848577</v>
          </cell>
          <cell r="M281">
            <v>4990764</v>
          </cell>
          <cell r="N281">
            <v>21367334</v>
          </cell>
          <cell r="O281">
            <v>396947</v>
          </cell>
          <cell r="P281">
            <v>14743766</v>
          </cell>
          <cell r="Q281">
            <v>0</v>
          </cell>
          <cell r="R281">
            <v>0</v>
          </cell>
          <cell r="S281">
            <v>0</v>
          </cell>
          <cell r="T281">
            <v>5663000</v>
          </cell>
          <cell r="U281">
            <v>16328000</v>
          </cell>
          <cell r="V281">
            <v>-3333000</v>
          </cell>
          <cell r="W281">
            <v>6928000</v>
          </cell>
          <cell r="X281">
            <v>-6212000</v>
          </cell>
          <cell r="Y281">
            <v>0</v>
          </cell>
          <cell r="Z281">
            <v>0</v>
          </cell>
          <cell r="AA281">
            <v>0</v>
          </cell>
          <cell r="AB281">
            <v>0</v>
          </cell>
          <cell r="AC281">
            <v>0</v>
          </cell>
          <cell r="AD281">
            <v>0</v>
          </cell>
          <cell r="AE281">
            <v>2526000</v>
          </cell>
          <cell r="AF281">
            <v>202000</v>
          </cell>
          <cell r="AG281">
            <v>0</v>
          </cell>
          <cell r="AH281">
            <v>11271089</v>
          </cell>
          <cell r="AI281">
            <v>-19044500</v>
          </cell>
          <cell r="AJ281">
            <v>-115591458</v>
          </cell>
          <cell r="AK281">
            <v>-586926</v>
          </cell>
          <cell r="AL281">
            <v>26960805</v>
          </cell>
          <cell r="AM281">
            <v>-48241532</v>
          </cell>
          <cell r="AN281">
            <v>-83649037</v>
          </cell>
          <cell r="AO281">
            <v>-21728000</v>
          </cell>
          <cell r="AP281">
            <v>-101641186</v>
          </cell>
          <cell r="AQ281">
            <v>-59100000</v>
          </cell>
          <cell r="AR281">
            <v>-13062910</v>
          </cell>
          <cell r="AS281">
            <v>0</v>
          </cell>
          <cell r="AT281">
            <v>-2224000</v>
          </cell>
          <cell r="AU281">
            <v>612000</v>
          </cell>
          <cell r="AV281">
            <v>22024947</v>
          </cell>
          <cell r="AW281">
            <v>0</v>
          </cell>
          <cell r="AX281">
            <v>0</v>
          </cell>
          <cell r="AY281">
            <v>0</v>
          </cell>
          <cell r="AZ281">
            <v>0</v>
          </cell>
          <cell r="BA281">
            <v>14743766</v>
          </cell>
          <cell r="BB281">
            <v>21764281</v>
          </cell>
          <cell r="BC281">
            <v>16839342</v>
          </cell>
          <cell r="BD281">
            <v>133519902</v>
          </cell>
          <cell r="BE281">
            <v>2728000</v>
          </cell>
          <cell r="BF281">
            <v>716000</v>
          </cell>
          <cell r="BG281">
            <v>18658000</v>
          </cell>
          <cell r="BH281">
            <v>-193226169</v>
          </cell>
          <cell r="BI281">
            <v>-60891821</v>
          </cell>
          <cell r="BJ281" t="e">
            <v>#N/A</v>
          </cell>
          <cell r="BK281">
            <v>186867291</v>
          </cell>
          <cell r="BL281">
            <v>-381898707</v>
          </cell>
          <cell r="BM281" t="str">
            <v>N/A</v>
          </cell>
          <cell r="BN281" t="str">
            <v>N/A</v>
          </cell>
          <cell r="BO281" t="str">
            <v>N/A</v>
          </cell>
          <cell r="BP281">
            <v>0</v>
          </cell>
          <cell r="BQ281">
            <v>-177514669</v>
          </cell>
          <cell r="BR281">
            <v>-322772469</v>
          </cell>
          <cell r="BS281" t="e">
            <v>#N/A</v>
          </cell>
          <cell r="BT281">
            <v>-195031416</v>
          </cell>
          <cell r="BU281">
            <v>-110441655</v>
          </cell>
          <cell r="BV281">
            <v>-2703239</v>
          </cell>
          <cell r="BW281">
            <v>6795926</v>
          </cell>
          <cell r="BX281">
            <v>76060</v>
          </cell>
          <cell r="BY281">
            <v>-3361522</v>
          </cell>
          <cell r="BZ281" t="e">
            <v>#N/A</v>
          </cell>
          <cell r="CA281">
            <v>0</v>
          </cell>
          <cell r="CB281">
            <v>136881424</v>
          </cell>
          <cell r="CC281">
            <v>190228813</v>
          </cell>
          <cell r="CD281">
            <v>-300670468</v>
          </cell>
          <cell r="CE281">
            <v>0</v>
          </cell>
          <cell r="CF281">
            <v>-195031416</v>
          </cell>
          <cell r="CG281">
            <v>0</v>
          </cell>
          <cell r="CH281">
            <v>38426340</v>
          </cell>
        </row>
        <row r="282">
          <cell r="B282">
            <v>36153</v>
          </cell>
          <cell r="D282">
            <v>20831899</v>
          </cell>
          <cell r="E282">
            <v>-917011</v>
          </cell>
          <cell r="F282">
            <v>45938543</v>
          </cell>
          <cell r="G282">
            <v>0</v>
          </cell>
          <cell r="H282">
            <v>17423378</v>
          </cell>
          <cell r="I282">
            <v>15587980</v>
          </cell>
          <cell r="J282">
            <v>-5391067</v>
          </cell>
          <cell r="K282">
            <v>-355945</v>
          </cell>
          <cell r="L282">
            <v>11928366</v>
          </cell>
          <cell r="M282">
            <v>4847145</v>
          </cell>
          <cell r="N282">
            <v>21367334</v>
          </cell>
          <cell r="O282">
            <v>396947</v>
          </cell>
          <cell r="P282">
            <v>0</v>
          </cell>
          <cell r="Q282">
            <v>0</v>
          </cell>
          <cell r="R282">
            <v>0</v>
          </cell>
          <cell r="S282">
            <v>0</v>
          </cell>
          <cell r="T282">
            <v>5667000</v>
          </cell>
          <cell r="U282">
            <v>16331000</v>
          </cell>
          <cell r="V282">
            <v>-3287000</v>
          </cell>
          <cell r="W282">
            <v>6924000</v>
          </cell>
          <cell r="X282">
            <v>-6103000</v>
          </cell>
          <cell r="Y282">
            <v>0</v>
          </cell>
          <cell r="Z282">
            <v>0</v>
          </cell>
          <cell r="AA282">
            <v>0</v>
          </cell>
          <cell r="AB282">
            <v>0</v>
          </cell>
          <cell r="AC282">
            <v>0</v>
          </cell>
          <cell r="AD282">
            <v>0</v>
          </cell>
          <cell r="AE282">
            <v>2563000</v>
          </cell>
          <cell r="AF282">
            <v>198000</v>
          </cell>
          <cell r="AG282">
            <v>0</v>
          </cell>
          <cell r="AH282">
            <v>11195547</v>
          </cell>
          <cell r="AI282">
            <v>-18982200</v>
          </cell>
          <cell r="AJ282">
            <v>-116343048</v>
          </cell>
          <cell r="AK282">
            <v>-587107</v>
          </cell>
          <cell r="AL282">
            <v>27121838</v>
          </cell>
          <cell r="AM282">
            <v>-47032137</v>
          </cell>
          <cell r="AN282">
            <v>-83452804</v>
          </cell>
          <cell r="AO282">
            <v>-21728000</v>
          </cell>
          <cell r="AP282">
            <v>-102579052</v>
          </cell>
          <cell r="AQ282">
            <v>-59204000</v>
          </cell>
          <cell r="AR282">
            <v>-13026946</v>
          </cell>
          <cell r="AS282">
            <v>0</v>
          </cell>
          <cell r="AT282">
            <v>-2222000</v>
          </cell>
          <cell r="AU282">
            <v>612000</v>
          </cell>
          <cell r="AV282">
            <v>21971947</v>
          </cell>
          <cell r="AW282">
            <v>0</v>
          </cell>
          <cell r="AX282">
            <v>0</v>
          </cell>
          <cell r="AY282">
            <v>0</v>
          </cell>
          <cell r="AZ282">
            <v>0</v>
          </cell>
          <cell r="BA282">
            <v>0</v>
          </cell>
          <cell r="BB282">
            <v>21764281</v>
          </cell>
          <cell r="BC282">
            <v>16775511</v>
          </cell>
          <cell r="BD282">
            <v>133810631</v>
          </cell>
          <cell r="BE282">
            <v>2761000</v>
          </cell>
          <cell r="BF282">
            <v>821000</v>
          </cell>
          <cell r="BG282">
            <v>18711000</v>
          </cell>
          <cell r="BH282">
            <v>-193609374</v>
          </cell>
          <cell r="BI282">
            <v>-61035399</v>
          </cell>
          <cell r="BJ282" t="e">
            <v>#N/A</v>
          </cell>
          <cell r="BK282">
            <v>171433412</v>
          </cell>
          <cell r="BL282">
            <v>-381962961</v>
          </cell>
          <cell r="BM282" t="str">
            <v>N/A</v>
          </cell>
          <cell r="BN282" t="str">
            <v>N/A</v>
          </cell>
          <cell r="BO282" t="str">
            <v>N/A</v>
          </cell>
          <cell r="BP282">
            <v>0</v>
          </cell>
          <cell r="BQ282">
            <v>-177914174</v>
          </cell>
          <cell r="BR282">
            <v>-322038857</v>
          </cell>
          <cell r="BS282" t="e">
            <v>#N/A</v>
          </cell>
          <cell r="BT282">
            <v>-210529549</v>
          </cell>
          <cell r="BU282">
            <v>-124033735</v>
          </cell>
          <cell r="BV282">
            <v>-2253019</v>
          </cell>
          <cell r="BW282">
            <v>6753659</v>
          </cell>
          <cell r="BX282">
            <v>432685</v>
          </cell>
          <cell r="BY282">
            <v>-3361698</v>
          </cell>
          <cell r="BZ282" t="e">
            <v>#N/A</v>
          </cell>
          <cell r="CA282">
            <v>0</v>
          </cell>
          <cell r="CB282">
            <v>137172330</v>
          </cell>
          <cell r="CC282">
            <v>175712122</v>
          </cell>
          <cell r="CD282">
            <v>-299745856</v>
          </cell>
          <cell r="CE282">
            <v>0</v>
          </cell>
          <cell r="CF282">
            <v>-210529549</v>
          </cell>
          <cell r="CG282">
            <v>0</v>
          </cell>
          <cell r="CH282">
            <v>38204216</v>
          </cell>
        </row>
        <row r="283">
          <cell r="B283">
            <v>36157</v>
          </cell>
          <cell r="D283">
            <v>20063952</v>
          </cell>
          <cell r="E283">
            <v>-897849</v>
          </cell>
          <cell r="F283">
            <v>46118423</v>
          </cell>
          <cell r="G283">
            <v>0</v>
          </cell>
          <cell r="H283">
            <v>17491602</v>
          </cell>
          <cell r="I283">
            <v>15649018</v>
          </cell>
          <cell r="J283">
            <v>-5249295</v>
          </cell>
          <cell r="K283">
            <v>-357338</v>
          </cell>
          <cell r="L283">
            <v>11874509</v>
          </cell>
          <cell r="M283">
            <v>4847145</v>
          </cell>
          <cell r="N283">
            <v>21500979</v>
          </cell>
          <cell r="O283">
            <v>396947</v>
          </cell>
          <cell r="P283">
            <v>14566745</v>
          </cell>
          <cell r="Q283">
            <v>0</v>
          </cell>
          <cell r="R283">
            <v>0</v>
          </cell>
          <cell r="S283">
            <v>0</v>
          </cell>
          <cell r="T283">
            <v>5671000</v>
          </cell>
          <cell r="U283">
            <v>16336000</v>
          </cell>
          <cell r="V283">
            <v>-3248000</v>
          </cell>
          <cell r="W283">
            <v>6952000</v>
          </cell>
          <cell r="X283">
            <v>-5830000</v>
          </cell>
          <cell r="Y283">
            <v>0</v>
          </cell>
          <cell r="Z283">
            <v>0</v>
          </cell>
          <cell r="AA283">
            <v>0</v>
          </cell>
          <cell r="AB283">
            <v>0</v>
          </cell>
          <cell r="AC283">
            <v>0</v>
          </cell>
          <cell r="AD283">
            <v>0</v>
          </cell>
          <cell r="AE283">
            <v>2582000</v>
          </cell>
          <cell r="AF283">
            <v>173000</v>
          </cell>
          <cell r="AG283">
            <v>0</v>
          </cell>
          <cell r="AH283">
            <v>11195547</v>
          </cell>
          <cell r="AI283">
            <v>-18982200</v>
          </cell>
          <cell r="AJ283">
            <v>-116343048</v>
          </cell>
          <cell r="AK283">
            <v>-587107</v>
          </cell>
          <cell r="AL283">
            <v>27121838</v>
          </cell>
          <cell r="AM283">
            <v>-47798534</v>
          </cell>
          <cell r="AN283">
            <v>-83626804</v>
          </cell>
          <cell r="AO283">
            <v>-21728000</v>
          </cell>
          <cell r="AP283">
            <v>-102579052</v>
          </cell>
          <cell r="AQ283">
            <v>-59204000</v>
          </cell>
          <cell r="AR283">
            <v>-13026946</v>
          </cell>
          <cell r="AS283">
            <v>0</v>
          </cell>
          <cell r="AT283">
            <v>-2226000</v>
          </cell>
          <cell r="AU283">
            <v>612000</v>
          </cell>
          <cell r="AV283">
            <v>21971947</v>
          </cell>
          <cell r="AW283">
            <v>0</v>
          </cell>
          <cell r="AX283">
            <v>0</v>
          </cell>
          <cell r="AY283">
            <v>0</v>
          </cell>
          <cell r="AZ283">
            <v>0</v>
          </cell>
          <cell r="BA283">
            <v>14566745</v>
          </cell>
          <cell r="BB283">
            <v>21897926</v>
          </cell>
          <cell r="BC283">
            <v>16721654</v>
          </cell>
          <cell r="BD283">
            <v>133542306</v>
          </cell>
          <cell r="BE283">
            <v>2755000</v>
          </cell>
          <cell r="BF283">
            <v>1122000</v>
          </cell>
          <cell r="BG283">
            <v>18759000</v>
          </cell>
          <cell r="BH283">
            <v>-193787374</v>
          </cell>
          <cell r="BI283">
            <v>-61035399</v>
          </cell>
          <cell r="BJ283" t="e">
            <v>#N/A</v>
          </cell>
          <cell r="BK283">
            <v>185830783</v>
          </cell>
          <cell r="BL283">
            <v>-382564358</v>
          </cell>
          <cell r="BM283" t="str">
            <v>N/A</v>
          </cell>
          <cell r="BN283" t="str">
            <v>N/A</v>
          </cell>
          <cell r="BO283" t="str">
            <v>N/A</v>
          </cell>
          <cell r="BP283">
            <v>0</v>
          </cell>
          <cell r="BQ283">
            <v>-178053174</v>
          </cell>
          <cell r="BR283">
            <v>-322979254</v>
          </cell>
          <cell r="BS283" t="e">
            <v>#N/A</v>
          </cell>
          <cell r="BT283">
            <v>-196733576</v>
          </cell>
          <cell r="BU283">
            <v>-110260926</v>
          </cell>
          <cell r="BV283">
            <v>-2034240</v>
          </cell>
          <cell r="BW283">
            <v>6429890</v>
          </cell>
          <cell r="BX283">
            <v>434379</v>
          </cell>
          <cell r="BY283">
            <v>-3353696</v>
          </cell>
          <cell r="BZ283" t="e">
            <v>#N/A</v>
          </cell>
          <cell r="CA283">
            <v>0</v>
          </cell>
          <cell r="CB283">
            <v>136896002</v>
          </cell>
          <cell r="CC283">
            <v>190082328</v>
          </cell>
          <cell r="CD283">
            <v>-300343253</v>
          </cell>
          <cell r="CE283">
            <v>0</v>
          </cell>
          <cell r="CF283">
            <v>-196733576</v>
          </cell>
          <cell r="CG283">
            <v>0</v>
          </cell>
          <cell r="CH283">
            <v>38349612</v>
          </cell>
        </row>
        <row r="284">
          <cell r="B284">
            <v>36158</v>
          </cell>
          <cell r="D284">
            <v>19681050</v>
          </cell>
          <cell r="E284">
            <v>-905323</v>
          </cell>
          <cell r="F284">
            <v>46270988</v>
          </cell>
          <cell r="G284">
            <v>0</v>
          </cell>
          <cell r="H284">
            <v>17152358</v>
          </cell>
          <cell r="I284">
            <v>14001814</v>
          </cell>
          <cell r="J284">
            <v>-5261266</v>
          </cell>
          <cell r="K284">
            <v>-358153</v>
          </cell>
          <cell r="L284">
            <v>12000175</v>
          </cell>
          <cell r="M284">
            <v>4902997</v>
          </cell>
          <cell r="N284">
            <v>21800186</v>
          </cell>
          <cell r="O284">
            <v>396947</v>
          </cell>
          <cell r="P284">
            <v>14751072</v>
          </cell>
          <cell r="Q284">
            <v>0</v>
          </cell>
          <cell r="R284">
            <v>0</v>
          </cell>
          <cell r="S284">
            <v>0</v>
          </cell>
          <cell r="T284">
            <v>5672000</v>
          </cell>
          <cell r="U284">
            <v>16340000</v>
          </cell>
          <cell r="V284">
            <v>-3243000</v>
          </cell>
          <cell r="W284">
            <v>6954000</v>
          </cell>
          <cell r="X284">
            <v>-6848000</v>
          </cell>
          <cell r="Y284">
            <v>0</v>
          </cell>
          <cell r="Z284">
            <v>0</v>
          </cell>
          <cell r="AA284">
            <v>0</v>
          </cell>
          <cell r="AB284">
            <v>0</v>
          </cell>
          <cell r="AC284">
            <v>0</v>
          </cell>
          <cell r="AD284">
            <v>0</v>
          </cell>
          <cell r="AE284">
            <v>2582000</v>
          </cell>
          <cell r="AF284">
            <v>173000</v>
          </cell>
          <cell r="AG284">
            <v>0</v>
          </cell>
          <cell r="AH284">
            <v>11294590</v>
          </cell>
          <cell r="AI284">
            <v>-19110550</v>
          </cell>
          <cell r="AJ284">
            <v>-116545210</v>
          </cell>
          <cell r="AK284">
            <v>-586529</v>
          </cell>
          <cell r="AL284">
            <v>25398286</v>
          </cell>
          <cell r="AM284">
            <v>-46554208</v>
          </cell>
          <cell r="AN284">
            <v>-80462039</v>
          </cell>
          <cell r="AO284">
            <v>-21171000</v>
          </cell>
          <cell r="AP284">
            <v>-105633434</v>
          </cell>
          <cell r="AQ284">
            <v>-59282000</v>
          </cell>
          <cell r="AR284">
            <v>-13046946</v>
          </cell>
          <cell r="AS284">
            <v>0</v>
          </cell>
          <cell r="AT284">
            <v>-2225000</v>
          </cell>
          <cell r="AU284">
            <v>612000</v>
          </cell>
          <cell r="AV284">
            <v>21983947</v>
          </cell>
          <cell r="AW284">
            <v>0</v>
          </cell>
          <cell r="AX284">
            <v>0</v>
          </cell>
          <cell r="AY284">
            <v>0</v>
          </cell>
          <cell r="AZ284">
            <v>0</v>
          </cell>
          <cell r="BA284">
            <v>14751072</v>
          </cell>
          <cell r="BB284">
            <v>22197133</v>
          </cell>
          <cell r="BC284">
            <v>16903173</v>
          </cell>
          <cell r="BD284">
            <v>131652231</v>
          </cell>
          <cell r="BE284">
            <v>2755000</v>
          </cell>
          <cell r="BF284">
            <v>106000</v>
          </cell>
          <cell r="BG284">
            <v>18769000</v>
          </cell>
          <cell r="BH284">
            <v>-192106095</v>
          </cell>
          <cell r="BI284">
            <v>-61034356</v>
          </cell>
          <cell r="BJ284" t="e">
            <v>#N/A</v>
          </cell>
          <cell r="BK284">
            <v>184598285</v>
          </cell>
          <cell r="BL284">
            <v>-383698092</v>
          </cell>
          <cell r="BM284" t="str">
            <v>N/A</v>
          </cell>
          <cell r="BN284" t="str">
            <v>N/A</v>
          </cell>
          <cell r="BO284" t="str">
            <v>N/A</v>
          </cell>
          <cell r="BP284">
            <v>0</v>
          </cell>
          <cell r="BQ284">
            <v>-176238545</v>
          </cell>
          <cell r="BR284">
            <v>-320065606</v>
          </cell>
          <cell r="BS284" t="e">
            <v>#N/A</v>
          </cell>
          <cell r="BT284">
            <v>-199099807</v>
          </cell>
          <cell r="BU284">
            <v>-109549439</v>
          </cell>
          <cell r="BV284">
            <v>-2424588</v>
          </cell>
          <cell r="BW284">
            <v>6579378</v>
          </cell>
          <cell r="BX284">
            <v>963905</v>
          </cell>
          <cell r="BY284">
            <v>-3382558</v>
          </cell>
          <cell r="BZ284" t="e">
            <v>#N/A</v>
          </cell>
          <cell r="CA284">
            <v>0</v>
          </cell>
          <cell r="CB284">
            <v>135034788</v>
          </cell>
          <cell r="CC284">
            <v>188886166</v>
          </cell>
          <cell r="CD284">
            <v>-298435605</v>
          </cell>
          <cell r="CE284">
            <v>0</v>
          </cell>
          <cell r="CF284">
            <v>-199099807</v>
          </cell>
          <cell r="CG284">
            <v>0</v>
          </cell>
          <cell r="CH284">
            <v>38429303</v>
          </cell>
        </row>
        <row r="285">
          <cell r="B285">
            <v>36159</v>
          </cell>
          <cell r="D285">
            <v>20592874</v>
          </cell>
          <cell r="E285">
            <v>-912744</v>
          </cell>
          <cell r="F285">
            <v>46419931</v>
          </cell>
          <cell r="G285">
            <v>0</v>
          </cell>
          <cell r="H285">
            <v>17207571</v>
          </cell>
          <cell r="I285">
            <v>14046885</v>
          </cell>
          <cell r="J285">
            <v>-5278202</v>
          </cell>
          <cell r="K285">
            <v>-359306</v>
          </cell>
          <cell r="L285">
            <v>12191668</v>
          </cell>
          <cell r="M285">
            <v>4914965</v>
          </cell>
          <cell r="N285">
            <v>21800186</v>
          </cell>
          <cell r="O285">
            <v>396947</v>
          </cell>
          <cell r="P285">
            <v>15010703</v>
          </cell>
          <cell r="Q285">
            <v>0</v>
          </cell>
          <cell r="R285">
            <v>0</v>
          </cell>
          <cell r="S285">
            <v>0</v>
          </cell>
          <cell r="T285">
            <v>5678000</v>
          </cell>
          <cell r="U285">
            <v>16423000</v>
          </cell>
          <cell r="V285">
            <v>-3211000</v>
          </cell>
          <cell r="W285">
            <v>6959000</v>
          </cell>
          <cell r="X285">
            <v>-6174000</v>
          </cell>
          <cell r="Y285">
            <v>0</v>
          </cell>
          <cell r="Z285">
            <v>0</v>
          </cell>
          <cell r="AA285">
            <v>0</v>
          </cell>
          <cell r="AB285">
            <v>0</v>
          </cell>
          <cell r="AC285">
            <v>0</v>
          </cell>
          <cell r="AD285">
            <v>0</v>
          </cell>
          <cell r="AE285">
            <v>2591000</v>
          </cell>
          <cell r="AF285">
            <v>65000</v>
          </cell>
          <cell r="AG285">
            <v>0</v>
          </cell>
          <cell r="AH285">
            <v>9959117</v>
          </cell>
          <cell r="AI285">
            <v>-19157550</v>
          </cell>
          <cell r="AJ285">
            <v>-116545210</v>
          </cell>
          <cell r="AK285">
            <v>-586529</v>
          </cell>
          <cell r="AL285">
            <v>25609286</v>
          </cell>
          <cell r="AM285">
            <v>-46051743</v>
          </cell>
          <cell r="AN285">
            <v>-82377039</v>
          </cell>
          <cell r="AO285">
            <v>-21105000</v>
          </cell>
          <cell r="AP285">
            <v>-105633434</v>
          </cell>
          <cell r="AQ285">
            <v>-59431000</v>
          </cell>
          <cell r="AR285">
            <v>-13085946</v>
          </cell>
          <cell r="AS285">
            <v>0</v>
          </cell>
          <cell r="AT285">
            <v>-2224000</v>
          </cell>
          <cell r="AU285">
            <v>612000</v>
          </cell>
          <cell r="AV285">
            <v>21606947</v>
          </cell>
          <cell r="AW285">
            <v>0</v>
          </cell>
          <cell r="AX285">
            <v>0</v>
          </cell>
          <cell r="AY285">
            <v>0</v>
          </cell>
          <cell r="AZ285">
            <v>0</v>
          </cell>
          <cell r="BA285">
            <v>15010703</v>
          </cell>
          <cell r="BB285">
            <v>22197133</v>
          </cell>
          <cell r="BC285">
            <v>17106633</v>
          </cell>
          <cell r="BD285">
            <v>132909923</v>
          </cell>
          <cell r="BE285">
            <v>2656000</v>
          </cell>
          <cell r="BF285">
            <v>785000</v>
          </cell>
          <cell r="BG285">
            <v>18890000</v>
          </cell>
          <cell r="BH285">
            <v>-194167095</v>
          </cell>
          <cell r="BI285">
            <v>-62557829</v>
          </cell>
          <cell r="BJ285" t="e">
            <v>#N/A</v>
          </cell>
          <cell r="BK285">
            <v>186311648</v>
          </cell>
          <cell r="BL285">
            <v>-386079100</v>
          </cell>
          <cell r="BM285" t="str">
            <v>N/A</v>
          </cell>
          <cell r="BN285" t="str">
            <v>N/A</v>
          </cell>
          <cell r="BO285" t="str">
            <v>N/A</v>
          </cell>
          <cell r="BP285">
            <v>0</v>
          </cell>
          <cell r="BQ285">
            <v>-178220545</v>
          </cell>
          <cell r="BR285">
            <v>-322771614</v>
          </cell>
          <cell r="BS285" t="e">
            <v>#N/A</v>
          </cell>
          <cell r="BT285">
            <v>-199767452</v>
          </cell>
          <cell r="BU285">
            <v>-109830756</v>
          </cell>
          <cell r="BV285">
            <v>-2384378</v>
          </cell>
          <cell r="BW285">
            <v>6600557</v>
          </cell>
          <cell r="BX285">
            <v>967008</v>
          </cell>
          <cell r="BY285">
            <v>-3385465</v>
          </cell>
          <cell r="BZ285" t="e">
            <v>#N/A</v>
          </cell>
          <cell r="CA285">
            <v>0</v>
          </cell>
          <cell r="CB285">
            <v>136295388</v>
          </cell>
          <cell r="CC285">
            <v>190609858</v>
          </cell>
          <cell r="CD285">
            <v>-300440613</v>
          </cell>
          <cell r="CE285">
            <v>0</v>
          </cell>
          <cell r="CF285">
            <v>-199767452</v>
          </cell>
          <cell r="CG285">
            <v>0</v>
          </cell>
          <cell r="CH285">
            <v>38482449</v>
          </cell>
        </row>
        <row r="286">
          <cell r="B286">
            <v>36160</v>
          </cell>
          <cell r="D286" t="e">
            <v>#N/A</v>
          </cell>
          <cell r="E286" t="e">
            <v>#N/A</v>
          </cell>
          <cell r="F286" t="e">
            <v>#N/A</v>
          </cell>
          <cell r="G286" t="e">
            <v>#N/A</v>
          </cell>
          <cell r="H286" t="e">
            <v>#N/A</v>
          </cell>
          <cell r="I286" t="e">
            <v>#N/A</v>
          </cell>
          <cell r="J286" t="e">
            <v>#N/A</v>
          </cell>
          <cell r="K286" t="e">
            <v>#N/A</v>
          </cell>
          <cell r="L286" t="e">
            <v>#N/A</v>
          </cell>
          <cell r="M286" t="e">
            <v>#N/A</v>
          </cell>
          <cell r="N286" t="e">
            <v>#N/A</v>
          </cell>
          <cell r="O286" t="e">
            <v>#N/A</v>
          </cell>
          <cell r="P286" t="e">
            <v>#N/A</v>
          </cell>
          <cell r="Q286" t="e">
            <v>#N/A</v>
          </cell>
          <cell r="R286" t="e">
            <v>#N/A</v>
          </cell>
          <cell r="S286" t="e">
            <v>#N/A</v>
          </cell>
          <cell r="T286" t="e">
            <v>#N/A</v>
          </cell>
          <cell r="U286" t="e">
            <v>#N/A</v>
          </cell>
          <cell r="V286" t="e">
            <v>#N/A</v>
          </cell>
          <cell r="W286" t="e">
            <v>#N/A</v>
          </cell>
          <cell r="X286" t="e">
            <v>#N/A</v>
          </cell>
          <cell r="Y286" t="e">
            <v>#N/A</v>
          </cell>
          <cell r="Z286" t="e">
            <v>#N/A</v>
          </cell>
          <cell r="AA286" t="e">
            <v>#N/A</v>
          </cell>
          <cell r="AB286" t="e">
            <v>#N/A</v>
          </cell>
          <cell r="AC286" t="e">
            <v>#N/A</v>
          </cell>
          <cell r="AD286" t="e">
            <v>#N/A</v>
          </cell>
          <cell r="AE286" t="e">
            <v>#N/A</v>
          </cell>
          <cell r="AF286" t="e">
            <v>#N/A</v>
          </cell>
          <cell r="AG286" t="e">
            <v>#N/A</v>
          </cell>
          <cell r="AH286" t="e">
            <v>#N/A</v>
          </cell>
          <cell r="AI286" t="e">
            <v>#N/A</v>
          </cell>
          <cell r="AJ286" t="e">
            <v>#N/A</v>
          </cell>
          <cell r="AK286" t="e">
            <v>#N/A</v>
          </cell>
          <cell r="AL286" t="e">
            <v>#N/A</v>
          </cell>
          <cell r="AM286" t="e">
            <v>#N/A</v>
          </cell>
          <cell r="AN286" t="e">
            <v>#N/A</v>
          </cell>
          <cell r="AO286" t="e">
            <v>#N/A</v>
          </cell>
          <cell r="AP286" t="e">
            <v>#N/A</v>
          </cell>
          <cell r="AQ286" t="e">
            <v>#N/A</v>
          </cell>
          <cell r="AR286" t="e">
            <v>#N/A</v>
          </cell>
          <cell r="AS286" t="e">
            <v>#N/A</v>
          </cell>
          <cell r="AT286" t="e">
            <v>#N/A</v>
          </cell>
          <cell r="AU286" t="e">
            <v>#N/A</v>
          </cell>
          <cell r="AV286" t="e">
            <v>#N/A</v>
          </cell>
          <cell r="AW286" t="e">
            <v>#N/A</v>
          </cell>
          <cell r="AX286" t="e">
            <v>#N/A</v>
          </cell>
          <cell r="AY286" t="e">
            <v>#N/A</v>
          </cell>
          <cell r="AZ286" t="e">
            <v>#N/A</v>
          </cell>
          <cell r="BA286" t="e">
            <v>#N/A</v>
          </cell>
          <cell r="BB286" t="e">
            <v>#N/A</v>
          </cell>
          <cell r="BC286" t="e">
            <v>#N/A</v>
          </cell>
          <cell r="BD286" t="e">
            <v>#N/A</v>
          </cell>
          <cell r="BE286" t="e">
            <v>#N/A</v>
          </cell>
          <cell r="BF286" t="e">
            <v>#N/A</v>
          </cell>
          <cell r="BG286" t="e">
            <v>#N/A</v>
          </cell>
          <cell r="BH286" t="e">
            <v>#N/A</v>
          </cell>
          <cell r="BI286" t="e">
            <v>#N/A</v>
          </cell>
          <cell r="BJ286" t="e">
            <v>#N/A</v>
          </cell>
          <cell r="BK286" t="e">
            <v>#N/A</v>
          </cell>
          <cell r="BL286" t="e">
            <v>#N/A</v>
          </cell>
          <cell r="BM286" t="e">
            <v>#N/A</v>
          </cell>
          <cell r="BN286" t="e">
            <v>#N/A</v>
          </cell>
          <cell r="BO286" t="e">
            <v>#N/A</v>
          </cell>
          <cell r="BP286" t="e">
            <v>#N/A</v>
          </cell>
          <cell r="BQ286" t="e">
            <v>#N/A</v>
          </cell>
          <cell r="BR286" t="e">
            <v>#N/A</v>
          </cell>
          <cell r="BS286" t="e">
            <v>#N/A</v>
          </cell>
          <cell r="BT286" t="e">
            <v>#N/A</v>
          </cell>
          <cell r="BU286" t="e">
            <v>#N/A</v>
          </cell>
          <cell r="BV286" t="e">
            <v>#N/A</v>
          </cell>
          <cell r="BW286" t="e">
            <v>#N/A</v>
          </cell>
          <cell r="BX286" t="e">
            <v>#N/A</v>
          </cell>
          <cell r="BY286" t="e">
            <v>#N/A</v>
          </cell>
          <cell r="BZ286" t="e">
            <v>#N/A</v>
          </cell>
          <cell r="CA286" t="e">
            <v>#N/A</v>
          </cell>
          <cell r="CB286" t="e">
            <v>#N/A</v>
          </cell>
          <cell r="CC286" t="e">
            <v>#N/A</v>
          </cell>
          <cell r="CD286" t="e">
            <v>#N/A</v>
          </cell>
          <cell r="CE286" t="e">
            <v>#N/A</v>
          </cell>
          <cell r="CF286" t="e">
            <v>#N/A</v>
          </cell>
          <cell r="CG286" t="e">
            <v>#N/A</v>
          </cell>
          <cell r="CH286" t="e">
            <v>#N/A</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and Market Developments"/>
      <sheetName val="Update Dates Sheet"/>
      <sheetName val="Summary&amp;Market Developments"/>
      <sheetName val="Overview by Business Unit"/>
      <sheetName val="Risk Rating Overview"/>
      <sheetName val="Customer Segment Overview"/>
      <sheetName val="Industry Distribution"/>
      <sheetName val="Top 25 Corporates"/>
      <sheetName val="Counterparties"/>
      <sheetName val="Top 25 Counterparties"/>
      <sheetName val="Country Exposure by Country"/>
      <sheetName val="Risk Rating Mitigation_Org."/>
      <sheetName val="Risk rating Mitigation_Out."/>
      <sheetName val="Region Topic"/>
    </sheetNames>
    <sheetDataSet>
      <sheetData sheetId="0"/>
      <sheetData sheetId="1" refreshError="1">
        <row r="5">
          <cell r="C5">
            <v>39507</v>
          </cell>
        </row>
        <row r="7">
          <cell r="C7">
            <v>39141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Checks"/>
      <sheetName val="181 Grp"/>
      <sheetName val="182 Bank"/>
      <sheetName val="183 EurAsia"/>
      <sheetName val="184 Ins US"/>
      <sheetName val="Voor 12 Assets"/>
      <sheetName val="Grp"/>
      <sheetName val="Bnk"/>
      <sheetName val="Bnk inp"/>
      <sheetName val="Bnk Retr"/>
      <sheetName val="Europe"/>
      <sheetName val="ABS Europe"/>
      <sheetName val="Src Europe"/>
      <sheetName val="US"/>
      <sheetName val="ABS US"/>
      <sheetName val="Src US"/>
      <sheetName val="Recon QR"/>
    </sheetNames>
    <sheetDataSet>
      <sheetData sheetId="0">
        <row r="1">
          <cell r="B1" t="str">
            <v>ACTUALS</v>
          </cell>
        </row>
        <row r="2">
          <cell r="B2">
            <v>2013</v>
          </cell>
        </row>
        <row r="3">
          <cell r="B3" t="str">
            <v>dec</v>
          </cell>
        </row>
        <row r="4">
          <cell r="B4" t="str">
            <v>YTD</v>
          </cell>
        </row>
        <row r="5">
          <cell r="B5" t="str">
            <v>EUR Total</v>
          </cell>
        </row>
        <row r="6">
          <cell r="B6" t="str">
            <v>[ICP Top]</v>
          </cell>
        </row>
        <row r="7">
          <cell r="B7" t="str">
            <v>IFRS_FA_TOT</v>
          </cell>
        </row>
        <row r="9">
          <cell r="B9" t="str">
            <v>TopCustom3</v>
          </cell>
        </row>
        <row r="10">
          <cell r="B10" t="str">
            <v>[None]</v>
          </cell>
        </row>
        <row r="11">
          <cell r="B11" t="str">
            <v>31 December 2013</v>
          </cell>
        </row>
        <row r="12">
          <cell r="B12" t="str">
            <v>1000000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
      <sheetName val="Summary"/>
      <sheetName val="Combo book"/>
      <sheetName val="Combined"/>
      <sheetName val="ALCO"/>
      <sheetName val="RETAIL"/>
      <sheetName val="Retail Asset"/>
      <sheetName val="Retail Liability"/>
      <sheetName val="ALCO Asset"/>
      <sheetName val="ALCO Liability"/>
      <sheetName val="Investments"/>
      <sheetName val="CMBS"/>
      <sheetName val="CMO"/>
      <sheetName val="MBS 2"/>
      <sheetName val="Fxd Rate Mtge"/>
      <sheetName val="ARMs"/>
      <sheetName val="FHLB Advances"/>
      <sheetName val="retail portfolios"/>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refreshError="1"/>
      <sheetData sheetId="13" refreshError="1"/>
      <sheetData sheetId="14"/>
      <sheetData sheetId="15"/>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Output"/>
      <sheetName val="Scn_Crv_Input"/>
      <sheetName val="Macro"/>
      <sheetName val="Test_Horiz_Crv"/>
      <sheetName val="Crv_Chart"/>
    </sheetNames>
    <sheetDataSet>
      <sheetData sheetId="0"/>
      <sheetData sheetId="1"/>
      <sheetData sheetId="2" refreshError="1">
        <row r="3">
          <cell r="G3" t="str">
            <v>1 Mo</v>
          </cell>
          <cell r="H3">
            <v>5.1239999999999997</v>
          </cell>
        </row>
        <row r="4">
          <cell r="G4" t="str">
            <v>3 Mo</v>
          </cell>
          <cell r="H4">
            <v>5.2290000000000001</v>
          </cell>
        </row>
        <row r="5">
          <cell r="G5" t="str">
            <v>6 Mo</v>
          </cell>
          <cell r="H5">
            <v>5.133</v>
          </cell>
        </row>
        <row r="6">
          <cell r="G6" t="str">
            <v>1 Yr</v>
          </cell>
          <cell r="H6">
            <v>4.9009999999999998</v>
          </cell>
        </row>
        <row r="7">
          <cell r="G7" t="str">
            <v>2 Yr</v>
          </cell>
          <cell r="H7">
            <v>4.657</v>
          </cell>
        </row>
        <row r="8">
          <cell r="G8" t="str">
            <v>3 Yr</v>
          </cell>
          <cell r="H8">
            <v>4.7169999999999996</v>
          </cell>
        </row>
        <row r="9">
          <cell r="G9" t="str">
            <v>4 Yr</v>
          </cell>
          <cell r="H9">
            <v>4.7939999999999996</v>
          </cell>
        </row>
        <row r="10">
          <cell r="G10" t="str">
            <v>5 Yr</v>
          </cell>
          <cell r="H10">
            <v>4.8849999999999998</v>
          </cell>
        </row>
        <row r="11">
          <cell r="G11" t="str">
            <v>7 Yr</v>
          </cell>
          <cell r="H11">
            <v>5.0419999999999998</v>
          </cell>
        </row>
        <row r="12">
          <cell r="G12" t="str">
            <v>10Yr</v>
          </cell>
          <cell r="H12">
            <v>5.2110000000000003</v>
          </cell>
        </row>
        <row r="13">
          <cell r="G13" t="str">
            <v>20Yr</v>
          </cell>
          <cell r="H13">
            <v>5.431</v>
          </cell>
        </row>
        <row r="14">
          <cell r="G14" t="str">
            <v>30Yr</v>
          </cell>
          <cell r="H14">
            <v>5.4480000000000004</v>
          </cell>
        </row>
      </sheetData>
      <sheetData sheetId="3"/>
      <sheetData sheetId="4"/>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troduction"/>
      <sheetName val="Update Overview"/>
      <sheetName val="OR distr"/>
      <sheetName val="Stand Alone DB"/>
      <sheetName val="Scenario Control"/>
      <sheetName val="Scenario Output"/>
      <sheetName val="Raw Data Input"/>
      <sheetName val="Insurance - FX Translation"/>
      <sheetName val="Insurance - Op risk"/>
      <sheetName val="Insurance - ECAPS and KMV"/>
      <sheetName val="Insurance - BU Input EaR"/>
      <sheetName val="Bank - MR input"/>
      <sheetName val="Bank - Other Risks"/>
      <sheetName val="Distribution scaled to RAROC"/>
      <sheetName val="1. Parameter Inputs"/>
      <sheetName val="Data Input"/>
      <sheetName val="Disaggregation Raw Data"/>
      <sheetName val="1. Inputs and scaling"/>
      <sheetName val="1. Banking CaR"/>
      <sheetName val="1. Banking CaR aggregate 1"/>
      <sheetName val="1. Banking EaR"/>
      <sheetName val="1. Banking ECap"/>
      <sheetName val="1. Banking EaR aggregate 1"/>
      <sheetName val="1. Insurance CaR"/>
      <sheetName val="1. Insurance CaR aggregate 1"/>
      <sheetName val="1. Insurance EaR"/>
      <sheetName val="1. Insurance ECap"/>
      <sheetName val="1. Insurance EaR aggregate 1"/>
      <sheetName val="1. Insurance summary aggregate"/>
      <sheetName val="2. Mortality"/>
      <sheetName val="2. Business"/>
      <sheetName val="2. P&amp;C"/>
      <sheetName val="2. Morbidity"/>
      <sheetName val="2. Currency"/>
      <sheetName val="2. Real estate"/>
      <sheetName val="2. Interest"/>
      <sheetName val="2. Equity"/>
      <sheetName val="2. BU div aggregation"/>
      <sheetName val="2. Ins. sub-risk div"/>
      <sheetName val="2. Insurance SRT div aggregate"/>
      <sheetName val="2. Insurance overview aggregate"/>
      <sheetName val="2. Banking overview aggregate"/>
      <sheetName val="3. BI IRR EaR"/>
      <sheetName val="3. Bank-Insurance div"/>
      <sheetName val="3. BI div Bank"/>
      <sheetName val="3. BI div Insurance"/>
      <sheetName val="4. Analytic inter-risk"/>
      <sheetName val="4. simulation Link"/>
      <sheetName val="Insurance Analytic Output"/>
      <sheetName val="Insurance Output aggregation"/>
      <sheetName val="Bank Analytic Output"/>
      <sheetName val="Bank Output aggregation"/>
      <sheetName val="Bank - ECap Business &amp; Op Risk"/>
      <sheetName val="Read Me"/>
      <sheetName val="Results"/>
      <sheetName val="i2o Bank input"/>
      <sheetName val="i2o Bank analytic output"/>
      <sheetName val="i2o Bank output"/>
      <sheetName val="i2o Insurance input"/>
      <sheetName val="i2o Insurance analytic output"/>
      <sheetName val="Current Risk Profile"/>
      <sheetName val="i2o Insurance output"/>
      <sheetName val="Eigenvalues"/>
      <sheetName val="EigenVectors"/>
      <sheetName val="Intermediate Results"/>
      <sheetName val="Simulated Scenarios"/>
      <sheetName val="Simulated Correlations"/>
      <sheetName val="Lists"/>
      <sheetName val="Histogram"/>
      <sheetName val="Correlation Matrix Update"/>
      <sheetName val="Update_Overview"/>
      <sheetName val="OR_distr"/>
      <sheetName val="Stand_Alone_DB"/>
      <sheetName val="Scenario_Control"/>
      <sheetName val="Scenario_Output"/>
      <sheetName val="Raw_Data_Input"/>
      <sheetName val="Insurance_-_FX_Translation"/>
      <sheetName val="Insurance_-_Op_risk"/>
      <sheetName val="Insurance_-_ECAPS_and_KMV"/>
      <sheetName val="Insurance_-_BU_Input_EaR"/>
      <sheetName val="Bank_-_MR_input"/>
      <sheetName val="Bank_-_Other_Risks"/>
      <sheetName val="Distribution_scaled_to_RAROC"/>
      <sheetName val="1__Parameter_Inputs"/>
      <sheetName val="Data_Input"/>
      <sheetName val="Disaggregation_Raw_Data"/>
      <sheetName val="1__Inputs_and_scaling"/>
      <sheetName val="1__Banking_CaR"/>
      <sheetName val="1__Banking_CaR_aggregate_1"/>
      <sheetName val="1__Banking_EaR"/>
      <sheetName val="1__Banking_ECap"/>
      <sheetName val="1__Banking_EaR_aggregate_1"/>
      <sheetName val="1__Insurance_CaR"/>
      <sheetName val="1__Insurance_CaR_aggregate_1"/>
      <sheetName val="1__Insurance_EaR"/>
      <sheetName val="1__Insurance_ECap"/>
      <sheetName val="1__Insurance_EaR_aggregate_1"/>
      <sheetName val="1__Insurance_summary_aggregate"/>
      <sheetName val="2__Mortality"/>
      <sheetName val="2__Business"/>
      <sheetName val="2__P&amp;C"/>
      <sheetName val="2__Morbidity"/>
      <sheetName val="2__Currency"/>
      <sheetName val="2__Real_estate"/>
      <sheetName val="2__Interest"/>
      <sheetName val="2__Equity"/>
      <sheetName val="2__BU_div_aggregation"/>
      <sheetName val="2__Ins__sub-risk_div"/>
      <sheetName val="2__Insurance_SRT_div_aggregate"/>
      <sheetName val="2__Insurance_overview_aggregate"/>
      <sheetName val="2__Banking_overview_aggregate"/>
      <sheetName val="3__BI_IRR_EaR"/>
      <sheetName val="3__Bank-Insurance_div"/>
      <sheetName val="3__BI_div_Bank"/>
      <sheetName val="3__BI_div_Insurance"/>
      <sheetName val="4__Analytic_inter-risk"/>
      <sheetName val="4__simulation_Link"/>
      <sheetName val="Insurance_Analytic_Output"/>
      <sheetName val="Insurance_Output_aggregation"/>
      <sheetName val="Bank_Analytic_Output"/>
      <sheetName val="Bank_Output_aggregation"/>
      <sheetName val="Bank_-_ECap_Business_&amp;_Op_Risk"/>
      <sheetName val="Read_Me"/>
      <sheetName val="i2o_Bank_input"/>
      <sheetName val="i2o_Bank_analytic_output"/>
      <sheetName val="i2o_Bank_output"/>
      <sheetName val="i2o_Insurance_input"/>
      <sheetName val="i2o_Insurance_analytic_output"/>
      <sheetName val="Current_Risk_Profile"/>
      <sheetName val="i2o_Insurance_output"/>
      <sheetName val="Intermediate_Results"/>
      <sheetName val="Simulated_Scenarios"/>
      <sheetName val="Simulated_Correlations"/>
      <sheetName val="Correlation_Matrix_Update"/>
      <sheetName val="Update_Overview1"/>
      <sheetName val="OR_distr1"/>
      <sheetName val="Stand_Alone_DB1"/>
      <sheetName val="Scenario_Control1"/>
      <sheetName val="Scenario_Output1"/>
      <sheetName val="Raw_Data_Input1"/>
      <sheetName val="Insurance_-_FX_Translation1"/>
      <sheetName val="Insurance_-_Op_risk1"/>
      <sheetName val="Insurance_-_ECAPS_and_KMV1"/>
      <sheetName val="Insurance_-_BU_Input_EaR1"/>
      <sheetName val="Bank_-_MR_input1"/>
      <sheetName val="Bank_-_Other_Risks1"/>
      <sheetName val="Distribution_scaled_to_RAROC1"/>
      <sheetName val="1__Parameter_Inputs1"/>
      <sheetName val="Data_Input1"/>
      <sheetName val="Disaggregation_Raw_Data1"/>
      <sheetName val="1__Inputs_and_scaling1"/>
      <sheetName val="1__Banking_CaR1"/>
      <sheetName val="1__Banking_CaR_aggregate_11"/>
      <sheetName val="1__Banking_EaR1"/>
      <sheetName val="1__Banking_ECap1"/>
      <sheetName val="1__Banking_EaR_aggregate_11"/>
      <sheetName val="1__Insurance_CaR1"/>
      <sheetName val="1__Insurance_CaR_aggregate_11"/>
      <sheetName val="1__Insurance_EaR1"/>
      <sheetName val="1__Insurance_ECap1"/>
      <sheetName val="1__Insurance_EaR_aggregate_11"/>
      <sheetName val="1__Insurance_summary_aggregate1"/>
      <sheetName val="2__Mortality1"/>
      <sheetName val="2__Business1"/>
      <sheetName val="2__P&amp;C1"/>
      <sheetName val="2__Morbidity1"/>
      <sheetName val="2__Currency1"/>
      <sheetName val="2__Real_estate1"/>
      <sheetName val="2__Interest1"/>
      <sheetName val="2__Equity1"/>
      <sheetName val="2__BU_div_aggregation1"/>
      <sheetName val="2__Ins__sub-risk_div1"/>
      <sheetName val="2__Insurance_SRT_div_aggregate1"/>
      <sheetName val="2__Insurance_overview_aggregat1"/>
      <sheetName val="2__Banking_overview_aggregate1"/>
      <sheetName val="3__BI_IRR_EaR1"/>
      <sheetName val="3__Bank-Insurance_div1"/>
      <sheetName val="3__BI_div_Bank1"/>
      <sheetName val="3__BI_div_Insurance1"/>
      <sheetName val="4__Analytic_inter-risk1"/>
      <sheetName val="4__simulation_Link1"/>
      <sheetName val="Insurance_Analytic_Output1"/>
      <sheetName val="Insurance_Output_aggregation1"/>
      <sheetName val="Bank_Analytic_Output1"/>
      <sheetName val="Bank_Output_aggregation1"/>
      <sheetName val="Bank_-_ECap_Business_&amp;_Op_Risk1"/>
      <sheetName val="Read_Me1"/>
      <sheetName val="i2o_Bank_input1"/>
      <sheetName val="i2o_Bank_analytic_output1"/>
      <sheetName val="i2o_Bank_output1"/>
      <sheetName val="i2o_Insurance_input1"/>
      <sheetName val="i2o_Insurance_analytic_output1"/>
      <sheetName val="Current_Risk_Profile1"/>
      <sheetName val="i2o_Insurance_output1"/>
      <sheetName val="Intermediate_Results1"/>
      <sheetName val="Simulated_Scenarios1"/>
      <sheetName val="Simulated_Correlations1"/>
      <sheetName val="Correlation_Matrix_Updat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
          <cell r="I2">
            <v>2</v>
          </cell>
        </row>
      </sheetData>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4.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I75"/>
  <sheetViews>
    <sheetView showGridLines="0" tabSelected="1" view="pageBreakPreview" zoomScale="70" zoomScaleNormal="85" zoomScaleSheetLayoutView="70" workbookViewId="0"/>
  </sheetViews>
  <sheetFormatPr defaultRowHeight="12.75"/>
  <cols>
    <col min="1" max="1" width="2.85546875" style="12" customWidth="1"/>
    <col min="2" max="2" width="65.7109375" style="12" customWidth="1"/>
    <col min="3" max="3" width="96.7109375" style="12" customWidth="1"/>
    <col min="4" max="4" width="3.7109375" style="23" customWidth="1"/>
    <col min="5" max="16384" width="9.140625" style="12"/>
  </cols>
  <sheetData>
    <row r="1" spans="1:35" s="1" customFormat="1" ht="34.5" customHeight="1">
      <c r="B1" s="1831"/>
      <c r="C1" s="1831"/>
    </row>
    <row r="2" spans="1:35" s="7" customFormat="1" ht="33" customHeight="1">
      <c r="A2" s="1836" t="s">
        <v>669</v>
      </c>
      <c r="B2" s="1837"/>
      <c r="C2" s="1837"/>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0.75" customHeight="1">
      <c r="A3" s="47"/>
      <c r="B3" s="46"/>
      <c r="C3" s="47"/>
      <c r="D3" s="10"/>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s="7" customFormat="1" ht="11.25" customHeight="1">
      <c r="A4" s="1838"/>
      <c r="B4" s="1838"/>
      <c r="C4" s="1838"/>
      <c r="D4" s="13"/>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s="7" customFormat="1" ht="20.100000000000001" customHeight="1">
      <c r="A5" s="1832" t="s">
        <v>69</v>
      </c>
      <c r="B5" s="1833"/>
      <c r="C5" s="1832"/>
      <c r="D5" s="15"/>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5" s="7" customFormat="1" ht="37.5" customHeight="1">
      <c r="A6" s="17" t="s">
        <v>72</v>
      </c>
      <c r="B6" s="1843" t="s">
        <v>547</v>
      </c>
      <c r="C6" s="1843"/>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s="7" customFormat="1" ht="31.5" customHeight="1">
      <c r="A7" s="17" t="s">
        <v>72</v>
      </c>
      <c r="B7" s="1839" t="s">
        <v>73</v>
      </c>
      <c r="C7" s="183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5" s="7" customFormat="1" ht="47.25" customHeight="1">
      <c r="A8" s="17" t="s">
        <v>72</v>
      </c>
      <c r="B8" s="1842" t="s">
        <v>83</v>
      </c>
      <c r="C8" s="1842"/>
      <c r="D8" s="18"/>
      <c r="E8" s="18"/>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s="7" customFormat="1" ht="36" customHeight="1">
      <c r="A9" s="17" t="s">
        <v>72</v>
      </c>
      <c r="B9" s="1841" t="s">
        <v>639</v>
      </c>
      <c r="C9" s="1842"/>
      <c r="D9" s="19"/>
      <c r="E9" s="19"/>
    </row>
    <row r="10" spans="1:35" s="7" customFormat="1" ht="51.75" customHeight="1">
      <c r="A10" s="17" t="s">
        <v>72</v>
      </c>
      <c r="B10" s="1841" t="s">
        <v>643</v>
      </c>
      <c r="C10" s="1842"/>
      <c r="D10" s="19"/>
      <c r="E10" s="19"/>
    </row>
    <row r="11" spans="1:35" s="7" customFormat="1" ht="16.5" customHeight="1">
      <c r="A11" s="17" t="s">
        <v>72</v>
      </c>
      <c r="B11" s="1840" t="s">
        <v>74</v>
      </c>
      <c r="C11" s="1840"/>
      <c r="D11" s="20"/>
      <c r="E11" s="2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s="7" customFormat="1" ht="19.5" customHeight="1">
      <c r="A12" s="17" t="s">
        <v>72</v>
      </c>
      <c r="B12" s="1840" t="s">
        <v>75</v>
      </c>
      <c r="C12" s="1840"/>
      <c r="D12" s="18"/>
      <c r="E12" s="18"/>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7.5" customHeight="1">
      <c r="A13" s="22"/>
      <c r="B13" s="1"/>
      <c r="C13" s="1"/>
    </row>
    <row r="14" spans="1:35" ht="15.75" customHeight="1">
      <c r="A14" s="1832" t="s">
        <v>6</v>
      </c>
      <c r="B14" s="1833"/>
      <c r="C14" s="1832"/>
    </row>
    <row r="15" spans="1:35" ht="12.75" customHeight="1">
      <c r="A15" s="36"/>
      <c r="B15" s="37" t="s">
        <v>7</v>
      </c>
      <c r="C15" s="37" t="s">
        <v>8</v>
      </c>
    </row>
    <row r="16" spans="1:35" ht="12.75" customHeight="1">
      <c r="A16" s="36"/>
      <c r="B16" s="37"/>
      <c r="C16" s="37"/>
    </row>
    <row r="17" spans="1:3" ht="12.75" customHeight="1">
      <c r="A17" s="17" t="s">
        <v>72</v>
      </c>
      <c r="B17" s="34" t="s">
        <v>9</v>
      </c>
      <c r="C17" s="34" t="s">
        <v>10</v>
      </c>
    </row>
    <row r="18" spans="1:3" ht="12.75" customHeight="1">
      <c r="A18" s="7"/>
      <c r="B18" s="34"/>
      <c r="C18" s="34" t="s">
        <v>11</v>
      </c>
    </row>
    <row r="19" spans="1:3" ht="7.5" customHeight="1">
      <c r="A19" s="7"/>
      <c r="B19" s="34"/>
      <c r="C19" s="34"/>
    </row>
    <row r="20" spans="1:3" ht="12.75" customHeight="1">
      <c r="A20" s="17" t="s">
        <v>72</v>
      </c>
      <c r="B20" s="34" t="s">
        <v>12</v>
      </c>
      <c r="C20" s="34" t="s">
        <v>13</v>
      </c>
    </row>
    <row r="21" spans="1:3" ht="12.75" customHeight="1">
      <c r="A21" s="7"/>
      <c r="B21" s="34"/>
      <c r="C21" s="34" t="s">
        <v>14</v>
      </c>
    </row>
    <row r="22" spans="1:3" ht="12.75" customHeight="1">
      <c r="A22" s="7"/>
      <c r="B22" s="34"/>
      <c r="C22" s="34" t="s">
        <v>15</v>
      </c>
    </row>
    <row r="23" spans="1:3" ht="12.75" customHeight="1">
      <c r="A23" s="7"/>
      <c r="B23" s="34"/>
      <c r="C23" s="34" t="s">
        <v>16</v>
      </c>
    </row>
    <row r="24" spans="1:3" ht="7.5" customHeight="1">
      <c r="A24" s="7"/>
      <c r="B24" s="34"/>
      <c r="C24" s="34"/>
    </row>
    <row r="25" spans="1:3" ht="12.75" customHeight="1">
      <c r="A25" s="17" t="s">
        <v>72</v>
      </c>
      <c r="B25" s="34" t="s">
        <v>17</v>
      </c>
      <c r="C25" s="34" t="s">
        <v>18</v>
      </c>
    </row>
    <row r="26" spans="1:3" ht="12.75" customHeight="1">
      <c r="A26" s="7"/>
      <c r="B26" s="34"/>
      <c r="C26" s="34" t="s">
        <v>212</v>
      </c>
    </row>
    <row r="27" spans="1:3" ht="7.5" customHeight="1">
      <c r="A27" s="7"/>
      <c r="B27" s="34"/>
      <c r="C27" s="34"/>
    </row>
    <row r="28" spans="1:3" ht="12.75" customHeight="1">
      <c r="A28" s="17" t="s">
        <v>72</v>
      </c>
      <c r="B28" s="34" t="s">
        <v>19</v>
      </c>
      <c r="C28" s="34" t="s">
        <v>20</v>
      </c>
    </row>
    <row r="29" spans="1:3" ht="12.75" customHeight="1">
      <c r="A29" s="16"/>
      <c r="B29" s="34"/>
      <c r="C29" s="34" t="s">
        <v>21</v>
      </c>
    </row>
    <row r="30" spans="1:3" ht="12.75" customHeight="1">
      <c r="A30" s="16"/>
      <c r="B30" s="34"/>
      <c r="C30" s="34" t="s">
        <v>22</v>
      </c>
    </row>
    <row r="31" spans="1:3" ht="12.75" customHeight="1">
      <c r="A31" s="16"/>
      <c r="B31" s="34"/>
      <c r="C31" s="34" t="s">
        <v>23</v>
      </c>
    </row>
    <row r="32" spans="1:3" ht="12.75" customHeight="1">
      <c r="C32" s="34" t="s">
        <v>34</v>
      </c>
    </row>
    <row r="34" spans="1:3" ht="15.75">
      <c r="A34" s="1832" t="s">
        <v>637</v>
      </c>
      <c r="B34" s="1833"/>
      <c r="C34" s="1832"/>
    </row>
    <row r="35" spans="1:3" ht="106.5" customHeight="1">
      <c r="A35" s="1834" t="s">
        <v>638</v>
      </c>
      <c r="B35" s="1835"/>
      <c r="C35" s="1835"/>
    </row>
    <row r="74" spans="1:4">
      <c r="D74" s="4"/>
    </row>
    <row r="75" spans="1:4" ht="30">
      <c r="A75" s="3"/>
      <c r="C75" s="4"/>
    </row>
  </sheetData>
  <mergeCells count="14">
    <mergeCell ref="B1:C1"/>
    <mergeCell ref="A34:C34"/>
    <mergeCell ref="A35:C35"/>
    <mergeCell ref="A2:C2"/>
    <mergeCell ref="A4:C4"/>
    <mergeCell ref="A5:C5"/>
    <mergeCell ref="B7:C7"/>
    <mergeCell ref="B11:C11"/>
    <mergeCell ref="B9:C9"/>
    <mergeCell ref="B6:C6"/>
    <mergeCell ref="B12:C12"/>
    <mergeCell ref="B8:C8"/>
    <mergeCell ref="A14:C14"/>
    <mergeCell ref="B10:C10"/>
  </mergeCells>
  <phoneticPr fontId="9" type="noConversion"/>
  <pageMargins left="0.74803149606299213" right="0.35433070866141736" top="0.47244094488188981" bottom="0.43307086614173229" header="0.11811023622047245" footer="0.11811023622047245"/>
  <pageSetup paperSize="9" scale="76"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61"/>
  <sheetViews>
    <sheetView showGridLines="0" view="pageBreakPreview" zoomScale="70" zoomScaleNormal="70" zoomScaleSheetLayoutView="70" workbookViewId="0"/>
  </sheetViews>
  <sheetFormatPr defaultRowHeight="9"/>
  <cols>
    <col min="1" max="1" width="65.7109375" style="226" customWidth="1"/>
    <col min="2" max="7" width="14.7109375" style="228" customWidth="1"/>
    <col min="8" max="9" width="14.7109375" style="226" customWidth="1"/>
    <col min="10" max="10" width="1.42578125" style="227" customWidth="1"/>
    <col min="11" max="11" width="9.140625" style="226"/>
    <col min="12" max="12" width="6.85546875" style="226" customWidth="1"/>
    <col min="13" max="16384" width="9.140625" style="226"/>
  </cols>
  <sheetData>
    <row r="1" spans="1:10" s="254" customFormat="1" ht="50.1" customHeight="1">
      <c r="A1" s="255"/>
    </row>
    <row r="2" spans="1:10" s="246" customFormat="1" ht="39.950000000000003" customHeight="1">
      <c r="A2" s="253" t="s">
        <v>640</v>
      </c>
      <c r="C2" s="247"/>
      <c r="D2" s="247"/>
      <c r="I2" s="252"/>
      <c r="J2" s="247"/>
    </row>
    <row r="3" spans="1:10" s="246" customFormat="1" ht="2.1" customHeight="1">
      <c r="A3" s="251"/>
      <c r="B3" s="249"/>
      <c r="C3" s="250"/>
      <c r="D3" s="250"/>
      <c r="E3" s="249"/>
      <c r="F3" s="249"/>
      <c r="G3" s="249"/>
      <c r="H3" s="249"/>
      <c r="I3" s="248"/>
      <c r="J3" s="247"/>
    </row>
    <row r="4" spans="1:10" s="240" customFormat="1" ht="15.75" customHeight="1">
      <c r="A4" s="245"/>
      <c r="B4" s="245"/>
      <c r="C4" s="245"/>
      <c r="D4" s="245"/>
      <c r="E4" s="244"/>
      <c r="F4" s="244"/>
      <c r="G4" s="244"/>
      <c r="H4" s="244"/>
      <c r="I4" s="244"/>
      <c r="J4" s="231"/>
    </row>
    <row r="5" spans="1:10" s="240" customFormat="1" ht="20.100000000000001" customHeight="1">
      <c r="A5" s="243" t="s">
        <v>81</v>
      </c>
      <c r="B5" s="242"/>
      <c r="C5" s="242"/>
      <c r="D5" s="242"/>
      <c r="E5" s="242"/>
      <c r="F5" s="242"/>
      <c r="G5" s="242"/>
      <c r="H5" s="242"/>
      <c r="I5" s="241"/>
      <c r="J5" s="234"/>
    </row>
    <row r="6" spans="1:10" s="231" customFormat="1" ht="15.95" customHeight="1">
      <c r="A6" s="90"/>
      <c r="B6" s="239" t="s">
        <v>76</v>
      </c>
      <c r="C6" s="238" t="s">
        <v>77</v>
      </c>
      <c r="D6" s="1213" t="s">
        <v>360</v>
      </c>
      <c r="E6" s="1207" t="s">
        <v>79</v>
      </c>
      <c r="F6" s="238" t="s">
        <v>76</v>
      </c>
      <c r="G6" s="238" t="s">
        <v>77</v>
      </c>
      <c r="H6" s="238" t="s">
        <v>78</v>
      </c>
      <c r="I6" s="237" t="s">
        <v>79</v>
      </c>
      <c r="J6" s="234"/>
    </row>
    <row r="7" spans="1:10" s="231" customFormat="1" ht="15.95" customHeight="1">
      <c r="A7" s="101" t="s">
        <v>60</v>
      </c>
      <c r="B7" s="236">
        <v>2014</v>
      </c>
      <c r="C7" s="235">
        <v>2014</v>
      </c>
      <c r="D7" s="1156">
        <v>2014</v>
      </c>
      <c r="E7" s="1208">
        <v>2014</v>
      </c>
      <c r="F7" s="235" t="s">
        <v>546</v>
      </c>
      <c r="G7" s="235" t="s">
        <v>546</v>
      </c>
      <c r="H7" s="235" t="s">
        <v>546</v>
      </c>
      <c r="I7" s="235" t="s">
        <v>546</v>
      </c>
      <c r="J7" s="234"/>
    </row>
    <row r="8" spans="1:10" s="230" customFormat="1" ht="15.95" customHeight="1">
      <c r="A8" s="5" t="s">
        <v>52</v>
      </c>
      <c r="B8" s="52"/>
      <c r="C8" s="53"/>
      <c r="D8" s="1155">
        <v>925</v>
      </c>
      <c r="E8" s="1209">
        <v>923</v>
      </c>
      <c r="F8" s="1007">
        <v>921</v>
      </c>
      <c r="G8" s="1007">
        <v>921</v>
      </c>
      <c r="H8" s="1007">
        <v>921</v>
      </c>
      <c r="I8" s="1008">
        <v>919</v>
      </c>
      <c r="J8" s="231"/>
    </row>
    <row r="9" spans="1:10" s="230" customFormat="1" ht="15.95" customHeight="1">
      <c r="A9" s="5" t="s">
        <v>53</v>
      </c>
      <c r="B9" s="50"/>
      <c r="C9" s="53"/>
      <c r="D9" s="1155">
        <v>16044</v>
      </c>
      <c r="E9" s="1209">
        <v>16043</v>
      </c>
      <c r="F9" s="1007">
        <v>16038</v>
      </c>
      <c r="G9" s="1007">
        <v>16035</v>
      </c>
      <c r="H9" s="1007">
        <v>16034</v>
      </c>
      <c r="I9" s="1008">
        <v>16034</v>
      </c>
      <c r="J9" s="231"/>
    </row>
    <row r="10" spans="1:10" s="232" customFormat="1" ht="15.95" customHeight="1">
      <c r="A10" s="5" t="s">
        <v>54</v>
      </c>
      <c r="B10" s="50"/>
      <c r="C10" s="53"/>
      <c r="D10" s="1155">
        <v>2198</v>
      </c>
      <c r="E10" s="1209">
        <v>2145</v>
      </c>
      <c r="F10" s="1007">
        <v>2067</v>
      </c>
      <c r="G10" s="1007">
        <v>2143</v>
      </c>
      <c r="H10" s="1007">
        <v>2055.3710000000001</v>
      </c>
      <c r="I10" s="1008">
        <v>2260</v>
      </c>
      <c r="J10" s="233"/>
    </row>
    <row r="11" spans="1:10" s="232" customFormat="1" ht="15.95" customHeight="1">
      <c r="A11" s="5" t="s">
        <v>55</v>
      </c>
      <c r="B11" s="50"/>
      <c r="C11" s="53"/>
      <c r="D11" s="1155">
        <v>6739</v>
      </c>
      <c r="E11" s="1209">
        <v>5126</v>
      </c>
      <c r="F11" s="1007">
        <v>4227</v>
      </c>
      <c r="G11" s="1007">
        <v>5297</v>
      </c>
      <c r="H11" s="1007">
        <v>5579.29</v>
      </c>
      <c r="I11" s="1008">
        <v>9639</v>
      </c>
      <c r="J11" s="233"/>
    </row>
    <row r="12" spans="1:10" s="232" customFormat="1" ht="15.95" customHeight="1">
      <c r="A12" s="5" t="s">
        <v>56</v>
      </c>
      <c r="B12" s="50"/>
      <c r="C12" s="53"/>
      <c r="D12" s="1155">
        <v>-3857</v>
      </c>
      <c r="E12" s="1209">
        <v>-3198</v>
      </c>
      <c r="F12" s="1007">
        <v>-2914</v>
      </c>
      <c r="G12" s="1007">
        <v>-3284</v>
      </c>
      <c r="H12" s="1007">
        <v>-3507</v>
      </c>
      <c r="I12" s="1008">
        <v>-5214</v>
      </c>
      <c r="J12" s="233"/>
    </row>
    <row r="13" spans="1:10" s="232" customFormat="1" ht="15.95" customHeight="1">
      <c r="A13" s="5" t="s">
        <v>57</v>
      </c>
      <c r="B13" s="50"/>
      <c r="C13" s="53"/>
      <c r="D13" s="1155">
        <v>3475</v>
      </c>
      <c r="E13" s="1209">
        <v>2606.8000000000002</v>
      </c>
      <c r="F13" s="1007">
        <v>1878</v>
      </c>
      <c r="G13" s="1007">
        <v>1981</v>
      </c>
      <c r="H13" s="1007">
        <v>2123.7780000000002</v>
      </c>
      <c r="I13" s="1008">
        <v>2557</v>
      </c>
      <c r="J13" s="233"/>
    </row>
    <row r="14" spans="1:10" s="232" customFormat="1" ht="15.95" customHeight="1">
      <c r="A14" s="5" t="s">
        <v>62</v>
      </c>
      <c r="B14" s="50"/>
      <c r="C14" s="53"/>
      <c r="D14" s="1155">
        <v>336</v>
      </c>
      <c r="E14" s="1209">
        <v>344</v>
      </c>
      <c r="F14" s="1007">
        <v>298</v>
      </c>
      <c r="G14" s="1007">
        <v>615</v>
      </c>
      <c r="H14" s="1007">
        <v>814</v>
      </c>
      <c r="I14" s="1008">
        <v>254</v>
      </c>
      <c r="J14" s="233"/>
    </row>
    <row r="15" spans="1:10" s="232" customFormat="1" ht="15.95" customHeight="1">
      <c r="A15" s="5" t="s">
        <v>92</v>
      </c>
      <c r="B15" s="50"/>
      <c r="C15" s="53"/>
      <c r="D15" s="1155">
        <v>-574</v>
      </c>
      <c r="E15" s="1209">
        <v>-652</v>
      </c>
      <c r="F15" s="1007">
        <v>-3765</v>
      </c>
      <c r="G15" s="1007">
        <v>-1608</v>
      </c>
      <c r="H15" s="1007">
        <v>-1716.1880000000001</v>
      </c>
      <c r="I15" s="1008">
        <v>-1756</v>
      </c>
      <c r="J15" s="233"/>
    </row>
    <row r="16" spans="1:10" s="232" customFormat="1" ht="15.95" customHeight="1">
      <c r="A16" s="5" t="s">
        <v>58</v>
      </c>
      <c r="B16" s="50"/>
      <c r="C16" s="53"/>
      <c r="D16" s="1155">
        <v>-1442.7460000000001</v>
      </c>
      <c r="E16" s="1209">
        <v>-1642</v>
      </c>
      <c r="F16" s="1007">
        <v>-2161</v>
      </c>
      <c r="G16" s="1007">
        <v>-1839</v>
      </c>
      <c r="H16" s="1007">
        <v>-1300</v>
      </c>
      <c r="I16" s="1008">
        <v>-547</v>
      </c>
      <c r="J16" s="233"/>
    </row>
    <row r="17" spans="1:11" s="230" customFormat="1" ht="15.95" customHeight="1">
      <c r="A17" s="1009" t="s">
        <v>63</v>
      </c>
      <c r="B17" s="50"/>
      <c r="C17" s="53"/>
      <c r="D17" s="1155">
        <v>-71.407492999999988</v>
      </c>
      <c r="E17" s="1209">
        <v>-64.088959999999986</v>
      </c>
      <c r="F17" s="1007">
        <v>-32.407492999999988</v>
      </c>
      <c r="G17" s="1007">
        <v>-25</v>
      </c>
      <c r="H17" s="1007">
        <v>-19</v>
      </c>
      <c r="I17" s="1008">
        <v>-267</v>
      </c>
      <c r="J17" s="231"/>
    </row>
    <row r="18" spans="1:11" s="230" customFormat="1" ht="15.95" customHeight="1">
      <c r="A18" s="5" t="s">
        <v>65</v>
      </c>
      <c r="B18" s="50"/>
      <c r="C18" s="53"/>
      <c r="D18" s="1155">
        <v>24689</v>
      </c>
      <c r="E18" s="1209">
        <v>23748</v>
      </c>
      <c r="F18" s="1007">
        <v>29219</v>
      </c>
      <c r="G18" s="1007">
        <v>29067</v>
      </c>
      <c r="H18" s="1007">
        <v>28617.778999999999</v>
      </c>
      <c r="I18" s="1008">
        <v>30176</v>
      </c>
      <c r="J18" s="231"/>
    </row>
    <row r="19" spans="1:11" s="232" customFormat="1" ht="15.95" customHeight="1">
      <c r="A19" s="733" t="s">
        <v>64</v>
      </c>
      <c r="B19" s="51"/>
      <c r="C19" s="1201"/>
      <c r="D19" s="1214">
        <v>48460.846507000002</v>
      </c>
      <c r="E19" s="1212">
        <v>45379.558039999996</v>
      </c>
      <c r="F19" s="1199">
        <v>45775.592507000001</v>
      </c>
      <c r="G19" s="1199">
        <v>49303</v>
      </c>
      <c r="H19" s="1200">
        <v>49603.03</v>
      </c>
      <c r="I19" s="1200">
        <v>54055</v>
      </c>
      <c r="J19" s="233"/>
    </row>
    <row r="20" spans="1:11" s="232" customFormat="1" ht="15.95" customHeight="1">
      <c r="A20" s="5" t="s">
        <v>40</v>
      </c>
      <c r="B20" s="50"/>
      <c r="C20" s="53"/>
      <c r="D20" s="1155">
        <v>616</v>
      </c>
      <c r="E20" s="1209">
        <v>625</v>
      </c>
      <c r="F20" s="1007">
        <v>5913.41</v>
      </c>
      <c r="G20" s="1007">
        <v>4465.41</v>
      </c>
      <c r="H20" s="1007">
        <v>4437.2420000000002</v>
      </c>
      <c r="I20" s="1008">
        <v>1701.7629999999999</v>
      </c>
      <c r="J20" s="233"/>
    </row>
    <row r="21" spans="1:11" s="232" customFormat="1" ht="15.95" customHeight="1">
      <c r="A21" s="5" t="s">
        <v>59</v>
      </c>
      <c r="B21" s="50"/>
      <c r="C21" s="53"/>
      <c r="D21" s="1155">
        <v>683</v>
      </c>
      <c r="E21" s="1209">
        <v>683</v>
      </c>
      <c r="F21" s="1007">
        <v>1500</v>
      </c>
      <c r="G21" s="1007">
        <v>2250</v>
      </c>
      <c r="H21" s="1007">
        <v>2250</v>
      </c>
      <c r="I21" s="1008">
        <v>2250</v>
      </c>
      <c r="J21" s="233"/>
    </row>
    <row r="22" spans="1:11" s="232" customFormat="1" ht="15.95" customHeight="1">
      <c r="A22" s="733" t="s">
        <v>51</v>
      </c>
      <c r="B22" s="51"/>
      <c r="C22" s="54"/>
      <c r="D22" s="1214">
        <v>49760</v>
      </c>
      <c r="E22" s="1212">
        <v>46687.558039999996</v>
      </c>
      <c r="F22" s="1199">
        <v>53189.002506999997</v>
      </c>
      <c r="G22" s="1199">
        <v>56018.41</v>
      </c>
      <c r="H22" s="1200">
        <v>56290.271999999997</v>
      </c>
      <c r="I22" s="1200">
        <v>58006.762999999999</v>
      </c>
      <c r="J22" s="233"/>
    </row>
    <row r="23" spans="1:11" s="230" customFormat="1" ht="15.95" customHeight="1">
      <c r="A23" s="1010" t="s">
        <v>46</v>
      </c>
      <c r="B23" s="1011"/>
      <c r="C23" s="847"/>
      <c r="D23" s="1155"/>
      <c r="E23" s="1210"/>
      <c r="F23" s="11"/>
      <c r="G23" s="11"/>
      <c r="H23" s="11"/>
      <c r="I23" s="12"/>
      <c r="J23" s="231"/>
      <c r="K23" s="232"/>
    </row>
    <row r="24" spans="1:11" s="230" customFormat="1" ht="15.95" customHeight="1">
      <c r="A24" s="1012" t="s">
        <v>24</v>
      </c>
      <c r="B24" s="1013"/>
      <c r="C24" s="1014"/>
      <c r="D24" s="1402">
        <v>12.587232858961039</v>
      </c>
      <c r="E24" s="1211">
        <v>11.817593239583333</v>
      </c>
      <c r="F24" s="1015">
        <v>11.930047565024759</v>
      </c>
      <c r="G24" s="1015">
        <v>12.852711157455683</v>
      </c>
      <c r="H24" s="1015">
        <v>12.930925443169969</v>
      </c>
      <c r="I24" s="1016">
        <v>14.184175021601241</v>
      </c>
      <c r="J24" s="231"/>
      <c r="K24" s="232"/>
    </row>
    <row r="25" spans="1:11" s="230" customFormat="1" ht="38.25" customHeight="1">
      <c r="A25" s="1856" t="s">
        <v>644</v>
      </c>
      <c r="B25" s="1857"/>
      <c r="C25" s="1857"/>
      <c r="D25" s="1857"/>
      <c r="E25" s="1857"/>
      <c r="F25" s="1857"/>
      <c r="G25" s="1857"/>
      <c r="H25" s="1857"/>
      <c r="I25" s="1857"/>
      <c r="J25" s="1006"/>
      <c r="K25" s="232"/>
    </row>
    <row r="29" spans="1:11">
      <c r="F29" s="229"/>
    </row>
    <row r="39" spans="2:10">
      <c r="J39" s="226"/>
    </row>
    <row r="40" spans="2:10">
      <c r="J40" s="226"/>
    </row>
    <row r="41" spans="2:10">
      <c r="J41" s="226"/>
    </row>
    <row r="42" spans="2:10">
      <c r="J42" s="226"/>
    </row>
    <row r="43" spans="2:10">
      <c r="J43" s="226"/>
    </row>
    <row r="44" spans="2:10">
      <c r="J44" s="226"/>
    </row>
    <row r="45" spans="2:10">
      <c r="J45" s="226"/>
    </row>
    <row r="46" spans="2:10">
      <c r="B46" s="226"/>
      <c r="C46" s="226"/>
      <c r="D46" s="226"/>
      <c r="E46" s="226"/>
      <c r="F46" s="226"/>
      <c r="G46" s="226"/>
      <c r="J46" s="226"/>
    </row>
    <row r="47" spans="2:10">
      <c r="B47" s="226"/>
      <c r="C47" s="226"/>
      <c r="D47" s="226"/>
      <c r="E47" s="226"/>
      <c r="F47" s="226"/>
      <c r="G47" s="226"/>
      <c r="J47" s="226"/>
    </row>
    <row r="48" spans="2:10">
      <c r="B48" s="226"/>
      <c r="C48" s="226"/>
      <c r="D48" s="226"/>
      <c r="E48" s="226"/>
      <c r="F48" s="226"/>
      <c r="G48" s="226"/>
      <c r="J48" s="226"/>
    </row>
    <row r="49" spans="2:10">
      <c r="B49" s="226"/>
      <c r="C49" s="226"/>
      <c r="D49" s="226"/>
      <c r="E49" s="226"/>
      <c r="F49" s="226"/>
      <c r="G49" s="226"/>
      <c r="J49" s="226"/>
    </row>
    <row r="50" spans="2:10">
      <c r="B50" s="226"/>
      <c r="C50" s="226"/>
      <c r="D50" s="226"/>
      <c r="E50" s="226"/>
      <c r="F50" s="226"/>
      <c r="G50" s="226"/>
      <c r="J50" s="226"/>
    </row>
    <row r="51" spans="2:10">
      <c r="B51" s="226"/>
      <c r="C51" s="226"/>
      <c r="D51" s="226"/>
      <c r="E51" s="226"/>
      <c r="F51" s="226"/>
      <c r="G51" s="226"/>
      <c r="J51" s="226"/>
    </row>
    <row r="52" spans="2:10">
      <c r="B52" s="226"/>
      <c r="C52" s="226"/>
      <c r="D52" s="226"/>
      <c r="E52" s="226"/>
      <c r="F52" s="226"/>
      <c r="G52" s="226"/>
      <c r="J52" s="226"/>
    </row>
    <row r="53" spans="2:10">
      <c r="B53" s="226"/>
      <c r="C53" s="226"/>
      <c r="D53" s="226"/>
      <c r="E53" s="226"/>
      <c r="F53" s="226"/>
      <c r="G53" s="226"/>
      <c r="J53" s="226"/>
    </row>
    <row r="54" spans="2:10">
      <c r="B54" s="226"/>
      <c r="C54" s="226"/>
      <c r="D54" s="226"/>
      <c r="E54" s="226"/>
      <c r="F54" s="226"/>
      <c r="G54" s="226"/>
      <c r="J54" s="226"/>
    </row>
    <row r="55" spans="2:10">
      <c r="B55" s="226"/>
      <c r="C55" s="226"/>
      <c r="D55" s="226"/>
      <c r="E55" s="226"/>
      <c r="F55" s="226"/>
      <c r="G55" s="226"/>
      <c r="J55" s="226"/>
    </row>
    <row r="56" spans="2:10">
      <c r="B56" s="226"/>
      <c r="C56" s="226"/>
      <c r="D56" s="226"/>
      <c r="E56" s="226"/>
      <c r="F56" s="226"/>
      <c r="G56" s="226"/>
      <c r="J56" s="226"/>
    </row>
    <row r="57" spans="2:10">
      <c r="B57" s="226"/>
      <c r="C57" s="226"/>
      <c r="D57" s="226"/>
      <c r="E57" s="226"/>
      <c r="F57" s="226"/>
      <c r="G57" s="226"/>
      <c r="J57" s="226"/>
    </row>
    <row r="58" spans="2:10">
      <c r="B58" s="226"/>
      <c r="C58" s="226"/>
      <c r="D58" s="226"/>
      <c r="E58" s="226"/>
      <c r="F58" s="226"/>
      <c r="G58" s="226"/>
      <c r="J58" s="226"/>
    </row>
    <row r="59" spans="2:10">
      <c r="B59" s="226"/>
      <c r="C59" s="226"/>
      <c r="D59" s="226"/>
      <c r="E59" s="226"/>
      <c r="F59" s="226"/>
      <c r="G59" s="226"/>
      <c r="J59" s="226"/>
    </row>
    <row r="60" spans="2:10">
      <c r="B60" s="226"/>
      <c r="C60" s="226"/>
      <c r="D60" s="226"/>
      <c r="E60" s="226"/>
      <c r="F60" s="226"/>
      <c r="G60" s="226"/>
      <c r="J60" s="226"/>
    </row>
    <row r="61" spans="2:10">
      <c r="B61" s="226"/>
      <c r="C61" s="226"/>
      <c r="D61" s="226"/>
      <c r="E61" s="226"/>
      <c r="F61" s="226"/>
      <c r="G61" s="226"/>
      <c r="J61" s="226"/>
    </row>
  </sheetData>
  <mergeCells count="1">
    <mergeCell ref="A25:I25"/>
  </mergeCells>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showGridLines="0" showZeros="0" view="pageBreakPreview" zoomScale="70" zoomScaleNormal="70" zoomScaleSheetLayoutView="70" workbookViewId="0"/>
  </sheetViews>
  <sheetFormatPr defaultRowHeight="9"/>
  <cols>
    <col min="1" max="1" width="62.28515625" style="74" customWidth="1"/>
    <col min="2" max="3" width="12.5703125" style="96" customWidth="1"/>
    <col min="4" max="7" width="12.5703125" style="74" customWidth="1"/>
    <col min="8" max="8" width="1.140625" style="74" customWidth="1"/>
    <col min="9" max="11" width="9.140625" style="74"/>
    <col min="12" max="12" width="6.85546875" style="74" customWidth="1"/>
    <col min="13" max="16384" width="9.140625" style="74"/>
  </cols>
  <sheetData>
    <row r="1" spans="1:17" s="59" customFormat="1" ht="50.1" customHeight="1">
      <c r="A1" s="55"/>
    </row>
    <row r="2" spans="1:17" s="62" customFormat="1" ht="39.950000000000003" customHeight="1">
      <c r="A2" s="60" t="s">
        <v>677</v>
      </c>
      <c r="C2" s="63"/>
      <c r="D2" s="63"/>
    </row>
    <row r="3" spans="1:17" s="62" customFormat="1" ht="1.5" customHeight="1">
      <c r="A3" s="150"/>
      <c r="B3" s="129"/>
      <c r="C3" s="130"/>
      <c r="D3" s="130"/>
      <c r="E3" s="129"/>
      <c r="F3" s="129"/>
      <c r="G3" s="129"/>
    </row>
    <row r="4" spans="1:17" s="69" customFormat="1" ht="20.100000000000001" customHeight="1">
      <c r="A4" s="67"/>
      <c r="B4" s="67"/>
      <c r="C4" s="67"/>
      <c r="D4" s="67"/>
      <c r="E4" s="68"/>
      <c r="F4" s="68"/>
      <c r="G4" s="68"/>
      <c r="H4" s="74"/>
      <c r="I4" s="74"/>
      <c r="J4" s="74"/>
      <c r="K4" s="74"/>
      <c r="L4" s="74"/>
      <c r="M4" s="74"/>
      <c r="N4" s="78"/>
      <c r="O4" s="78"/>
      <c r="P4" s="78"/>
      <c r="Q4" s="78"/>
    </row>
    <row r="5" spans="1:17" s="69" customFormat="1" ht="20.100000000000001" customHeight="1">
      <c r="A5" s="210" t="s">
        <v>115</v>
      </c>
      <c r="B5" s="213"/>
      <c r="C5" s="213"/>
      <c r="D5" s="213"/>
      <c r="E5" s="213"/>
      <c r="F5" s="213"/>
      <c r="G5" s="213"/>
      <c r="H5" s="74"/>
      <c r="I5" s="74"/>
      <c r="J5" s="74"/>
      <c r="K5" s="74"/>
      <c r="L5" s="74"/>
      <c r="M5" s="74"/>
      <c r="N5" s="74"/>
      <c r="O5" s="74"/>
      <c r="P5" s="74"/>
      <c r="Q5" s="74"/>
    </row>
    <row r="6" spans="1:17" s="1340" customFormat="1" ht="15.95" customHeight="1">
      <c r="A6" s="1406"/>
      <c r="B6" s="1864" t="s">
        <v>107</v>
      </c>
      <c r="C6" s="1865"/>
      <c r="D6" s="1864" t="s">
        <v>111</v>
      </c>
      <c r="E6" s="1865"/>
      <c r="F6" s="1866" t="s">
        <v>641</v>
      </c>
      <c r="G6" s="1866"/>
      <c r="H6" s="74"/>
      <c r="I6" s="74"/>
      <c r="J6" s="74"/>
      <c r="K6" s="74"/>
      <c r="L6" s="74"/>
      <c r="M6" s="74"/>
      <c r="N6" s="74"/>
      <c r="O6" s="74"/>
      <c r="P6" s="74"/>
      <c r="Q6" s="74"/>
    </row>
    <row r="7" spans="1:17" s="78" customFormat="1" ht="15.95" customHeight="1">
      <c r="A7" s="1407" t="s">
        <v>95</v>
      </c>
      <c r="B7" s="1408" t="s">
        <v>652</v>
      </c>
      <c r="C7" s="1409" t="s">
        <v>108</v>
      </c>
      <c r="D7" s="1408" t="str">
        <f>B7</f>
        <v>30 Jun 2014</v>
      </c>
      <c r="E7" s="1409" t="str">
        <f t="shared" ref="E7:G7" si="0">C7</f>
        <v>31 Mar 2014</v>
      </c>
      <c r="F7" s="1410" t="str">
        <f t="shared" si="0"/>
        <v>30 Jun 2014</v>
      </c>
      <c r="G7" s="1411" t="str">
        <f t="shared" si="0"/>
        <v>31 Mar 2014</v>
      </c>
      <c r="H7" s="74"/>
      <c r="I7" s="74"/>
      <c r="J7" s="74"/>
      <c r="K7" s="74"/>
      <c r="L7" s="74"/>
      <c r="M7" s="74"/>
      <c r="N7" s="74"/>
      <c r="O7" s="74"/>
      <c r="P7" s="74"/>
      <c r="Q7" s="74"/>
    </row>
    <row r="8" spans="1:17" s="78" customFormat="1" ht="15.95" customHeight="1">
      <c r="A8" s="99" t="s">
        <v>116</v>
      </c>
      <c r="B8" s="1412">
        <v>48460.846507000002</v>
      </c>
      <c r="C8" s="1413">
        <v>45380</v>
      </c>
      <c r="D8" s="1412">
        <v>34124</v>
      </c>
      <c r="E8" s="1413">
        <v>32341</v>
      </c>
      <c r="F8" s="1414">
        <v>16939.348201644199</v>
      </c>
      <c r="G8" s="1188">
        <v>14682.086303866501</v>
      </c>
      <c r="H8" s="74"/>
      <c r="I8" s="74"/>
      <c r="J8" s="74"/>
      <c r="K8" s="74"/>
      <c r="L8" s="74"/>
      <c r="M8" s="74"/>
      <c r="N8" s="74"/>
      <c r="O8" s="74"/>
      <c r="P8" s="74"/>
      <c r="Q8" s="74"/>
    </row>
    <row r="9" spans="1:17" s="78" customFormat="1" ht="15.95" customHeight="1">
      <c r="A9" s="99" t="s">
        <v>117</v>
      </c>
      <c r="B9" s="1412">
        <v>683.33333330000005</v>
      </c>
      <c r="C9" s="1413">
        <v>683</v>
      </c>
      <c r="D9" s="1412"/>
      <c r="E9" s="1413"/>
      <c r="F9" s="1414"/>
      <c r="G9" s="1188"/>
      <c r="H9" s="74"/>
      <c r="I9" s="74"/>
      <c r="J9" s="74"/>
      <c r="K9" s="74"/>
      <c r="L9" s="74"/>
      <c r="M9" s="74"/>
      <c r="N9" s="74"/>
      <c r="O9" s="74"/>
      <c r="P9" s="74"/>
      <c r="Q9" s="74"/>
    </row>
    <row r="10" spans="1:17" s="78" customFormat="1" ht="15.95" customHeight="1">
      <c r="A10" s="99" t="s">
        <v>118</v>
      </c>
      <c r="B10" s="1412">
        <v>6036</v>
      </c>
      <c r="C10" s="1413">
        <v>7486</v>
      </c>
      <c r="D10" s="1412">
        <v>4235</v>
      </c>
      <c r="E10" s="1413">
        <v>5118</v>
      </c>
      <c r="F10" s="1414">
        <v>1808.6890000000001</v>
      </c>
      <c r="G10" s="1188">
        <v>2393.6889999999999</v>
      </c>
      <c r="H10" s="74"/>
      <c r="I10" s="74"/>
      <c r="J10" s="74"/>
      <c r="K10" s="74"/>
      <c r="L10" s="74"/>
      <c r="M10" s="74"/>
      <c r="N10" s="74"/>
      <c r="O10" s="74"/>
      <c r="P10" s="74"/>
      <c r="Q10" s="74"/>
    </row>
    <row r="11" spans="1:17" s="78" customFormat="1" ht="15.95" customHeight="1">
      <c r="A11" s="99" t="s">
        <v>119</v>
      </c>
      <c r="B11" s="1412">
        <v>4561.232235749997</v>
      </c>
      <c r="C11" s="1413">
        <v>3817</v>
      </c>
      <c r="D11" s="1412"/>
      <c r="E11" s="1413"/>
      <c r="F11" s="1414"/>
      <c r="G11" s="1188"/>
      <c r="H11" s="74"/>
      <c r="I11" s="74"/>
      <c r="J11" s="74"/>
      <c r="K11" s="74"/>
      <c r="L11" s="74"/>
      <c r="M11" s="74"/>
      <c r="N11" s="74"/>
      <c r="O11" s="74"/>
      <c r="P11" s="74"/>
      <c r="Q11" s="74"/>
    </row>
    <row r="12" spans="1:17" s="78" customFormat="1" ht="15.95" customHeight="1">
      <c r="A12" s="99" t="s">
        <v>678</v>
      </c>
      <c r="B12" s="1412"/>
      <c r="C12" s="1413"/>
      <c r="D12" s="1412"/>
      <c r="E12" s="1413"/>
      <c r="F12" s="1414">
        <v>1000</v>
      </c>
      <c r="G12" s="1188"/>
      <c r="H12" s="74"/>
      <c r="I12" s="74"/>
      <c r="J12" s="74"/>
      <c r="K12" s="74"/>
      <c r="L12" s="74"/>
      <c r="M12" s="74"/>
      <c r="N12" s="74"/>
      <c r="O12" s="74"/>
      <c r="P12" s="74"/>
      <c r="Q12" s="74"/>
    </row>
    <row r="13" spans="1:17" s="78" customFormat="1" ht="15.95" customHeight="1">
      <c r="A13" s="1415" t="s">
        <v>120</v>
      </c>
      <c r="B13" s="1416">
        <v>59742</v>
      </c>
      <c r="C13" s="1417">
        <v>57366</v>
      </c>
      <c r="D13" s="1416">
        <v>38359</v>
      </c>
      <c r="E13" s="1417">
        <v>37459</v>
      </c>
      <c r="F13" s="1418">
        <v>19748.037201644198</v>
      </c>
      <c r="G13" s="1419">
        <v>17075.7753038665</v>
      </c>
      <c r="H13" s="74"/>
      <c r="I13" s="74"/>
      <c r="J13" s="74"/>
      <c r="K13" s="74"/>
      <c r="L13" s="74"/>
      <c r="M13" s="74"/>
      <c r="N13" s="74"/>
      <c r="O13" s="74"/>
      <c r="P13" s="74"/>
      <c r="Q13" s="74"/>
    </row>
    <row r="14" spans="1:17" s="78" customFormat="1" ht="15.95" customHeight="1">
      <c r="A14" s="100" t="s">
        <v>121</v>
      </c>
      <c r="B14" s="1420"/>
      <c r="C14" s="1421"/>
      <c r="D14" s="1420"/>
      <c r="E14" s="1421"/>
      <c r="F14" s="1422"/>
      <c r="G14" s="1189"/>
      <c r="H14" s="74"/>
      <c r="I14" s="74"/>
      <c r="J14" s="74"/>
      <c r="K14" s="74"/>
      <c r="L14" s="74"/>
      <c r="M14" s="74"/>
      <c r="N14" s="74"/>
      <c r="O14" s="74"/>
      <c r="P14" s="74"/>
      <c r="Q14" s="74"/>
    </row>
    <row r="15" spans="1:17" s="78" customFormat="1" ht="15.95" customHeight="1">
      <c r="A15" s="162" t="s">
        <v>55</v>
      </c>
      <c r="B15" s="1412">
        <v>-6739</v>
      </c>
      <c r="C15" s="1413">
        <v>-5126</v>
      </c>
      <c r="D15" s="1412">
        <v>-1280</v>
      </c>
      <c r="E15" s="1413">
        <v>-1041.386</v>
      </c>
      <c r="F15" s="1414"/>
      <c r="G15" s="1188"/>
      <c r="H15" s="74"/>
      <c r="I15" s="74"/>
      <c r="J15" s="74"/>
      <c r="K15" s="74"/>
      <c r="L15" s="74"/>
      <c r="M15" s="74"/>
      <c r="N15" s="74"/>
      <c r="O15" s="74"/>
      <c r="P15" s="74"/>
      <c r="Q15" s="74"/>
    </row>
    <row r="16" spans="1:17" s="78" customFormat="1" ht="15.95" customHeight="1">
      <c r="A16" s="162" t="s">
        <v>56</v>
      </c>
      <c r="B16" s="1412">
        <v>3857</v>
      </c>
      <c r="C16" s="1413">
        <v>3198</v>
      </c>
      <c r="D16" s="1412">
        <v>0</v>
      </c>
      <c r="E16" s="1413">
        <v>0</v>
      </c>
      <c r="F16" s="1414"/>
      <c r="G16" s="1188"/>
      <c r="H16" s="74"/>
      <c r="I16" s="74"/>
      <c r="J16" s="74"/>
      <c r="K16" s="74"/>
      <c r="L16" s="74"/>
      <c r="M16" s="74"/>
      <c r="N16" s="74"/>
      <c r="O16" s="74"/>
      <c r="P16" s="74"/>
      <c r="Q16" s="74"/>
    </row>
    <row r="17" spans="1:17" s="78" customFormat="1" ht="15.95" customHeight="1">
      <c r="A17" s="162" t="s">
        <v>57</v>
      </c>
      <c r="B17" s="1412">
        <v>-3475</v>
      </c>
      <c r="C17" s="1413">
        <v>-2607</v>
      </c>
      <c r="D17" s="1412">
        <v>-102</v>
      </c>
      <c r="E17" s="1413">
        <v>370.90600000000001</v>
      </c>
      <c r="F17" s="1414"/>
      <c r="G17" s="1188"/>
      <c r="H17" s="74"/>
      <c r="I17" s="74"/>
      <c r="J17" s="74"/>
      <c r="K17" s="74"/>
      <c r="L17" s="74"/>
      <c r="M17" s="74"/>
      <c r="N17" s="74"/>
      <c r="O17" s="74"/>
      <c r="P17" s="74"/>
      <c r="Q17" s="74"/>
    </row>
    <row r="18" spans="1:17" s="78" customFormat="1" ht="15.95" customHeight="1">
      <c r="A18" s="162" t="s">
        <v>679</v>
      </c>
      <c r="B18" s="1412">
        <v>-1147</v>
      </c>
      <c r="C18" s="1413">
        <v>-1133</v>
      </c>
      <c r="D18" s="1412">
        <v>-1614</v>
      </c>
      <c r="E18" s="1413">
        <v>-1145</v>
      </c>
      <c r="F18" s="1414"/>
      <c r="G18" s="1188"/>
      <c r="H18" s="74"/>
      <c r="I18" s="74"/>
      <c r="J18" s="74"/>
      <c r="K18" s="74"/>
      <c r="L18" s="74"/>
      <c r="M18" s="74"/>
      <c r="N18" s="74"/>
      <c r="O18" s="74"/>
      <c r="P18" s="74"/>
      <c r="Q18" s="74"/>
    </row>
    <row r="19" spans="1:17" s="84" customFormat="1" ht="15.95" customHeight="1">
      <c r="A19" s="99" t="s">
        <v>416</v>
      </c>
      <c r="B19" s="1412"/>
      <c r="C19" s="1413"/>
      <c r="D19" s="1412">
        <v>-1106</v>
      </c>
      <c r="E19" s="1413">
        <v>-1020</v>
      </c>
      <c r="F19" s="1414"/>
      <c r="G19" s="1188"/>
      <c r="H19" s="74"/>
      <c r="I19" s="74"/>
      <c r="J19" s="74"/>
      <c r="K19" s="74"/>
      <c r="L19" s="74"/>
      <c r="M19" s="74"/>
      <c r="N19" s="74"/>
      <c r="O19" s="74"/>
      <c r="P19" s="74"/>
      <c r="Q19" s="74"/>
    </row>
    <row r="20" spans="1:17" s="78" customFormat="1" ht="15.95" customHeight="1">
      <c r="A20" s="99" t="s">
        <v>417</v>
      </c>
      <c r="B20" s="1412"/>
      <c r="C20" s="1413"/>
      <c r="D20" s="1412">
        <v>-307</v>
      </c>
      <c r="E20" s="1413">
        <v>-324</v>
      </c>
      <c r="F20" s="1414"/>
      <c r="G20" s="1188"/>
      <c r="H20" s="74"/>
      <c r="I20" s="74"/>
      <c r="J20" s="74"/>
      <c r="K20" s="74"/>
      <c r="L20" s="74"/>
      <c r="M20" s="74"/>
      <c r="N20" s="74"/>
      <c r="O20" s="74"/>
      <c r="P20" s="74"/>
      <c r="Q20" s="74"/>
    </row>
    <row r="21" spans="1:17" s="78" customFormat="1" ht="15.95" customHeight="1">
      <c r="A21" s="99" t="s">
        <v>418</v>
      </c>
      <c r="B21" s="1412">
        <v>488.976</v>
      </c>
      <c r="C21" s="1413">
        <v>587</v>
      </c>
      <c r="D21" s="1412">
        <v>531</v>
      </c>
      <c r="E21" s="1413">
        <v>651</v>
      </c>
      <c r="F21" s="1414"/>
      <c r="G21" s="1188"/>
      <c r="H21" s="74"/>
      <c r="I21" s="74"/>
      <c r="J21" s="74"/>
      <c r="K21" s="74"/>
      <c r="L21" s="74"/>
      <c r="M21" s="74"/>
      <c r="N21" s="74"/>
      <c r="O21" s="74"/>
      <c r="P21" s="74"/>
      <c r="Q21" s="74"/>
    </row>
    <row r="22" spans="1:17" s="78" customFormat="1" ht="15.95" customHeight="1">
      <c r="A22" s="99" t="s">
        <v>40</v>
      </c>
      <c r="B22" s="1412"/>
      <c r="C22" s="1413"/>
      <c r="D22" s="1412">
        <v>392</v>
      </c>
      <c r="E22" s="1413">
        <v>573</v>
      </c>
      <c r="F22" s="1414"/>
      <c r="G22" s="1188"/>
      <c r="H22" s="74"/>
      <c r="I22" s="74"/>
      <c r="J22" s="74"/>
      <c r="K22" s="74"/>
      <c r="L22" s="74"/>
      <c r="M22" s="74"/>
      <c r="N22" s="74"/>
      <c r="O22" s="74"/>
      <c r="P22" s="74"/>
      <c r="Q22" s="74"/>
    </row>
    <row r="23" spans="1:17" s="99" customFormat="1" ht="15.95" customHeight="1">
      <c r="A23" s="100" t="s">
        <v>122</v>
      </c>
      <c r="B23" s="1412"/>
      <c r="C23" s="1413"/>
      <c r="D23" s="1412">
        <v>-845</v>
      </c>
      <c r="E23" s="1413">
        <v>-1414</v>
      </c>
      <c r="F23" s="1414"/>
      <c r="G23" s="1188"/>
      <c r="H23" s="74"/>
      <c r="I23" s="74"/>
      <c r="J23" s="74"/>
      <c r="K23" s="74"/>
      <c r="L23" s="74"/>
      <c r="M23" s="74"/>
      <c r="N23" s="74"/>
      <c r="O23" s="74"/>
      <c r="P23" s="74"/>
      <c r="Q23" s="74"/>
    </row>
    <row r="24" spans="1:17" s="78" customFormat="1" ht="15.95" customHeight="1">
      <c r="A24" s="1415" t="s">
        <v>123</v>
      </c>
      <c r="B24" s="1416"/>
      <c r="C24" s="1417"/>
      <c r="D24" s="1416">
        <v>34028</v>
      </c>
      <c r="E24" s="1417">
        <v>34108</v>
      </c>
      <c r="F24" s="1418"/>
      <c r="G24" s="1419"/>
      <c r="H24" s="74"/>
      <c r="I24" s="74"/>
      <c r="J24" s="74"/>
      <c r="K24" s="74"/>
      <c r="L24" s="74"/>
      <c r="M24" s="74"/>
      <c r="N24" s="74"/>
      <c r="O24" s="74"/>
      <c r="P24" s="74"/>
      <c r="Q24" s="74"/>
    </row>
    <row r="25" spans="1:17" s="78" customFormat="1" ht="15.95" customHeight="1">
      <c r="A25" s="99" t="s">
        <v>124</v>
      </c>
      <c r="B25" s="1412"/>
      <c r="C25" s="1413"/>
      <c r="D25" s="1412">
        <v>8933</v>
      </c>
      <c r="E25" s="1413">
        <v>8529</v>
      </c>
      <c r="F25" s="1414"/>
      <c r="G25" s="1188"/>
      <c r="H25" s="74"/>
      <c r="I25" s="74"/>
      <c r="J25" s="74"/>
      <c r="K25" s="74"/>
      <c r="L25" s="74"/>
      <c r="M25" s="74"/>
      <c r="N25" s="74"/>
      <c r="O25" s="74"/>
      <c r="P25" s="74"/>
      <c r="Q25" s="74"/>
    </row>
    <row r="26" spans="1:17" s="78" customFormat="1" ht="15.95" customHeight="1">
      <c r="A26" s="99" t="s">
        <v>125</v>
      </c>
      <c r="B26" s="1412"/>
      <c r="C26" s="1413"/>
      <c r="D26" s="1412"/>
      <c r="E26" s="1413"/>
      <c r="F26" s="1414">
        <v>-7288</v>
      </c>
      <c r="G26" s="1188">
        <v>-6110</v>
      </c>
      <c r="H26" s="74"/>
      <c r="I26" s="74"/>
      <c r="J26" s="74"/>
      <c r="K26" s="74"/>
      <c r="L26" s="74"/>
      <c r="M26" s="74"/>
      <c r="N26" s="74"/>
      <c r="O26" s="74"/>
      <c r="P26" s="74"/>
      <c r="Q26" s="74"/>
    </row>
    <row r="27" spans="1:17" s="78" customFormat="1" ht="15.95" customHeight="1">
      <c r="A27" s="100" t="s">
        <v>119</v>
      </c>
      <c r="B27" s="1412">
        <v>-4561.232235749997</v>
      </c>
      <c r="C27" s="1413">
        <v>-3817</v>
      </c>
      <c r="D27" s="1412"/>
      <c r="E27" s="1413"/>
      <c r="F27" s="1414"/>
      <c r="G27" s="1188"/>
      <c r="H27" s="74"/>
      <c r="I27" s="74"/>
      <c r="J27" s="74"/>
      <c r="K27" s="74"/>
      <c r="L27" s="74"/>
      <c r="M27" s="74"/>
      <c r="N27" s="74"/>
      <c r="O27" s="74"/>
      <c r="P27" s="74"/>
      <c r="Q27" s="74"/>
    </row>
    <row r="28" spans="1:17" s="78" customFormat="1" ht="15.95" customHeight="1">
      <c r="A28" s="1423" t="s">
        <v>126</v>
      </c>
      <c r="B28" s="1424">
        <v>48166</v>
      </c>
      <c r="C28" s="1425">
        <v>48468</v>
      </c>
      <c r="D28" s="1424">
        <v>42960</v>
      </c>
      <c r="E28" s="1425">
        <v>42637</v>
      </c>
      <c r="F28" s="1426">
        <v>12460.016145223084</v>
      </c>
      <c r="G28" s="1427">
        <v>10966.085973395824</v>
      </c>
      <c r="H28" s="131"/>
      <c r="I28" s="131"/>
      <c r="J28" s="131"/>
      <c r="K28" s="131"/>
      <c r="L28" s="74"/>
      <c r="M28" s="74"/>
      <c r="N28" s="74"/>
      <c r="O28" s="74"/>
      <c r="P28" s="74"/>
      <c r="Q28" s="74"/>
    </row>
    <row r="29" spans="1:17" s="78" customFormat="1" ht="33" customHeight="1">
      <c r="A29" s="1867"/>
      <c r="B29" s="1868"/>
      <c r="C29" s="1868"/>
      <c r="D29" s="1868"/>
      <c r="E29" s="1868"/>
      <c r="F29" s="1868"/>
      <c r="G29" s="1868"/>
      <c r="H29" s="1428"/>
      <c r="I29" s="1428"/>
      <c r="J29" s="1428"/>
      <c r="K29" s="1428"/>
      <c r="L29" s="74"/>
      <c r="M29" s="74"/>
      <c r="N29" s="74"/>
      <c r="O29" s="74"/>
      <c r="P29" s="74"/>
      <c r="Q29" s="74"/>
    </row>
    <row r="30" spans="1:17" s="78" customFormat="1" ht="16.5" customHeight="1">
      <c r="A30" s="1869"/>
      <c r="B30" s="1869"/>
      <c r="C30" s="1869"/>
      <c r="D30" s="1869"/>
      <c r="E30" s="1869"/>
      <c r="F30" s="1869"/>
      <c r="G30" s="1869"/>
      <c r="H30" s="74"/>
      <c r="I30" s="74"/>
      <c r="J30" s="74"/>
      <c r="K30" s="74"/>
      <c r="L30" s="74"/>
      <c r="M30" s="74"/>
      <c r="N30" s="74"/>
      <c r="O30" s="74"/>
      <c r="P30" s="74"/>
      <c r="Q30" s="74"/>
    </row>
    <row r="31" spans="1:17" s="78" customFormat="1" ht="15.95" customHeight="1">
      <c r="A31" s="1863"/>
      <c r="B31" s="1863"/>
      <c r="C31" s="1863"/>
      <c r="D31" s="1863"/>
      <c r="E31" s="1863"/>
      <c r="F31" s="1863"/>
      <c r="G31" s="1863"/>
      <c r="H31" s="74"/>
      <c r="I31" s="74"/>
      <c r="J31" s="74"/>
      <c r="K31" s="74"/>
      <c r="L31" s="74"/>
      <c r="M31" s="74"/>
      <c r="N31" s="74"/>
      <c r="O31" s="74"/>
      <c r="P31" s="74"/>
      <c r="Q31" s="74"/>
    </row>
    <row r="32" spans="1:17" ht="13.5" customHeight="1"/>
    <row r="33" spans="2:3" ht="13.5" customHeight="1"/>
    <row r="34" spans="2:3" ht="13.5" customHeight="1">
      <c r="B34" s="74"/>
      <c r="C34" s="74"/>
    </row>
    <row r="35" spans="2:3">
      <c r="B35" s="74"/>
      <c r="C35" s="74"/>
    </row>
    <row r="36" spans="2:3">
      <c r="B36" s="74"/>
      <c r="C36" s="74"/>
    </row>
    <row r="37" spans="2:3">
      <c r="B37" s="74"/>
      <c r="C37" s="74"/>
    </row>
    <row r="38" spans="2:3">
      <c r="B38" s="74"/>
      <c r="C38" s="74"/>
    </row>
    <row r="39" spans="2:3">
      <c r="B39" s="74"/>
      <c r="C39" s="74"/>
    </row>
    <row r="40" spans="2:3">
      <c r="B40" s="74"/>
      <c r="C40" s="74"/>
    </row>
    <row r="41" spans="2:3">
      <c r="B41" s="74"/>
      <c r="C41" s="74"/>
    </row>
    <row r="42" spans="2:3">
      <c r="B42" s="74"/>
      <c r="C42" s="74"/>
    </row>
    <row r="43" spans="2:3">
      <c r="B43" s="74"/>
      <c r="C43" s="74"/>
    </row>
    <row r="44" spans="2:3">
      <c r="B44" s="74"/>
      <c r="C44" s="74"/>
    </row>
    <row r="45" spans="2:3">
      <c r="B45" s="74"/>
      <c r="C45" s="74"/>
    </row>
    <row r="46" spans="2:3">
      <c r="B46" s="74"/>
      <c r="C46" s="74"/>
    </row>
    <row r="47" spans="2:3">
      <c r="B47" s="74"/>
      <c r="C47" s="74"/>
    </row>
    <row r="48" spans="2:3">
      <c r="B48" s="74"/>
      <c r="C48" s="74"/>
    </row>
    <row r="49" spans="2:3">
      <c r="B49" s="74"/>
      <c r="C49" s="74"/>
    </row>
    <row r="50" spans="2:3">
      <c r="B50" s="74"/>
      <c r="C50" s="74"/>
    </row>
    <row r="51" spans="2:3">
      <c r="B51" s="74"/>
      <c r="C51" s="74"/>
    </row>
    <row r="52" spans="2:3">
      <c r="B52" s="74"/>
      <c r="C52" s="74"/>
    </row>
    <row r="53" spans="2:3">
      <c r="B53" s="74"/>
      <c r="C53" s="74"/>
    </row>
    <row r="54" spans="2:3">
      <c r="B54" s="74"/>
      <c r="C54" s="74"/>
    </row>
    <row r="55" spans="2:3">
      <c r="B55" s="74"/>
      <c r="C55" s="74"/>
    </row>
    <row r="56" spans="2:3">
      <c r="B56" s="74"/>
      <c r="C56" s="74"/>
    </row>
    <row r="57" spans="2:3">
      <c r="B57" s="74"/>
      <c r="C57" s="74"/>
    </row>
    <row r="58" spans="2:3">
      <c r="B58" s="74"/>
      <c r="C58" s="74"/>
    </row>
    <row r="59" spans="2:3">
      <c r="B59" s="74"/>
      <c r="C59" s="74"/>
    </row>
    <row r="60" spans="2:3">
      <c r="B60" s="74"/>
      <c r="C60" s="74"/>
    </row>
    <row r="61" spans="2:3">
      <c r="B61" s="74"/>
      <c r="C61" s="74"/>
    </row>
    <row r="62" spans="2:3">
      <c r="B62" s="74"/>
      <c r="C62" s="74"/>
    </row>
  </sheetData>
  <mergeCells count="6">
    <mergeCell ref="A31:G31"/>
    <mergeCell ref="B6:C6"/>
    <mergeCell ref="D6:E6"/>
    <mergeCell ref="F6:G6"/>
    <mergeCell ref="A29:G29"/>
    <mergeCell ref="A30:G30"/>
  </mergeCells>
  <pageMargins left="0.74803149606299213" right="0.35433070866141736" top="0.47244094488188981" bottom="0.43307086614173229" header="0.11811023622047245" footer="0.11811023622047245"/>
  <pageSetup paperSize="9" scale="97"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showZeros="0" view="pageBreakPreview" zoomScale="70" zoomScaleNormal="85" zoomScaleSheetLayoutView="70" workbookViewId="0"/>
  </sheetViews>
  <sheetFormatPr defaultRowHeight="9"/>
  <cols>
    <col min="1" max="1" width="57.85546875" style="74" customWidth="1"/>
    <col min="2" max="2" width="11.140625" style="96" customWidth="1"/>
    <col min="3" max="3" width="12" style="96" customWidth="1"/>
    <col min="4" max="4" width="10.85546875" style="96" customWidth="1"/>
    <col min="5" max="5" width="11.7109375" style="74" customWidth="1"/>
    <col min="6" max="7" width="11.42578125" style="74" customWidth="1"/>
    <col min="8" max="8" width="11.140625" style="74" customWidth="1"/>
    <col min="9" max="9" width="11.42578125" style="74" customWidth="1"/>
    <col min="10" max="10" width="11.28515625" style="74" customWidth="1"/>
    <col min="11" max="11" width="11.7109375" style="74" customWidth="1"/>
    <col min="12" max="12" width="10.140625" style="74" customWidth="1"/>
    <col min="13" max="15" width="11.42578125" style="74" customWidth="1"/>
    <col min="16" max="16" width="11.85546875" style="131" customWidth="1"/>
    <col min="17" max="17" width="1.7109375" style="74" customWidth="1"/>
    <col min="18" max="18" width="1.28515625" style="74" customWidth="1"/>
    <col min="19" max="16384" width="9.140625" style="74"/>
  </cols>
  <sheetData>
    <row r="1" spans="1:17" s="59" customFormat="1" ht="50.1" customHeight="1">
      <c r="A1" s="55"/>
      <c r="H1" s="1802"/>
    </row>
    <row r="2" spans="1:17" s="62" customFormat="1" ht="39.950000000000003" customHeight="1">
      <c r="A2" s="60" t="s">
        <v>147</v>
      </c>
      <c r="C2" s="63"/>
      <c r="D2" s="63"/>
      <c r="E2" s="63"/>
      <c r="P2" s="63"/>
    </row>
    <row r="3" spans="1:17" s="62" customFormat="1" ht="2.1" customHeight="1">
      <c r="A3" s="150"/>
      <c r="B3" s="129"/>
      <c r="C3" s="130"/>
      <c r="D3" s="130"/>
      <c r="E3" s="130"/>
      <c r="F3" s="129"/>
      <c r="G3" s="129"/>
      <c r="H3" s="129"/>
      <c r="I3" s="129"/>
      <c r="J3" s="129"/>
      <c r="K3" s="129"/>
      <c r="L3" s="129"/>
      <c r="M3" s="129"/>
      <c r="N3" s="129"/>
      <c r="O3" s="129"/>
      <c r="P3" s="130"/>
    </row>
    <row r="4" spans="1:17" s="69" customFormat="1" ht="20.100000000000001" customHeight="1">
      <c r="A4" s="102"/>
      <c r="B4" s="102"/>
      <c r="C4" s="102"/>
      <c r="D4" s="102"/>
      <c r="E4" s="102"/>
      <c r="F4" s="120"/>
      <c r="G4" s="120"/>
      <c r="H4" s="120"/>
      <c r="I4" s="120"/>
      <c r="J4" s="120"/>
      <c r="K4" s="120"/>
      <c r="L4" s="120"/>
      <c r="M4" s="120"/>
      <c r="N4" s="120"/>
      <c r="O4" s="120"/>
      <c r="P4" s="102"/>
      <c r="Q4" s="62"/>
    </row>
    <row r="5" spans="1:17" s="62" customFormat="1" ht="15.75">
      <c r="A5" s="70" t="s">
        <v>753</v>
      </c>
      <c r="B5" s="163"/>
      <c r="C5" s="163"/>
      <c r="D5" s="163"/>
      <c r="E5" s="163"/>
      <c r="F5" s="163"/>
      <c r="G5" s="163"/>
      <c r="H5" s="163"/>
      <c r="I5" s="163"/>
      <c r="J5" s="163"/>
      <c r="K5" s="163"/>
      <c r="L5" s="163"/>
      <c r="M5" s="163"/>
      <c r="N5" s="163"/>
      <c r="O5" s="163"/>
      <c r="P5" s="163"/>
    </row>
    <row r="6" spans="1:17" s="62" customFormat="1" ht="15.95" customHeight="1">
      <c r="A6" s="63"/>
      <c r="B6" s="1846" t="s">
        <v>127</v>
      </c>
      <c r="C6" s="1847"/>
      <c r="D6" s="1804"/>
      <c r="E6" s="1846" t="s">
        <v>128</v>
      </c>
      <c r="F6" s="1847"/>
      <c r="G6" s="1847"/>
      <c r="H6" s="1847"/>
      <c r="I6" s="1847"/>
      <c r="J6" s="1847"/>
      <c r="K6" s="1847"/>
      <c r="L6" s="1847"/>
      <c r="M6" s="1847"/>
      <c r="N6" s="1847"/>
      <c r="O6" s="1847"/>
      <c r="P6" s="1847"/>
    </row>
    <row r="7" spans="1:17" s="99" customFormat="1" ht="15.95" customHeight="1">
      <c r="A7" s="1805" t="s">
        <v>60</v>
      </c>
      <c r="B7" s="1806">
        <v>2012</v>
      </c>
      <c r="C7" s="1807">
        <v>2013</v>
      </c>
      <c r="D7" s="1807">
        <v>2014</v>
      </c>
      <c r="E7" s="1808" t="s">
        <v>653</v>
      </c>
      <c r="F7" s="164">
        <v>2015</v>
      </c>
      <c r="G7" s="164">
        <v>2016</v>
      </c>
      <c r="H7" s="164">
        <v>2017</v>
      </c>
      <c r="I7" s="164">
        <v>2018</v>
      </c>
      <c r="J7" s="164">
        <v>2019</v>
      </c>
      <c r="K7" s="164">
        <v>2020</v>
      </c>
      <c r="L7" s="164">
        <v>2021</v>
      </c>
      <c r="M7" s="164">
        <v>2022</v>
      </c>
      <c r="N7" s="164">
        <v>2023</v>
      </c>
      <c r="O7" s="164">
        <v>2024</v>
      </c>
      <c r="P7" s="164" t="s">
        <v>219</v>
      </c>
      <c r="Q7" s="62"/>
    </row>
    <row r="8" spans="1:17" s="99" customFormat="1" ht="15.95" customHeight="1">
      <c r="A8" s="63" t="s">
        <v>129</v>
      </c>
      <c r="B8" s="1809">
        <v>24349</v>
      </c>
      <c r="C8" s="1188">
        <v>13760</v>
      </c>
      <c r="D8" s="1429">
        <v>6572</v>
      </c>
      <c r="E8" s="1810">
        <v>3372570323.7634802</v>
      </c>
      <c r="F8" s="1811">
        <v>14215856765.7754</v>
      </c>
      <c r="G8" s="1811">
        <v>9010280361.1234913</v>
      </c>
      <c r="H8" s="1811">
        <v>5372517754.5043612</v>
      </c>
      <c r="I8" s="1811">
        <v>3474743653.9138451</v>
      </c>
      <c r="J8" s="1811">
        <v>3935586961.7500601</v>
      </c>
      <c r="K8" s="1811">
        <v>423433309.85110003</v>
      </c>
      <c r="L8" s="1811">
        <v>2880839489.1999998</v>
      </c>
      <c r="M8" s="1811">
        <v>2835709121.1781807</v>
      </c>
      <c r="N8" s="1811">
        <v>252699748.3477</v>
      </c>
      <c r="O8" s="1811">
        <v>3229390166.8352199</v>
      </c>
      <c r="P8" s="1811">
        <v>2690429136.2902741</v>
      </c>
      <c r="Q8" s="62"/>
    </row>
    <row r="9" spans="1:17" s="99" customFormat="1" ht="15.95" customHeight="1">
      <c r="A9" s="63" t="s">
        <v>130</v>
      </c>
      <c r="B9" s="1809">
        <v>7262</v>
      </c>
      <c r="C9" s="1188">
        <v>2725</v>
      </c>
      <c r="D9" s="1429">
        <v>48</v>
      </c>
      <c r="E9" s="1812">
        <v>2011083896.48</v>
      </c>
      <c r="F9" s="1813">
        <v>2200143460.9099998</v>
      </c>
      <c r="G9" s="1813">
        <v>3376521272.8599997</v>
      </c>
      <c r="H9" s="1813">
        <v>2100281139.21</v>
      </c>
      <c r="I9" s="1813">
        <v>5795646906.79</v>
      </c>
      <c r="J9" s="1813">
        <v>1934118436.96</v>
      </c>
      <c r="K9" s="1813">
        <v>3704314518.4299998</v>
      </c>
      <c r="L9" s="1813">
        <v>2688331283.7600002</v>
      </c>
      <c r="M9" s="1813">
        <v>3312070846.5</v>
      </c>
      <c r="N9" s="1813">
        <v>1683033468.02</v>
      </c>
      <c r="O9" s="1813">
        <v>589950068.48000002</v>
      </c>
      <c r="P9" s="1813">
        <v>4334730601.3400002</v>
      </c>
      <c r="Q9" s="62"/>
    </row>
    <row r="10" spans="1:17" s="99" customFormat="1" ht="15.95" customHeight="1">
      <c r="A10" s="63" t="s">
        <v>131</v>
      </c>
      <c r="B10" s="1809">
        <v>1516</v>
      </c>
      <c r="C10" s="1188">
        <v>5130</v>
      </c>
      <c r="D10" s="1429">
        <v>843</v>
      </c>
      <c r="E10" s="1812">
        <v>0</v>
      </c>
      <c r="F10" s="1813">
        <v>0</v>
      </c>
      <c r="G10" s="1813">
        <v>1053503308.16</v>
      </c>
      <c r="H10" s="1813">
        <v>842750931.66949999</v>
      </c>
      <c r="I10" s="1813">
        <v>0</v>
      </c>
      <c r="J10" s="1813">
        <v>6140092273.2920456</v>
      </c>
      <c r="K10" s="1814">
        <v>0</v>
      </c>
      <c r="L10" s="1814">
        <v>0</v>
      </c>
      <c r="M10" s="1814">
        <v>0</v>
      </c>
      <c r="N10" s="1814">
        <v>0</v>
      </c>
      <c r="O10" s="1814">
        <v>0</v>
      </c>
      <c r="P10" s="1814">
        <v>0</v>
      </c>
      <c r="Q10" s="62"/>
    </row>
    <row r="11" spans="1:17" s="99" customFormat="1" ht="15.95" customHeight="1">
      <c r="A11" s="62" t="s">
        <v>132</v>
      </c>
      <c r="B11" s="1809">
        <v>1307</v>
      </c>
      <c r="C11" s="1188">
        <v>1000</v>
      </c>
      <c r="D11" s="1429"/>
      <c r="E11" s="1815"/>
      <c r="F11" s="1816"/>
      <c r="G11" s="1816"/>
      <c r="H11" s="1816"/>
      <c r="I11" s="1816"/>
      <c r="J11" s="1816"/>
      <c r="K11" s="1816"/>
      <c r="L11" s="1816"/>
      <c r="M11" s="1816"/>
      <c r="N11" s="1816"/>
      <c r="O11" s="1816"/>
      <c r="P11" s="1816"/>
      <c r="Q11" s="62"/>
    </row>
    <row r="12" spans="1:17" s="99" customFormat="1" ht="15.95" customHeight="1">
      <c r="A12" s="62" t="s">
        <v>220</v>
      </c>
      <c r="B12" s="1809"/>
      <c r="C12" s="1188"/>
      <c r="D12" s="1430"/>
      <c r="E12" s="1812">
        <v>3233089.7725800001</v>
      </c>
      <c r="F12" s="1813">
        <v>391830138.85083699</v>
      </c>
      <c r="G12" s="1813">
        <v>0</v>
      </c>
      <c r="H12" s="1813">
        <v>0</v>
      </c>
      <c r="I12" s="1813">
        <v>0</v>
      </c>
      <c r="J12" s="1813">
        <v>0</v>
      </c>
      <c r="K12" s="1813">
        <v>0</v>
      </c>
      <c r="L12" s="1813">
        <v>0</v>
      </c>
      <c r="M12" s="1813">
        <v>0</v>
      </c>
      <c r="N12" s="1813">
        <v>0</v>
      </c>
      <c r="O12" s="1813">
        <v>0</v>
      </c>
      <c r="P12" s="1813">
        <v>0</v>
      </c>
      <c r="Q12" s="62"/>
    </row>
    <row r="13" spans="1:17" s="99" customFormat="1" ht="15.95" customHeight="1">
      <c r="A13" s="62" t="s">
        <v>133</v>
      </c>
      <c r="B13" s="1809"/>
      <c r="C13" s="1188"/>
      <c r="D13" s="1430"/>
      <c r="E13" s="1815"/>
      <c r="F13" s="1816"/>
      <c r="G13" s="1816"/>
      <c r="H13" s="1816"/>
      <c r="I13" s="1816"/>
      <c r="J13" s="1816"/>
      <c r="K13" s="1816"/>
      <c r="L13" s="1816"/>
      <c r="M13" s="1816"/>
      <c r="N13" s="1816">
        <v>119</v>
      </c>
      <c r="O13" s="1803"/>
      <c r="P13" s="1816">
        <v>251</v>
      </c>
      <c r="Q13" s="62"/>
    </row>
    <row r="14" spans="1:17" s="99" customFormat="1" ht="15.95" customHeight="1">
      <c r="A14" s="62" t="s">
        <v>754</v>
      </c>
      <c r="B14" s="1809"/>
      <c r="C14" s="1188">
        <v>4045</v>
      </c>
      <c r="D14" s="1429">
        <v>1509</v>
      </c>
      <c r="E14" s="1828">
        <v>89</v>
      </c>
      <c r="F14" s="1829">
        <v>803</v>
      </c>
      <c r="G14" s="1829">
        <v>788</v>
      </c>
      <c r="H14" s="1829">
        <v>579</v>
      </c>
      <c r="I14" s="1829">
        <v>56</v>
      </c>
      <c r="J14" s="1829">
        <v>542</v>
      </c>
      <c r="K14" s="1829">
        <v>1017</v>
      </c>
      <c r="L14" s="1829"/>
      <c r="M14" s="1829">
        <v>0</v>
      </c>
      <c r="N14" s="1829">
        <v>6348</v>
      </c>
      <c r="O14" s="1829"/>
      <c r="P14" s="1813">
        <v>1718221614.4299998</v>
      </c>
      <c r="Q14" s="62"/>
    </row>
    <row r="15" spans="1:17" s="99" customFormat="1" ht="15.95" customHeight="1">
      <c r="A15" s="62" t="s">
        <v>221</v>
      </c>
      <c r="B15" s="1809"/>
      <c r="C15" s="1188"/>
      <c r="D15" s="1188">
        <v>2000</v>
      </c>
      <c r="E15" s="1815"/>
      <c r="F15" s="1816"/>
      <c r="G15" s="1816"/>
      <c r="H15" s="1816"/>
      <c r="I15" s="1816"/>
      <c r="J15" s="1816"/>
      <c r="K15" s="1816"/>
      <c r="L15" s="1816"/>
      <c r="M15" s="1816"/>
      <c r="N15" s="1816"/>
      <c r="O15" s="1816"/>
      <c r="P15" s="1816">
        <v>3000</v>
      </c>
      <c r="Q15" s="62"/>
    </row>
    <row r="16" spans="1:17" s="99" customFormat="1" ht="15.95" customHeight="1">
      <c r="A16" s="1817" t="s">
        <v>134</v>
      </c>
      <c r="B16" s="1818"/>
      <c r="C16" s="1431"/>
      <c r="D16" s="1431"/>
      <c r="E16" s="1819"/>
      <c r="F16" s="1820"/>
      <c r="G16" s="1820"/>
      <c r="H16" s="1820"/>
      <c r="I16" s="1820"/>
      <c r="J16" s="1820"/>
      <c r="K16" s="1820"/>
      <c r="L16" s="1820"/>
      <c r="M16" s="1820"/>
      <c r="N16" s="1820"/>
      <c r="O16" s="1820"/>
      <c r="P16" s="1820">
        <v>684</v>
      </c>
      <c r="Q16" s="62"/>
    </row>
    <row r="17" spans="1:17" s="99" customFormat="1" ht="15.95" customHeight="1">
      <c r="A17" s="166" t="s">
        <v>135</v>
      </c>
      <c r="B17" s="62"/>
      <c r="C17" s="62"/>
      <c r="D17" s="62"/>
      <c r="E17" s="167"/>
      <c r="F17" s="167"/>
      <c r="G17" s="134"/>
      <c r="H17" s="134"/>
      <c r="I17" s="134"/>
      <c r="J17" s="134"/>
      <c r="K17" s="134"/>
      <c r="L17" s="165"/>
      <c r="M17" s="134"/>
      <c r="N17" s="134"/>
      <c r="O17" s="134"/>
      <c r="P17" s="134"/>
      <c r="Q17" s="62"/>
    </row>
    <row r="18" spans="1:17" s="99" customFormat="1" ht="15.95" customHeight="1">
      <c r="A18" s="63"/>
      <c r="B18" s="165"/>
      <c r="C18" s="165"/>
      <c r="D18" s="165"/>
      <c r="E18" s="165"/>
      <c r="F18" s="165"/>
      <c r="G18" s="165"/>
      <c r="H18" s="165"/>
      <c r="I18" s="165"/>
      <c r="J18" s="165"/>
      <c r="K18" s="165"/>
      <c r="L18" s="165"/>
      <c r="M18" s="165"/>
      <c r="N18" s="165"/>
      <c r="O18" s="165"/>
      <c r="P18" s="165"/>
      <c r="Q18" s="62"/>
    </row>
    <row r="19" spans="1:17" s="99" customFormat="1" ht="15.75">
      <c r="A19" s="168" t="s">
        <v>136</v>
      </c>
      <c r="B19" s="169"/>
      <c r="C19" s="170"/>
      <c r="D19" s="171"/>
      <c r="E19" s="165"/>
      <c r="F19" s="62"/>
      <c r="G19" s="62"/>
      <c r="H19" s="62"/>
      <c r="I19" s="62"/>
      <c r="J19" s="62"/>
      <c r="K19" s="62"/>
      <c r="L19" s="144"/>
      <c r="M19" s="62"/>
      <c r="N19" s="62"/>
      <c r="O19" s="62"/>
      <c r="P19" s="63"/>
      <c r="Q19" s="62"/>
    </row>
    <row r="20" spans="1:17" s="99" customFormat="1" ht="15.95" customHeight="1">
      <c r="A20" s="172"/>
      <c r="B20" s="1821" t="s">
        <v>652</v>
      </c>
      <c r="C20" s="1822" t="s">
        <v>108</v>
      </c>
      <c r="D20" s="173"/>
      <c r="E20" s="165"/>
      <c r="F20" s="62"/>
      <c r="G20" s="62"/>
      <c r="H20" s="62"/>
      <c r="I20" s="62"/>
      <c r="J20" s="62"/>
      <c r="K20" s="62"/>
      <c r="L20" s="62"/>
      <c r="M20" s="62"/>
      <c r="N20" s="62"/>
      <c r="O20" s="62"/>
      <c r="P20" s="63"/>
      <c r="Q20" s="62"/>
    </row>
    <row r="21" spans="1:17" s="99" customFormat="1" ht="15.95" customHeight="1">
      <c r="A21" s="63" t="s">
        <v>137</v>
      </c>
      <c r="B21" s="1143">
        <f>513487780/488411021</f>
        <v>1.0513435568031542</v>
      </c>
      <c r="C21" s="171">
        <v>1.05</v>
      </c>
      <c r="D21" s="174"/>
      <c r="E21" s="165"/>
      <c r="F21" s="62"/>
      <c r="G21" s="62"/>
      <c r="H21" s="62"/>
      <c r="I21" s="62"/>
      <c r="J21" s="62"/>
      <c r="K21" s="62"/>
      <c r="L21" s="62"/>
      <c r="M21" s="62"/>
      <c r="N21" s="62"/>
      <c r="O21" s="62"/>
      <c r="P21" s="63"/>
      <c r="Q21" s="62"/>
    </row>
    <row r="22" spans="1:17" s="99" customFormat="1" ht="15.75" customHeight="1">
      <c r="A22" s="175" t="s">
        <v>781</v>
      </c>
      <c r="B22" s="1144">
        <f>(513487780-11740314)/488411021</f>
        <v>1.0273057822747207</v>
      </c>
      <c r="C22" s="219">
        <v>1.02</v>
      </c>
      <c r="D22" s="174"/>
      <c r="E22" s="165"/>
      <c r="F22" s="62"/>
      <c r="G22" s="62"/>
      <c r="H22" s="62"/>
      <c r="I22" s="62"/>
      <c r="J22" s="62"/>
      <c r="K22" s="62"/>
      <c r="L22" s="62"/>
      <c r="M22" s="62"/>
      <c r="N22" s="62"/>
      <c r="O22" s="62"/>
      <c r="P22" s="63"/>
      <c r="Q22" s="62"/>
    </row>
    <row r="23" spans="1:17" s="99" customFormat="1" ht="15.95" customHeight="1">
      <c r="A23" s="176" t="s">
        <v>138</v>
      </c>
      <c r="B23" s="1145"/>
      <c r="C23" s="220"/>
      <c r="D23" s="167"/>
      <c r="E23" s="165"/>
      <c r="F23" s="62"/>
      <c r="G23" s="62"/>
      <c r="H23" s="177"/>
      <c r="I23" s="62"/>
      <c r="J23" s="62"/>
      <c r="K23" s="62"/>
      <c r="L23" s="62"/>
      <c r="M23" s="62"/>
      <c r="N23" s="62"/>
      <c r="O23" s="62"/>
      <c r="P23" s="63"/>
      <c r="Q23" s="62"/>
    </row>
    <row r="24" spans="1:17" s="99" customFormat="1" ht="15.95" customHeight="1">
      <c r="A24" s="62" t="s">
        <v>139</v>
      </c>
      <c r="B24" s="1146">
        <v>0.46</v>
      </c>
      <c r="C24" s="221">
        <v>0.46</v>
      </c>
      <c r="D24" s="178"/>
      <c r="E24" s="165"/>
      <c r="F24" s="62"/>
      <c r="G24" s="62"/>
      <c r="H24" s="62"/>
      <c r="I24" s="62"/>
      <c r="J24" s="62"/>
      <c r="K24" s="62"/>
      <c r="L24" s="62"/>
      <c r="M24" s="62"/>
      <c r="N24" s="62"/>
      <c r="O24" s="62"/>
      <c r="P24" s="63"/>
      <c r="Q24" s="62"/>
    </row>
    <row r="25" spans="1:17" s="99" customFormat="1" ht="15.95" customHeight="1">
      <c r="A25" s="62" t="s">
        <v>140</v>
      </c>
      <c r="B25" s="1146">
        <v>0.22</v>
      </c>
      <c r="C25" s="221">
        <v>0.23</v>
      </c>
      <c r="D25" s="178"/>
      <c r="E25" s="165"/>
      <c r="F25" s="62"/>
      <c r="G25" s="62"/>
      <c r="H25" s="62"/>
      <c r="I25" s="62"/>
      <c r="J25" s="62"/>
      <c r="K25" s="62"/>
      <c r="L25" s="62"/>
      <c r="M25" s="62"/>
      <c r="N25" s="62"/>
      <c r="O25" s="62"/>
      <c r="P25" s="63"/>
      <c r="Q25" s="62"/>
    </row>
    <row r="26" spans="1:17" s="99" customFormat="1" ht="15.95" customHeight="1">
      <c r="A26" s="62" t="s">
        <v>141</v>
      </c>
      <c r="B26" s="1146">
        <v>0.05</v>
      </c>
      <c r="C26" s="221">
        <v>0.05</v>
      </c>
      <c r="D26" s="178"/>
      <c r="E26" s="165"/>
      <c r="F26" s="62"/>
      <c r="G26" s="62"/>
      <c r="H26" s="62"/>
      <c r="I26" s="62"/>
      <c r="J26" s="62"/>
      <c r="K26" s="62"/>
      <c r="L26" s="62"/>
      <c r="M26" s="62"/>
      <c r="N26" s="62"/>
      <c r="O26" s="62"/>
      <c r="P26" s="63"/>
      <c r="Q26" s="62"/>
    </row>
    <row r="27" spans="1:17" s="99" customFormat="1" ht="15.95" customHeight="1">
      <c r="A27" s="62" t="s">
        <v>142</v>
      </c>
      <c r="B27" s="1146">
        <v>0.05</v>
      </c>
      <c r="C27" s="221">
        <v>0.04</v>
      </c>
      <c r="D27" s="178"/>
      <c r="E27" s="165"/>
      <c r="F27" s="62"/>
      <c r="G27" s="62"/>
      <c r="H27" s="62"/>
      <c r="I27" s="62"/>
      <c r="J27" s="62"/>
      <c r="K27" s="62"/>
      <c r="L27" s="62"/>
      <c r="M27" s="62"/>
      <c r="N27" s="62"/>
      <c r="O27" s="62"/>
      <c r="P27" s="63"/>
      <c r="Q27" s="62"/>
    </row>
    <row r="28" spans="1:17" s="99" customFormat="1" ht="15.95" customHeight="1">
      <c r="A28" s="62" t="s">
        <v>143</v>
      </c>
      <c r="B28" s="1146">
        <v>0.2</v>
      </c>
      <c r="C28" s="221">
        <v>0.2</v>
      </c>
      <c r="D28" s="178"/>
      <c r="E28" s="165"/>
      <c r="F28" s="62"/>
      <c r="G28" s="62"/>
      <c r="H28" s="62"/>
      <c r="I28" s="62"/>
      <c r="J28" s="62"/>
      <c r="K28" s="62"/>
      <c r="L28" s="62"/>
      <c r="M28" s="62"/>
      <c r="N28" s="62"/>
      <c r="O28" s="62"/>
      <c r="P28" s="63"/>
      <c r="Q28" s="62"/>
    </row>
    <row r="29" spans="1:17" s="99" customFormat="1" ht="15.95" customHeight="1">
      <c r="A29" s="99" t="s">
        <v>144</v>
      </c>
      <c r="B29" s="1146">
        <v>0.02</v>
      </c>
      <c r="C29" s="221">
        <v>0.02</v>
      </c>
      <c r="D29" s="178"/>
      <c r="E29" s="165"/>
      <c r="F29" s="62"/>
      <c r="G29" s="62"/>
      <c r="H29" s="62"/>
      <c r="I29" s="62"/>
      <c r="J29" s="62"/>
      <c r="K29" s="62"/>
      <c r="L29" s="62"/>
      <c r="M29" s="62"/>
      <c r="N29" s="62"/>
      <c r="O29" s="62"/>
      <c r="P29" s="63"/>
      <c r="Q29" s="62"/>
    </row>
    <row r="30" spans="1:17" s="98" customFormat="1" ht="15.95" customHeight="1">
      <c r="A30" s="179" t="s">
        <v>145</v>
      </c>
      <c r="B30" s="1147">
        <f>SUM(B24:B29)</f>
        <v>1.0000000000000002</v>
      </c>
      <c r="C30" s="222">
        <v>1.0000000000000002</v>
      </c>
      <c r="D30" s="180"/>
      <c r="E30" s="181"/>
      <c r="F30" s="182"/>
      <c r="G30" s="182"/>
      <c r="H30" s="182"/>
      <c r="I30" s="182"/>
      <c r="J30" s="182"/>
      <c r="K30" s="182"/>
      <c r="L30" s="182"/>
      <c r="M30" s="182"/>
      <c r="N30" s="182"/>
      <c r="O30" s="182"/>
      <c r="P30" s="183"/>
      <c r="Q30" s="182"/>
    </row>
    <row r="31" spans="1:17" s="99" customFormat="1" ht="15.95" customHeight="1">
      <c r="A31" s="166" t="s">
        <v>146</v>
      </c>
      <c r="B31" s="62"/>
      <c r="C31" s="62"/>
      <c r="D31" s="62"/>
      <c r="E31" s="167"/>
      <c r="F31" s="167"/>
      <c r="G31" s="134"/>
      <c r="H31" s="134"/>
      <c r="I31" s="134"/>
      <c r="J31" s="134"/>
      <c r="K31" s="134"/>
      <c r="L31" s="165"/>
      <c r="M31" s="134"/>
      <c r="N31" s="134"/>
      <c r="O31" s="134"/>
      <c r="P31" s="134"/>
      <c r="Q31" s="134"/>
    </row>
    <row r="32" spans="1:17" s="99" customFormat="1" ht="15.95" customHeight="1">
      <c r="A32" s="184"/>
      <c r="B32" s="165"/>
      <c r="C32" s="165"/>
      <c r="D32" s="165"/>
      <c r="E32" s="165"/>
      <c r="F32" s="165"/>
      <c r="G32" s="165"/>
      <c r="H32" s="165"/>
      <c r="I32" s="165"/>
      <c r="J32" s="165"/>
      <c r="K32" s="165"/>
      <c r="L32" s="165"/>
      <c r="M32" s="165"/>
      <c r="N32" s="165"/>
      <c r="O32" s="165"/>
      <c r="P32" s="165"/>
      <c r="Q32" s="165"/>
    </row>
  </sheetData>
  <mergeCells count="6">
    <mergeCell ref="M6:P6"/>
    <mergeCell ref="B6:C6"/>
    <mergeCell ref="E6:F6"/>
    <mergeCell ref="G6:H6"/>
    <mergeCell ref="I6:J6"/>
    <mergeCell ref="K6:L6"/>
  </mergeCells>
  <pageMargins left="0.74803149606299213" right="0.35433070866141736" top="0.47244094488188981" bottom="0.43307086614173229" header="0.11811023622047245" footer="0.11811023622047245"/>
  <pageSetup paperSize="9" scale="59" orientation="landscape" r:id="rId1"/>
  <headerFooter alignWithMargins="0">
    <oddFooter>&amp;L&amp;"Frutiger Light,Regular"&amp;KBFB6ACUNAUDITED&amp;R&amp;"Frutiger Light,Regular"&amp;KF45F0CING GROUP&amp;"Arial,Standaard"&amp;K000000 &amp;"Frutiger Light,Regular"&amp;KBFB6ACHISTORICAL TREND DATA 1Q2014          &amp;KFF6600&amp;P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T40"/>
  <sheetViews>
    <sheetView showZeros="0" view="pageBreakPreview" zoomScale="70" zoomScaleNormal="70" zoomScaleSheetLayoutView="70" workbookViewId="0"/>
  </sheetViews>
  <sheetFormatPr defaultColWidth="9.140625" defaultRowHeight="12.75"/>
  <cols>
    <col min="1" max="1" width="62.28515625" style="62" customWidth="1"/>
    <col min="2" max="2" width="14.7109375" style="182" customWidth="1"/>
    <col min="3" max="6" width="14.7109375" style="62" customWidth="1"/>
    <col min="7" max="8" width="14.7109375" style="182" customWidth="1"/>
    <col min="9" max="9" width="14.7109375" style="63" customWidth="1"/>
    <col min="10" max="10" width="2.140625" style="62" customWidth="1"/>
    <col min="11" max="11" width="12.7109375" style="63" customWidth="1"/>
    <col min="12" max="12" width="6.85546875" style="62" customWidth="1"/>
    <col min="13" max="13" width="12.7109375" style="182" customWidth="1"/>
    <col min="14" max="14" width="3.7109375" style="62" customWidth="1"/>
    <col min="15" max="16384" width="9.140625" style="62"/>
  </cols>
  <sheetData>
    <row r="1" spans="1:13" s="1072" customFormat="1" ht="50.1" customHeight="1">
      <c r="A1" s="1071"/>
    </row>
    <row r="2" spans="1:13" ht="39.950000000000003" customHeight="1">
      <c r="A2" s="1073" t="s">
        <v>604</v>
      </c>
      <c r="B2" s="62"/>
      <c r="C2" s="63"/>
      <c r="D2" s="63"/>
      <c r="G2" s="62"/>
      <c r="H2" s="1074"/>
      <c r="K2" s="62"/>
      <c r="M2" s="62"/>
    </row>
    <row r="3" spans="1:13" ht="2.1" customHeight="1">
      <c r="A3" s="1075"/>
      <c r="B3" s="1076"/>
      <c r="C3" s="1077"/>
      <c r="D3" s="1077"/>
      <c r="E3" s="1076"/>
      <c r="F3" s="1076"/>
      <c r="G3" s="1076"/>
      <c r="H3" s="1076"/>
      <c r="I3" s="1077"/>
      <c r="K3" s="62"/>
      <c r="M3" s="62"/>
    </row>
    <row r="4" spans="1:13" s="75" customFormat="1" ht="20.100000000000001" customHeight="1">
      <c r="A4" s="102"/>
      <c r="B4" s="102"/>
      <c r="C4" s="102"/>
      <c r="D4" s="102"/>
      <c r="E4" s="120"/>
      <c r="F4" s="120"/>
      <c r="G4" s="120"/>
      <c r="H4" s="120"/>
      <c r="I4" s="102"/>
    </row>
    <row r="5" spans="1:13" s="75" customFormat="1" ht="20.100000000000001" customHeight="1">
      <c r="A5" s="1078" t="s">
        <v>654</v>
      </c>
      <c r="B5" s="1079"/>
      <c r="C5" s="1079"/>
      <c r="D5" s="1079"/>
      <c r="E5" s="1079"/>
      <c r="F5" s="1079"/>
      <c r="G5" s="1079"/>
      <c r="H5" s="1079"/>
      <c r="I5" s="1080"/>
      <c r="J5" s="1070"/>
    </row>
    <row r="6" spans="1:13" s="75" customFormat="1" ht="32.1" customHeight="1">
      <c r="A6" s="1432"/>
      <c r="B6" s="1433" t="s">
        <v>605</v>
      </c>
      <c r="C6" s="1434" t="s">
        <v>606</v>
      </c>
      <c r="D6" s="1434" t="s">
        <v>607</v>
      </c>
      <c r="E6" s="1870" t="s">
        <v>608</v>
      </c>
      <c r="F6" s="1870"/>
      <c r="G6" s="1434" t="s">
        <v>609</v>
      </c>
      <c r="H6" s="1870" t="s">
        <v>97</v>
      </c>
      <c r="I6" s="1870"/>
      <c r="J6" s="1070"/>
    </row>
    <row r="7" spans="1:13" s="1082" customFormat="1">
      <c r="A7" s="1435" t="s">
        <v>96</v>
      </c>
      <c r="B7" s="1436" t="s">
        <v>610</v>
      </c>
      <c r="C7" s="1437" t="s">
        <v>610</v>
      </c>
      <c r="D7" s="1437" t="s">
        <v>610</v>
      </c>
      <c r="E7" s="1437" t="s">
        <v>610</v>
      </c>
      <c r="F7" s="1437" t="s">
        <v>611</v>
      </c>
      <c r="G7" s="1437" t="s">
        <v>610</v>
      </c>
      <c r="H7" s="1437" t="s">
        <v>610</v>
      </c>
      <c r="I7" s="1437" t="s">
        <v>611</v>
      </c>
      <c r="J7" s="1081"/>
    </row>
    <row r="8" spans="1:13" ht="15.95" customHeight="1">
      <c r="A8" s="1438" t="s">
        <v>612</v>
      </c>
      <c r="B8" s="1439">
        <v>3</v>
      </c>
      <c r="C8" s="1439">
        <v>17.3</v>
      </c>
      <c r="D8" s="1439">
        <v>2.5</v>
      </c>
      <c r="E8" s="1439">
        <v>151.1</v>
      </c>
      <c r="F8" s="1439">
        <v>7</v>
      </c>
      <c r="G8" s="1439">
        <v>1.2</v>
      </c>
      <c r="H8" s="1439">
        <v>175.1</v>
      </c>
      <c r="I8" s="1439">
        <v>6.7</v>
      </c>
      <c r="J8" s="63"/>
      <c r="M8" s="62"/>
    </row>
    <row r="9" spans="1:13" s="75" customFormat="1" ht="15.95" customHeight="1">
      <c r="A9" s="1440" t="s">
        <v>613</v>
      </c>
      <c r="B9" s="1083">
        <v>0</v>
      </c>
      <c r="C9" s="1083">
        <v>1.2</v>
      </c>
      <c r="D9" s="1083">
        <v>0.1</v>
      </c>
      <c r="E9" s="1083">
        <v>113.1</v>
      </c>
      <c r="F9" s="1083">
        <v>6</v>
      </c>
      <c r="G9" s="1083">
        <v>0.5</v>
      </c>
      <c r="H9" s="1083">
        <v>114.9</v>
      </c>
      <c r="I9" s="1083">
        <v>6</v>
      </c>
      <c r="J9" s="1070"/>
    </row>
    <row r="10" spans="1:13" s="75" customFormat="1" ht="15.95" customHeight="1">
      <c r="A10" s="1440" t="s">
        <v>614</v>
      </c>
      <c r="B10" s="1083">
        <v>3</v>
      </c>
      <c r="C10" s="1083">
        <v>3.8</v>
      </c>
      <c r="D10" s="1083">
        <v>2.1</v>
      </c>
      <c r="E10" s="1083">
        <v>10.7</v>
      </c>
      <c r="F10" s="1083">
        <v>0.2</v>
      </c>
      <c r="G10" s="1083">
        <v>0</v>
      </c>
      <c r="H10" s="1083">
        <v>19.600000000000001</v>
      </c>
      <c r="I10" s="1083">
        <v>0.2</v>
      </c>
      <c r="J10" s="1070"/>
    </row>
    <row r="11" spans="1:13" s="75" customFormat="1" ht="15.95" customHeight="1">
      <c r="A11" s="1440" t="s">
        <v>615</v>
      </c>
      <c r="B11" s="1083">
        <v>0</v>
      </c>
      <c r="C11" s="1083">
        <v>0</v>
      </c>
      <c r="D11" s="1083">
        <v>0</v>
      </c>
      <c r="E11" s="1083">
        <v>16.600000000000001</v>
      </c>
      <c r="F11" s="1083">
        <v>0.4</v>
      </c>
      <c r="G11" s="1083">
        <v>0.4</v>
      </c>
      <c r="H11" s="1083">
        <v>17</v>
      </c>
      <c r="I11" s="1083">
        <v>0.4</v>
      </c>
      <c r="J11" s="1070"/>
    </row>
    <row r="12" spans="1:13" s="75" customFormat="1" ht="15.95" customHeight="1">
      <c r="A12" s="1440" t="s">
        <v>616</v>
      </c>
      <c r="B12" s="1083">
        <v>0</v>
      </c>
      <c r="C12" s="1083">
        <v>0.8</v>
      </c>
      <c r="D12" s="1083">
        <v>0</v>
      </c>
      <c r="E12" s="1083">
        <v>9.3000000000000007</v>
      </c>
      <c r="F12" s="1083">
        <v>0.4</v>
      </c>
      <c r="G12" s="1083">
        <v>0.1</v>
      </c>
      <c r="H12" s="1083">
        <v>10.199999999999999</v>
      </c>
      <c r="I12" s="1083">
        <v>0.4</v>
      </c>
      <c r="J12" s="1070"/>
    </row>
    <row r="13" spans="1:13" s="75" customFormat="1" ht="15.95" customHeight="1">
      <c r="A13" s="1440" t="s">
        <v>617</v>
      </c>
      <c r="B13" s="1083">
        <v>0</v>
      </c>
      <c r="C13" s="1083">
        <v>11.5</v>
      </c>
      <c r="D13" s="1083">
        <v>0.4</v>
      </c>
      <c r="E13" s="1083">
        <v>1.4</v>
      </c>
      <c r="F13" s="1083">
        <v>0</v>
      </c>
      <c r="G13" s="1083">
        <v>0.2</v>
      </c>
      <c r="H13" s="1083">
        <v>13.4</v>
      </c>
      <c r="I13" s="1083">
        <v>-0.3</v>
      </c>
      <c r="J13" s="1070"/>
    </row>
    <row r="14" spans="1:13" s="182" customFormat="1" ht="15.95" customHeight="1">
      <c r="A14" s="1441" t="s">
        <v>618</v>
      </c>
      <c r="B14" s="1083">
        <v>0</v>
      </c>
      <c r="C14" s="1083">
        <v>0</v>
      </c>
      <c r="D14" s="1083">
        <v>0</v>
      </c>
      <c r="E14" s="1083">
        <v>4.3</v>
      </c>
      <c r="F14" s="1083">
        <v>2.2000000000000002</v>
      </c>
      <c r="G14" s="1083"/>
      <c r="H14" s="1083">
        <v>4.3</v>
      </c>
      <c r="I14" s="1083">
        <v>2.2000000000000002</v>
      </c>
      <c r="J14" s="183"/>
      <c r="K14" s="183"/>
    </row>
    <row r="15" spans="1:13" s="182" customFormat="1" ht="15.95" customHeight="1">
      <c r="A15" s="1442" t="s">
        <v>619</v>
      </c>
      <c r="B15" s="1083">
        <v>0</v>
      </c>
      <c r="C15" s="1083">
        <v>0</v>
      </c>
      <c r="D15" s="1083">
        <v>0</v>
      </c>
      <c r="E15" s="1083">
        <v>3.5</v>
      </c>
      <c r="F15" s="1083"/>
      <c r="G15" s="1083"/>
      <c r="H15" s="1083">
        <v>3.5</v>
      </c>
      <c r="I15" s="1083">
        <v>0</v>
      </c>
      <c r="J15" s="183"/>
      <c r="K15" s="183"/>
    </row>
    <row r="16" spans="1:13" s="182" customFormat="1" ht="15.95" customHeight="1">
      <c r="A16" s="1443" t="s">
        <v>620</v>
      </c>
      <c r="B16" s="1444">
        <v>3</v>
      </c>
      <c r="C16" s="1445">
        <v>17.3</v>
      </c>
      <c r="D16" s="1445">
        <v>2.5</v>
      </c>
      <c r="E16" s="1445">
        <v>159</v>
      </c>
      <c r="F16" s="1445">
        <v>9.1999999999999993</v>
      </c>
      <c r="G16" s="1445">
        <v>1.2</v>
      </c>
      <c r="H16" s="1445">
        <v>183</v>
      </c>
      <c r="I16" s="1445">
        <v>8.9</v>
      </c>
      <c r="J16" s="183"/>
      <c r="K16" s="183"/>
    </row>
    <row r="17" spans="1:254" s="182" customFormat="1" ht="15.95" customHeight="1">
      <c r="A17" s="11" t="s">
        <v>621</v>
      </c>
      <c r="B17" s="1084"/>
      <c r="C17" s="1084"/>
      <c r="D17" s="1084"/>
      <c r="E17" s="1084"/>
      <c r="F17" s="1084"/>
      <c r="G17" s="1084"/>
      <c r="H17" s="184"/>
      <c r="I17" s="184"/>
      <c r="J17" s="183"/>
      <c r="K17" s="183"/>
    </row>
    <row r="18" spans="1:254" s="182" customFormat="1" ht="15.95" customHeight="1">
      <c r="A18" s="1085" t="str">
        <f>+"ABS in Loans and advances had EUR "&amp;ABS(C31)&amp;" billion "&amp;IF(C31&lt;0,"negative",)&amp;" revaluation reserve after tax - see table below"</f>
        <v>ABS in Loans and advances had EUR 0.2 billion negative revaluation reserve after tax - see table below</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086"/>
      <c r="AJ18" s="1086"/>
      <c r="AK18" s="1086"/>
      <c r="AL18" s="1086"/>
      <c r="AM18" s="1086"/>
      <c r="AN18" s="1086"/>
      <c r="AO18" s="1086"/>
      <c r="AP18" s="1086"/>
      <c r="AQ18" s="1086"/>
      <c r="AR18" s="1086"/>
      <c r="AS18" s="1086"/>
      <c r="AT18" s="1086"/>
      <c r="AU18" s="1086"/>
      <c r="AV18" s="1086"/>
      <c r="AW18" s="1086"/>
      <c r="AX18" s="1086"/>
      <c r="AY18" s="1086"/>
      <c r="AZ18" s="1086"/>
      <c r="BA18" s="1086"/>
      <c r="BB18" s="1086"/>
      <c r="BC18" s="1086"/>
      <c r="BD18" s="1086"/>
      <c r="BE18" s="1086"/>
      <c r="BF18" s="1086"/>
      <c r="BG18" s="1086"/>
      <c r="BH18" s="1086"/>
      <c r="BI18" s="1086"/>
      <c r="BJ18" s="1086"/>
      <c r="BK18" s="1086"/>
      <c r="BL18" s="1086"/>
      <c r="BM18" s="1086"/>
      <c r="BN18" s="1086"/>
      <c r="BO18" s="1086"/>
      <c r="BP18" s="1086"/>
      <c r="BQ18" s="1086"/>
      <c r="BR18" s="1086"/>
      <c r="BS18" s="1086"/>
      <c r="BT18" s="1086"/>
      <c r="BU18" s="1086"/>
      <c r="BV18" s="1086"/>
      <c r="BW18" s="1086"/>
      <c r="BX18" s="1086"/>
      <c r="BY18" s="1086"/>
      <c r="BZ18" s="1086"/>
      <c r="CA18" s="1086"/>
      <c r="CB18" s="1086"/>
      <c r="CC18" s="1086"/>
      <c r="CD18" s="1086"/>
      <c r="CE18" s="1086"/>
      <c r="CF18" s="1086"/>
      <c r="CG18" s="1086"/>
      <c r="CH18" s="1086"/>
      <c r="CI18" s="1086"/>
      <c r="CJ18" s="1086"/>
      <c r="CK18" s="1086"/>
      <c r="CL18" s="1086"/>
      <c r="CM18" s="1086"/>
      <c r="CN18" s="1086"/>
      <c r="CO18" s="1086"/>
      <c r="CP18" s="1086"/>
      <c r="CQ18" s="1086"/>
      <c r="CR18" s="1086"/>
      <c r="CS18" s="1086"/>
      <c r="CT18" s="1086"/>
      <c r="CU18" s="1086"/>
      <c r="CV18" s="1086"/>
      <c r="CW18" s="1086"/>
      <c r="CX18" s="1086"/>
      <c r="CY18" s="1086"/>
      <c r="CZ18" s="1086"/>
      <c r="DA18" s="1086"/>
      <c r="DB18" s="1086"/>
      <c r="DC18" s="1086"/>
      <c r="DD18" s="1086"/>
      <c r="DE18" s="1086"/>
      <c r="DF18" s="1086"/>
      <c r="DG18" s="1086"/>
      <c r="DH18" s="1086"/>
      <c r="DI18" s="1086"/>
      <c r="DJ18" s="1086"/>
      <c r="DK18" s="1086"/>
      <c r="DL18" s="1086"/>
      <c r="DM18" s="1086"/>
      <c r="DN18" s="1086"/>
      <c r="DO18" s="1086"/>
      <c r="DP18" s="1086"/>
      <c r="DQ18" s="1086"/>
      <c r="DR18" s="1086"/>
      <c r="DS18" s="1086"/>
      <c r="DT18" s="1086"/>
      <c r="DU18" s="1086"/>
      <c r="DV18" s="1086"/>
      <c r="DW18" s="1086"/>
      <c r="DX18" s="1086"/>
      <c r="DY18" s="1086"/>
      <c r="DZ18" s="1086"/>
      <c r="EA18" s="1086"/>
      <c r="EB18" s="1086"/>
      <c r="EC18" s="1086"/>
      <c r="ED18" s="1086"/>
      <c r="EE18" s="1086"/>
      <c r="EF18" s="1086"/>
      <c r="EG18" s="1086"/>
      <c r="EH18" s="1086"/>
      <c r="EI18" s="1086"/>
      <c r="EJ18" s="1086"/>
      <c r="EK18" s="1086"/>
      <c r="EL18" s="1086"/>
      <c r="EM18" s="1086"/>
      <c r="EN18" s="1086"/>
      <c r="EO18" s="1086"/>
      <c r="EP18" s="1086"/>
      <c r="EQ18" s="1086"/>
      <c r="ER18" s="1086"/>
      <c r="ES18" s="1086"/>
      <c r="ET18" s="1086"/>
      <c r="EU18" s="1086"/>
      <c r="EV18" s="1086"/>
      <c r="EW18" s="1086"/>
      <c r="EX18" s="1086"/>
      <c r="EY18" s="1086"/>
      <c r="EZ18" s="1086"/>
      <c r="FA18" s="1086"/>
      <c r="FB18" s="1086"/>
      <c r="FC18" s="1086"/>
      <c r="FD18" s="1086"/>
      <c r="FE18" s="1086"/>
      <c r="FF18" s="1086"/>
      <c r="FG18" s="1086"/>
      <c r="FH18" s="1086"/>
      <c r="FI18" s="1086"/>
      <c r="FJ18" s="1086"/>
      <c r="FK18" s="1086"/>
      <c r="FL18" s="1086"/>
      <c r="FM18" s="1086"/>
      <c r="FN18" s="1086"/>
      <c r="FO18" s="1086"/>
      <c r="FP18" s="1086"/>
      <c r="FQ18" s="1086"/>
      <c r="FR18" s="1086"/>
      <c r="FS18" s="1086"/>
      <c r="FT18" s="1086"/>
      <c r="FU18" s="1086"/>
      <c r="FV18" s="1086"/>
      <c r="FW18" s="1086"/>
      <c r="FX18" s="1086"/>
      <c r="FY18" s="1086"/>
      <c r="FZ18" s="1086"/>
      <c r="GA18" s="1086"/>
      <c r="GB18" s="1086"/>
      <c r="GC18" s="1086"/>
      <c r="GD18" s="1086"/>
      <c r="GE18" s="1086"/>
      <c r="GF18" s="1086"/>
      <c r="GG18" s="1086"/>
      <c r="GH18" s="1086"/>
      <c r="GI18" s="1086"/>
      <c r="GJ18" s="1086"/>
      <c r="GK18" s="1086"/>
      <c r="GL18" s="1086"/>
      <c r="GM18" s="1086"/>
      <c r="GN18" s="1086"/>
      <c r="GO18" s="1086"/>
      <c r="GP18" s="1086"/>
      <c r="GQ18" s="1086"/>
      <c r="GR18" s="1086"/>
      <c r="GS18" s="1086"/>
      <c r="GT18" s="1086"/>
      <c r="GU18" s="1086"/>
      <c r="GV18" s="1086"/>
      <c r="GW18" s="1086"/>
      <c r="GX18" s="1086"/>
      <c r="GY18" s="1086"/>
      <c r="GZ18" s="1086"/>
      <c r="HA18" s="1086"/>
      <c r="HB18" s="1086"/>
      <c r="HC18" s="1086"/>
      <c r="HD18" s="1086"/>
      <c r="HE18" s="1086"/>
      <c r="HF18" s="1086"/>
      <c r="HG18" s="1086"/>
      <c r="HH18" s="1086"/>
      <c r="HI18" s="1086"/>
      <c r="HJ18" s="1086"/>
      <c r="HK18" s="1086"/>
      <c r="HL18" s="1086"/>
      <c r="HM18" s="1086"/>
      <c r="HN18" s="1086"/>
      <c r="HO18" s="1086"/>
      <c r="HP18" s="1086"/>
      <c r="HQ18" s="1086"/>
      <c r="HR18" s="1086"/>
      <c r="HS18" s="1086"/>
      <c r="HT18" s="1086"/>
      <c r="HU18" s="1086"/>
      <c r="HV18" s="1086"/>
      <c r="HW18" s="1086"/>
      <c r="HX18" s="1086"/>
      <c r="HY18" s="1086"/>
      <c r="HZ18" s="1086"/>
      <c r="IA18" s="1086"/>
      <c r="IB18" s="1086"/>
      <c r="IC18" s="1086"/>
      <c r="ID18" s="1086"/>
      <c r="IE18" s="1086"/>
      <c r="IF18" s="1086"/>
      <c r="IG18" s="1086"/>
      <c r="IH18" s="1086"/>
      <c r="II18" s="1086"/>
      <c r="IJ18" s="1086"/>
      <c r="IK18" s="1086"/>
      <c r="IL18" s="1086"/>
      <c r="IM18" s="1086"/>
      <c r="IN18" s="1086"/>
      <c r="IO18" s="1086"/>
      <c r="IP18" s="1086"/>
      <c r="IQ18" s="1086"/>
      <c r="IR18" s="1086"/>
      <c r="IS18" s="1086"/>
      <c r="IT18" s="1086"/>
    </row>
    <row r="19" spans="1:254" s="182" customFormat="1" ht="15.95" customHeight="1">
      <c r="A19" s="63"/>
      <c r="B19" s="183"/>
      <c r="C19" s="183"/>
      <c r="D19" s="183"/>
      <c r="E19" s="183"/>
      <c r="F19" s="183"/>
      <c r="G19" s="183"/>
      <c r="H19" s="183"/>
      <c r="I19" s="183"/>
      <c r="J19" s="183"/>
      <c r="K19" s="183"/>
    </row>
    <row r="20" spans="1:254" ht="20.100000000000001" customHeight="1">
      <c r="A20" s="1078" t="s">
        <v>655</v>
      </c>
      <c r="B20" s="1087"/>
      <c r="C20" s="1087"/>
      <c r="D20" s="1087"/>
      <c r="E20" s="1087"/>
      <c r="F20" s="1087"/>
      <c r="G20" s="1087"/>
      <c r="H20" s="1087"/>
      <c r="I20" s="1088"/>
    </row>
    <row r="21" spans="1:254" ht="32.1" customHeight="1">
      <c r="A21" s="1446"/>
      <c r="B21" s="1871" t="s">
        <v>606</v>
      </c>
      <c r="C21" s="1871"/>
      <c r="D21" s="1682" t="s">
        <v>607</v>
      </c>
      <c r="E21" s="1871" t="s">
        <v>608</v>
      </c>
      <c r="F21" s="1871"/>
      <c r="G21" s="1447" t="s">
        <v>609</v>
      </c>
      <c r="H21" s="1871" t="s">
        <v>97</v>
      </c>
      <c r="I21" s="1871"/>
      <c r="J21" s="63"/>
    </row>
    <row r="22" spans="1:254" s="1082" customFormat="1">
      <c r="A22" s="1448" t="s">
        <v>96</v>
      </c>
      <c r="B22" s="1449" t="s">
        <v>610</v>
      </c>
      <c r="C22" s="1449" t="s">
        <v>611</v>
      </c>
      <c r="D22" s="1449" t="s">
        <v>610</v>
      </c>
      <c r="E22" s="1449" t="s">
        <v>610</v>
      </c>
      <c r="F22" s="1449" t="s">
        <v>611</v>
      </c>
      <c r="G22" s="1449" t="s">
        <v>610</v>
      </c>
      <c r="H22" s="1449" t="s">
        <v>610</v>
      </c>
      <c r="I22" s="1449" t="s">
        <v>611</v>
      </c>
      <c r="J22" s="1081"/>
      <c r="K22" s="1081"/>
      <c r="M22" s="1089"/>
    </row>
    <row r="23" spans="1:254" ht="15.95" customHeight="1">
      <c r="A23" s="12" t="s">
        <v>622</v>
      </c>
      <c r="B23" s="1450">
        <v>0</v>
      </c>
      <c r="C23" s="1450">
        <v>0</v>
      </c>
      <c r="D23" s="1450">
        <v>0</v>
      </c>
      <c r="E23" s="1450">
        <v>0.6</v>
      </c>
      <c r="F23" s="1450">
        <v>0</v>
      </c>
      <c r="G23" s="1450">
        <v>0.1</v>
      </c>
      <c r="H23" s="1450">
        <v>0.7</v>
      </c>
      <c r="I23" s="1450">
        <v>0</v>
      </c>
      <c r="J23" s="63"/>
    </row>
    <row r="24" spans="1:254" ht="15.95" customHeight="1">
      <c r="A24" s="12" t="s">
        <v>623</v>
      </c>
      <c r="B24" s="1451">
        <v>0</v>
      </c>
      <c r="C24" s="1451">
        <v>0</v>
      </c>
      <c r="D24" s="1451">
        <v>0</v>
      </c>
      <c r="E24" s="1451">
        <v>0</v>
      </c>
      <c r="F24" s="1451">
        <v>0</v>
      </c>
      <c r="G24" s="1451">
        <v>0</v>
      </c>
      <c r="H24" s="1451">
        <v>0</v>
      </c>
      <c r="I24" s="1451">
        <v>0</v>
      </c>
      <c r="J24" s="63"/>
    </row>
    <row r="25" spans="1:254" ht="15.95" customHeight="1">
      <c r="A25" s="12" t="s">
        <v>624</v>
      </c>
      <c r="B25" s="1452">
        <v>0</v>
      </c>
      <c r="C25" s="1452">
        <v>0</v>
      </c>
      <c r="D25" s="1452">
        <v>0</v>
      </c>
      <c r="E25" s="1452">
        <v>0</v>
      </c>
      <c r="F25" s="1452">
        <v>0</v>
      </c>
      <c r="G25" s="1452">
        <v>0</v>
      </c>
      <c r="H25" s="1452"/>
      <c r="I25" s="1452">
        <v>0</v>
      </c>
      <c r="J25" s="63"/>
    </row>
    <row r="26" spans="1:254" ht="15.95" customHeight="1">
      <c r="A26" s="12" t="s">
        <v>625</v>
      </c>
      <c r="B26" s="1452">
        <v>0</v>
      </c>
      <c r="C26" s="1452">
        <v>0</v>
      </c>
      <c r="D26" s="1452">
        <v>0</v>
      </c>
      <c r="E26" s="1452">
        <v>0</v>
      </c>
      <c r="F26" s="1452">
        <v>0</v>
      </c>
      <c r="G26" s="1452">
        <v>0</v>
      </c>
      <c r="H26" s="1452">
        <v>0</v>
      </c>
      <c r="I26" s="1452">
        <v>0</v>
      </c>
      <c r="J26" s="63"/>
    </row>
    <row r="27" spans="1:254" ht="15.95" customHeight="1">
      <c r="A27" s="12" t="s">
        <v>626</v>
      </c>
      <c r="B27" s="1452">
        <v>7.2</v>
      </c>
      <c r="C27" s="1452">
        <v>-0.2</v>
      </c>
      <c r="D27" s="1452">
        <v>0</v>
      </c>
      <c r="E27" s="1452">
        <v>0.4</v>
      </c>
      <c r="F27" s="1452">
        <v>0</v>
      </c>
      <c r="G27" s="1452">
        <v>0</v>
      </c>
      <c r="H27" s="1452">
        <v>7.6</v>
      </c>
      <c r="I27" s="1452">
        <v>-0.2</v>
      </c>
      <c r="J27" s="63"/>
    </row>
    <row r="28" spans="1:254" ht="15.95" customHeight="1">
      <c r="A28" s="12" t="s">
        <v>627</v>
      </c>
      <c r="B28" s="1452">
        <v>0.4</v>
      </c>
      <c r="C28" s="1452">
        <v>0</v>
      </c>
      <c r="D28" s="1452">
        <v>0</v>
      </c>
      <c r="E28" s="1452">
        <v>0</v>
      </c>
      <c r="F28" s="1452">
        <v>0</v>
      </c>
      <c r="G28" s="1452">
        <v>0</v>
      </c>
      <c r="H28" s="1452">
        <v>0.4</v>
      </c>
      <c r="I28" s="1452">
        <v>0</v>
      </c>
      <c r="J28" s="63"/>
    </row>
    <row r="29" spans="1:254" ht="15.95" customHeight="1">
      <c r="A29" s="12" t="s">
        <v>628</v>
      </c>
      <c r="B29" s="1451">
        <v>0.1</v>
      </c>
      <c r="C29" s="1451">
        <v>0</v>
      </c>
      <c r="D29" s="1451">
        <v>0</v>
      </c>
      <c r="E29" s="1451">
        <v>0</v>
      </c>
      <c r="F29" s="1451">
        <v>0</v>
      </c>
      <c r="G29" s="1451">
        <v>0.1</v>
      </c>
      <c r="H29" s="1451">
        <v>0.2</v>
      </c>
      <c r="I29" s="1451">
        <v>0</v>
      </c>
      <c r="J29" s="63"/>
    </row>
    <row r="30" spans="1:254" ht="15.95" customHeight="1">
      <c r="A30" s="12" t="s">
        <v>629</v>
      </c>
      <c r="B30" s="1453">
        <v>3.8</v>
      </c>
      <c r="C30" s="1453">
        <v>-0.1</v>
      </c>
      <c r="D30" s="1453">
        <v>0.4</v>
      </c>
      <c r="E30" s="1453">
        <v>0.3</v>
      </c>
      <c r="F30" s="1453">
        <v>0</v>
      </c>
      <c r="G30" s="1453">
        <v>0</v>
      </c>
      <c r="H30" s="1453">
        <v>4.4000000000000004</v>
      </c>
      <c r="I30" s="1453">
        <v>-0.1</v>
      </c>
      <c r="J30" s="63"/>
    </row>
    <row r="31" spans="1:254" ht="15.95" customHeight="1">
      <c r="A31" s="1454" t="s">
        <v>97</v>
      </c>
      <c r="B31" s="1455">
        <v>11.5</v>
      </c>
      <c r="C31" s="1455">
        <v>-0.2</v>
      </c>
      <c r="D31" s="1455">
        <v>0.4</v>
      </c>
      <c r="E31" s="1455">
        <v>1.4</v>
      </c>
      <c r="F31" s="1455">
        <v>0</v>
      </c>
      <c r="G31" s="1455">
        <v>0.2</v>
      </c>
      <c r="H31" s="1455">
        <v>13.4</v>
      </c>
      <c r="I31" s="1455">
        <v>-0.3</v>
      </c>
      <c r="J31" s="63"/>
    </row>
    <row r="32" spans="1:254" s="97" customFormat="1" ht="15.75" customHeight="1">
      <c r="A32" s="11" t="s">
        <v>630</v>
      </c>
      <c r="B32" s="1456"/>
      <c r="C32" s="11"/>
      <c r="D32" s="11"/>
      <c r="E32" s="11"/>
      <c r="F32" s="12"/>
      <c r="G32" s="1457"/>
      <c r="H32" s="1457"/>
      <c r="I32" s="12"/>
      <c r="K32" s="63"/>
      <c r="L32" s="62"/>
      <c r="M32" s="182"/>
      <c r="N32" s="62"/>
      <c r="O32" s="62"/>
      <c r="P32" s="62"/>
      <c r="Q32" s="62"/>
      <c r="R32" s="62"/>
      <c r="S32" s="62"/>
      <c r="T32" s="62"/>
      <c r="U32" s="62"/>
      <c r="V32" s="62"/>
      <c r="W32" s="62"/>
      <c r="X32" s="62"/>
      <c r="Y32" s="62"/>
      <c r="Z32" s="62"/>
    </row>
    <row r="33" spans="1:13" ht="15.95" customHeight="1">
      <c r="K33" s="62"/>
      <c r="M33" s="62"/>
    </row>
    <row r="38" spans="1:13" ht="14.25">
      <c r="A38" s="1090"/>
    </row>
    <row r="40" spans="1:13">
      <c r="A40" s="97"/>
    </row>
  </sheetData>
  <mergeCells count="5">
    <mergeCell ref="E6:F6"/>
    <mergeCell ref="H6:I6"/>
    <mergeCell ref="B21:C21"/>
    <mergeCell ref="E21:F21"/>
    <mergeCell ref="H21:I21"/>
  </mergeCells>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X33"/>
  <sheetViews>
    <sheetView showZeros="0" view="pageBreakPreview" zoomScale="70" zoomScaleNormal="75" zoomScaleSheetLayoutView="70" workbookViewId="0"/>
  </sheetViews>
  <sheetFormatPr defaultColWidth="9.140625" defaultRowHeight="12.75"/>
  <cols>
    <col min="1" max="1" width="62.28515625" style="1085" customWidth="1"/>
    <col min="2" max="2" width="14.7109375" style="1122" customWidth="1"/>
    <col min="3" max="6" width="14.7109375" style="1085" customWidth="1"/>
    <col min="7" max="8" width="14.7109375" style="1122" customWidth="1"/>
    <col min="9" max="9" width="14.7109375" style="1095" customWidth="1"/>
    <col min="10" max="10" width="4.140625" style="1097" customWidth="1"/>
    <col min="11" max="11" width="12.7109375" style="1085" customWidth="1"/>
    <col min="12" max="12" width="6.85546875" style="1122" customWidth="1"/>
    <col min="13" max="13" width="3.7109375" style="1085" customWidth="1"/>
    <col min="14" max="16384" width="9.140625" style="1085"/>
  </cols>
  <sheetData>
    <row r="1" spans="1:12" s="1092" customFormat="1" ht="50.1" customHeight="1">
      <c r="A1" s="1091"/>
      <c r="J1" s="1093"/>
    </row>
    <row r="2" spans="1:12" ht="39.950000000000003" customHeight="1">
      <c r="A2" s="1094" t="s">
        <v>631</v>
      </c>
      <c r="B2" s="1085"/>
      <c r="C2" s="1095"/>
      <c r="D2" s="1095"/>
      <c r="G2" s="1085"/>
      <c r="H2" s="1096"/>
      <c r="L2" s="1085"/>
    </row>
    <row r="3" spans="1:12" ht="2.1" customHeight="1">
      <c r="A3" s="1098"/>
      <c r="B3" s="1099"/>
      <c r="C3" s="1100"/>
      <c r="D3" s="1100"/>
      <c r="E3" s="1099"/>
      <c r="F3" s="1099"/>
      <c r="G3" s="1099"/>
      <c r="H3" s="1099"/>
      <c r="I3" s="1100"/>
      <c r="L3" s="1085"/>
    </row>
    <row r="4" spans="1:12" s="1103" customFormat="1" ht="20.100000000000001" customHeight="1">
      <c r="A4" s="1101"/>
      <c r="B4" s="1101"/>
      <c r="C4" s="1101"/>
      <c r="D4" s="1101"/>
      <c r="E4" s="1101"/>
      <c r="F4" s="1101"/>
      <c r="G4" s="1101"/>
      <c r="H4" s="1101"/>
      <c r="I4" s="1101"/>
      <c r="J4" s="1102"/>
    </row>
    <row r="5" spans="1:12" s="1103" customFormat="1" ht="20.100000000000001" customHeight="1">
      <c r="A5" s="1104" t="s">
        <v>656</v>
      </c>
      <c r="B5" s="1105"/>
      <c r="C5" s="1105"/>
      <c r="D5" s="1105"/>
      <c r="E5" s="1105"/>
      <c r="F5" s="1105"/>
      <c r="G5" s="1105"/>
      <c r="H5" s="1105"/>
      <c r="I5" s="1105"/>
      <c r="J5" s="1106"/>
    </row>
    <row r="6" spans="1:12" s="1103" customFormat="1" ht="32.1" customHeight="1">
      <c r="A6" s="1107"/>
      <c r="B6" s="1108" t="s">
        <v>605</v>
      </c>
      <c r="C6" s="1108" t="s">
        <v>606</v>
      </c>
      <c r="D6" s="1108" t="s">
        <v>607</v>
      </c>
      <c r="E6" s="1872" t="s">
        <v>608</v>
      </c>
      <c r="F6" s="1872"/>
      <c r="G6" s="1108" t="s">
        <v>609</v>
      </c>
      <c r="H6" s="1872" t="s">
        <v>97</v>
      </c>
      <c r="I6" s="1872"/>
      <c r="J6" s="1106"/>
    </row>
    <row r="7" spans="1:12" s="1112" customFormat="1">
      <c r="A7" s="1109" t="s">
        <v>96</v>
      </c>
      <c r="B7" s="1110" t="s">
        <v>610</v>
      </c>
      <c r="C7" s="1110" t="s">
        <v>610</v>
      </c>
      <c r="D7" s="1110" t="s">
        <v>610</v>
      </c>
      <c r="E7" s="1110" t="s">
        <v>610</v>
      </c>
      <c r="F7" s="1110" t="s">
        <v>611</v>
      </c>
      <c r="G7" s="1110" t="s">
        <v>610</v>
      </c>
      <c r="H7" s="1110" t="s">
        <v>610</v>
      </c>
      <c r="I7" s="1110" t="s">
        <v>611</v>
      </c>
      <c r="J7" s="1111"/>
    </row>
    <row r="8" spans="1:12" ht="15.95" customHeight="1">
      <c r="A8" s="1095" t="s">
        <v>612</v>
      </c>
      <c r="B8" s="1113">
        <v>3</v>
      </c>
      <c r="C8" s="1113">
        <v>11.7</v>
      </c>
      <c r="D8" s="1113">
        <v>2.5</v>
      </c>
      <c r="E8" s="1113">
        <v>90.3</v>
      </c>
      <c r="F8" s="1113">
        <v>1.4</v>
      </c>
      <c r="G8" s="1113">
        <v>1.2</v>
      </c>
      <c r="H8" s="1113">
        <v>108.7</v>
      </c>
      <c r="I8" s="1113">
        <v>1.3</v>
      </c>
      <c r="J8" s="1095"/>
      <c r="K8" s="1114"/>
      <c r="L8" s="1085"/>
    </row>
    <row r="9" spans="1:12" s="1103" customFormat="1" ht="15.95" customHeight="1">
      <c r="A9" s="1115" t="s">
        <v>613</v>
      </c>
      <c r="B9" s="1116">
        <v>0</v>
      </c>
      <c r="C9" s="1116">
        <v>1.2</v>
      </c>
      <c r="D9" s="1116">
        <v>0.1</v>
      </c>
      <c r="E9" s="1116">
        <v>65.5</v>
      </c>
      <c r="F9" s="1116">
        <v>1</v>
      </c>
      <c r="G9" s="1116">
        <v>0.5</v>
      </c>
      <c r="H9" s="1116">
        <v>67.3</v>
      </c>
      <c r="I9" s="1116">
        <v>1</v>
      </c>
      <c r="J9" s="1106"/>
      <c r="K9" s="1114"/>
    </row>
    <row r="10" spans="1:12" s="1103" customFormat="1" ht="15.95" customHeight="1">
      <c r="A10" s="1115" t="s">
        <v>632</v>
      </c>
      <c r="B10" s="1117">
        <v>3</v>
      </c>
      <c r="C10" s="1117">
        <v>3.8</v>
      </c>
      <c r="D10" s="1117">
        <v>2.1</v>
      </c>
      <c r="E10" s="1117">
        <v>10.1</v>
      </c>
      <c r="F10" s="1117">
        <v>0.2</v>
      </c>
      <c r="G10" s="1116">
        <v>0</v>
      </c>
      <c r="H10" s="1117">
        <v>19</v>
      </c>
      <c r="I10" s="1117">
        <v>0.1</v>
      </c>
      <c r="J10" s="1106"/>
      <c r="K10" s="1114"/>
    </row>
    <row r="11" spans="1:12" s="1103" customFormat="1" ht="15.95" customHeight="1">
      <c r="A11" s="1115" t="s">
        <v>615</v>
      </c>
      <c r="B11" s="1117">
        <v>0</v>
      </c>
      <c r="C11" s="1117">
        <v>0</v>
      </c>
      <c r="D11" s="1117">
        <v>0</v>
      </c>
      <c r="E11" s="1117">
        <v>12.1</v>
      </c>
      <c r="F11" s="1117">
        <v>0.2</v>
      </c>
      <c r="G11" s="1116">
        <v>0.4</v>
      </c>
      <c r="H11" s="1117">
        <v>12.5</v>
      </c>
      <c r="I11" s="1117">
        <v>0.2</v>
      </c>
      <c r="J11" s="1106"/>
      <c r="K11" s="1114"/>
    </row>
    <row r="12" spans="1:12" s="1103" customFormat="1" ht="15.95" customHeight="1">
      <c r="A12" s="1115" t="s">
        <v>616</v>
      </c>
      <c r="B12" s="1118">
        <v>0</v>
      </c>
      <c r="C12" s="1117">
        <v>0.8</v>
      </c>
      <c r="D12" s="1117">
        <v>0</v>
      </c>
      <c r="E12" s="1117">
        <v>1.9</v>
      </c>
      <c r="F12" s="1117">
        <v>0</v>
      </c>
      <c r="G12" s="1116">
        <v>0</v>
      </c>
      <c r="H12" s="1117">
        <v>2.8</v>
      </c>
      <c r="I12" s="1117">
        <v>0</v>
      </c>
      <c r="J12" s="1106"/>
      <c r="K12" s="1114"/>
    </row>
    <row r="13" spans="1:12" s="1103" customFormat="1" ht="15.95" customHeight="1">
      <c r="A13" s="1115" t="s">
        <v>617</v>
      </c>
      <c r="B13" s="1117">
        <v>0</v>
      </c>
      <c r="C13" s="1117">
        <v>5.9</v>
      </c>
      <c r="D13" s="1117">
        <v>0.4</v>
      </c>
      <c r="E13" s="1117">
        <v>0.7</v>
      </c>
      <c r="F13" s="1117">
        <v>0</v>
      </c>
      <c r="G13" s="1116">
        <v>0.2</v>
      </c>
      <c r="H13" s="1117">
        <v>7.1</v>
      </c>
      <c r="I13" s="1117">
        <v>-0.1</v>
      </c>
      <c r="J13" s="1106"/>
      <c r="K13" s="1114"/>
    </row>
    <row r="14" spans="1:12" s="1122" customFormat="1" ht="15.95" customHeight="1">
      <c r="A14" s="1095" t="s">
        <v>618</v>
      </c>
      <c r="B14" s="1119">
        <v>0</v>
      </c>
      <c r="C14" s="1119">
        <v>0</v>
      </c>
      <c r="D14" s="1119">
        <v>0</v>
      </c>
      <c r="E14" s="1120">
        <v>1.7</v>
      </c>
      <c r="F14" s="1120">
        <v>1.1000000000000001</v>
      </c>
      <c r="G14" s="1116"/>
      <c r="H14" s="1120">
        <v>1.7</v>
      </c>
      <c r="I14" s="1120">
        <v>1.1000000000000001</v>
      </c>
      <c r="J14" s="1121"/>
      <c r="K14" s="1114"/>
    </row>
    <row r="15" spans="1:12" s="1122" customFormat="1" ht="15.95" customHeight="1">
      <c r="A15" s="1095" t="s">
        <v>619</v>
      </c>
      <c r="B15" s="1119">
        <v>0</v>
      </c>
      <c r="C15" s="1119">
        <v>0</v>
      </c>
      <c r="D15" s="1119">
        <v>0</v>
      </c>
      <c r="E15" s="1119">
        <v>0</v>
      </c>
      <c r="F15" s="1119">
        <v>0</v>
      </c>
      <c r="G15" s="1116">
        <v>0</v>
      </c>
      <c r="H15" s="1119">
        <v>0</v>
      </c>
      <c r="I15" s="1119">
        <v>0</v>
      </c>
      <c r="J15" s="1121"/>
      <c r="K15" s="1114"/>
    </row>
    <row r="16" spans="1:12" s="1122" customFormat="1" ht="15.95" customHeight="1">
      <c r="A16" s="1123" t="s">
        <v>620</v>
      </c>
      <c r="B16" s="1124">
        <v>3</v>
      </c>
      <c r="C16" s="1124">
        <v>11.7</v>
      </c>
      <c r="D16" s="1124">
        <v>2.5</v>
      </c>
      <c r="E16" s="1124">
        <v>91.9</v>
      </c>
      <c r="F16" s="1124">
        <v>2.5</v>
      </c>
      <c r="G16" s="1125">
        <f>+G8+G14+G15</f>
        <v>1.2</v>
      </c>
      <c r="H16" s="1124">
        <f>H8+H14+H15</f>
        <v>110.4</v>
      </c>
      <c r="I16" s="1124">
        <v>2.4</v>
      </c>
      <c r="J16" s="1121"/>
      <c r="K16" s="1114"/>
    </row>
    <row r="17" spans="1:50" s="1122" customFormat="1" ht="15.75" customHeight="1">
      <c r="A17" s="1085" t="s">
        <v>633</v>
      </c>
      <c r="B17" s="1121"/>
      <c r="C17" s="1121"/>
      <c r="D17" s="1121"/>
      <c r="E17" s="1121"/>
      <c r="F17" s="1121"/>
      <c r="G17" s="1121"/>
      <c r="H17" s="1121"/>
      <c r="I17" s="1121"/>
      <c r="J17" s="1121"/>
    </row>
    <row r="18" spans="1:50" s="1127" customFormat="1" ht="15.75" customHeight="1">
      <c r="A18" s="1085" t="str">
        <f>+"ABS in Loans and advances had EUR "&amp;ABS(C31)&amp;" billion "&amp;IF(C31&lt;0,"negative",)&amp;" revaluation reserve after tax - see table below"</f>
        <v>ABS in Loans and advances had EUR 0.1 billion negative revaluation reserve after tax - see table below</v>
      </c>
      <c r="B18" s="1121"/>
      <c r="C18" s="1095"/>
      <c r="D18" s="1095"/>
      <c r="E18" s="1095"/>
      <c r="F18" s="1095"/>
      <c r="G18" s="1096"/>
      <c r="H18" s="1096"/>
      <c r="I18" s="1095"/>
      <c r="J18" s="1126"/>
      <c r="K18" s="1122"/>
      <c r="L18" s="1122"/>
      <c r="M18" s="1122"/>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122"/>
      <c r="AS18" s="1122"/>
      <c r="AT18" s="1122"/>
      <c r="AU18" s="1122"/>
      <c r="AV18" s="1122"/>
      <c r="AW18" s="1122"/>
      <c r="AX18" s="1122"/>
    </row>
    <row r="19" spans="1:50" ht="15.95" customHeight="1">
      <c r="B19" s="1121"/>
      <c r="C19" s="1095"/>
      <c r="D19" s="1095"/>
      <c r="E19" s="1095"/>
      <c r="F19" s="1095"/>
      <c r="G19" s="1121"/>
      <c r="H19" s="1121"/>
      <c r="J19" s="1128"/>
    </row>
    <row r="20" spans="1:50" ht="19.5" customHeight="1">
      <c r="A20" s="1105" t="s">
        <v>657</v>
      </c>
      <c r="B20" s="1105"/>
      <c r="C20" s="1105"/>
      <c r="D20" s="1105"/>
      <c r="E20" s="1105"/>
      <c r="F20" s="1105"/>
      <c r="G20" s="1105"/>
      <c r="H20" s="1105"/>
      <c r="I20" s="1105"/>
      <c r="J20" s="1128"/>
    </row>
    <row r="21" spans="1:50" ht="32.1" customHeight="1">
      <c r="A21" s="1129"/>
      <c r="B21" s="1872" t="s">
        <v>606</v>
      </c>
      <c r="C21" s="1872"/>
      <c r="D21" s="1108" t="s">
        <v>607</v>
      </c>
      <c r="E21" s="1872" t="s">
        <v>608</v>
      </c>
      <c r="F21" s="1872"/>
      <c r="G21" s="1108" t="s">
        <v>609</v>
      </c>
      <c r="H21" s="1872" t="s">
        <v>97</v>
      </c>
      <c r="I21" s="1872"/>
      <c r="J21" s="1128"/>
    </row>
    <row r="22" spans="1:50" s="1112" customFormat="1">
      <c r="A22" s="1109" t="s">
        <v>96</v>
      </c>
      <c r="B22" s="1110" t="s">
        <v>610</v>
      </c>
      <c r="C22" s="1110" t="s">
        <v>611</v>
      </c>
      <c r="D22" s="1110" t="s">
        <v>610</v>
      </c>
      <c r="E22" s="1110" t="s">
        <v>610</v>
      </c>
      <c r="F22" s="1110" t="s">
        <v>611</v>
      </c>
      <c r="G22" s="1110" t="s">
        <v>610</v>
      </c>
      <c r="H22" s="1110" t="s">
        <v>610</v>
      </c>
      <c r="I22" s="1110" t="s">
        <v>611</v>
      </c>
      <c r="J22" s="1130"/>
      <c r="L22" s="1131"/>
    </row>
    <row r="23" spans="1:50" ht="15.95" customHeight="1">
      <c r="A23" s="1132" t="s">
        <v>622</v>
      </c>
      <c r="B23" s="1133">
        <v>0</v>
      </c>
      <c r="C23" s="1133">
        <v>0</v>
      </c>
      <c r="D23" s="1133">
        <v>0</v>
      </c>
      <c r="E23" s="1133">
        <v>0.4</v>
      </c>
      <c r="F23" s="1133">
        <v>0</v>
      </c>
      <c r="G23" s="1116">
        <v>0.1</v>
      </c>
      <c r="H23" s="1134">
        <f>+B23+D23+E23+G23</f>
        <v>0.5</v>
      </c>
      <c r="I23" s="1458">
        <f t="shared" ref="I23:I31" si="0">+C23+F23</f>
        <v>0</v>
      </c>
      <c r="J23" s="1128"/>
    </row>
    <row r="24" spans="1:50" ht="15.95" customHeight="1">
      <c r="A24" s="1095" t="s">
        <v>623</v>
      </c>
      <c r="B24" s="1133">
        <v>0</v>
      </c>
      <c r="C24" s="1133">
        <v>0</v>
      </c>
      <c r="D24" s="1133">
        <v>0</v>
      </c>
      <c r="E24" s="1133">
        <v>0</v>
      </c>
      <c r="F24" s="1133">
        <v>0</v>
      </c>
      <c r="G24" s="1116">
        <v>0</v>
      </c>
      <c r="H24" s="1135">
        <f t="shared" ref="H24:H30" si="1">+B24+D24+E24+G24</f>
        <v>0</v>
      </c>
      <c r="I24" s="1135">
        <f t="shared" si="0"/>
        <v>0</v>
      </c>
      <c r="J24" s="1128"/>
    </row>
    <row r="25" spans="1:50" ht="15.95" customHeight="1">
      <c r="A25" s="1085" t="s">
        <v>624</v>
      </c>
      <c r="B25" s="1133">
        <v>0</v>
      </c>
      <c r="C25" s="1133">
        <v>0</v>
      </c>
      <c r="D25" s="1133">
        <v>0</v>
      </c>
      <c r="E25" s="1133">
        <v>0</v>
      </c>
      <c r="F25" s="1133">
        <v>0</v>
      </c>
      <c r="G25" s="1116">
        <v>0</v>
      </c>
      <c r="H25" s="1135">
        <f t="shared" si="1"/>
        <v>0</v>
      </c>
      <c r="I25" s="1135">
        <f t="shared" si="0"/>
        <v>0</v>
      </c>
      <c r="J25" s="1128"/>
    </row>
    <row r="26" spans="1:50" ht="15.95" customHeight="1">
      <c r="A26" s="1085" t="s">
        <v>625</v>
      </c>
      <c r="B26" s="1133">
        <v>0</v>
      </c>
      <c r="C26" s="1133">
        <v>0</v>
      </c>
      <c r="D26" s="1133">
        <v>0</v>
      </c>
      <c r="E26" s="1133">
        <v>0</v>
      </c>
      <c r="F26" s="1133">
        <v>0</v>
      </c>
      <c r="G26" s="1116">
        <v>0</v>
      </c>
      <c r="H26" s="1135">
        <f t="shared" si="1"/>
        <v>0</v>
      </c>
      <c r="I26" s="1135">
        <f t="shared" si="0"/>
        <v>0</v>
      </c>
      <c r="J26" s="1128"/>
    </row>
    <row r="27" spans="1:50" ht="15.95" customHeight="1">
      <c r="A27" s="1085" t="s">
        <v>626</v>
      </c>
      <c r="B27" s="1133">
        <v>4.0999999999999996</v>
      </c>
      <c r="C27" s="1133">
        <v>-0.1</v>
      </c>
      <c r="D27" s="1133">
        <v>0</v>
      </c>
      <c r="E27" s="1133">
        <v>0.1</v>
      </c>
      <c r="F27" s="1133">
        <v>0</v>
      </c>
      <c r="G27" s="1116">
        <v>0</v>
      </c>
      <c r="H27" s="1133">
        <f>+B27+D27+E27+G27</f>
        <v>4.1999999999999993</v>
      </c>
      <c r="I27" s="1135">
        <f t="shared" si="0"/>
        <v>-0.1</v>
      </c>
      <c r="J27" s="1128"/>
    </row>
    <row r="28" spans="1:50" ht="15.95" customHeight="1">
      <c r="A28" s="1085" t="s">
        <v>627</v>
      </c>
      <c r="B28" s="1133">
        <v>0</v>
      </c>
      <c r="C28" s="1133">
        <v>0</v>
      </c>
      <c r="D28" s="1133">
        <v>0</v>
      </c>
      <c r="E28" s="1133">
        <v>0</v>
      </c>
      <c r="F28" s="1133">
        <v>0</v>
      </c>
      <c r="G28" s="1116">
        <v>0</v>
      </c>
      <c r="H28" s="1135">
        <f>+B28+D28+E28+G28</f>
        <v>0</v>
      </c>
      <c r="I28" s="1135">
        <f t="shared" si="0"/>
        <v>0</v>
      </c>
      <c r="J28" s="1128"/>
    </row>
    <row r="29" spans="1:50" ht="15.95" customHeight="1">
      <c r="A29" s="1085" t="s">
        <v>628</v>
      </c>
      <c r="B29" s="1133">
        <v>0</v>
      </c>
      <c r="C29" s="1133">
        <v>0</v>
      </c>
      <c r="D29" s="1133">
        <v>0</v>
      </c>
      <c r="E29" s="1133">
        <v>0</v>
      </c>
      <c r="F29" s="1133">
        <v>0</v>
      </c>
      <c r="G29" s="1116">
        <v>0.1</v>
      </c>
      <c r="H29" s="1135">
        <f t="shared" si="1"/>
        <v>0.1</v>
      </c>
      <c r="I29" s="1135">
        <f t="shared" si="0"/>
        <v>0</v>
      </c>
      <c r="J29" s="1128"/>
    </row>
    <row r="30" spans="1:50" ht="15.95" customHeight="1">
      <c r="A30" s="1085" t="s">
        <v>629</v>
      </c>
      <c r="B30" s="1133">
        <v>1.8</v>
      </c>
      <c r="C30" s="1133">
        <v>0</v>
      </c>
      <c r="D30" s="1133">
        <v>0.4</v>
      </c>
      <c r="E30" s="1133">
        <v>0.1</v>
      </c>
      <c r="F30" s="1133">
        <v>0</v>
      </c>
      <c r="G30" s="1116">
        <v>0</v>
      </c>
      <c r="H30" s="1133">
        <f t="shared" si="1"/>
        <v>2.3000000000000003</v>
      </c>
      <c r="I30" s="1135">
        <f t="shared" si="0"/>
        <v>0</v>
      </c>
      <c r="J30" s="1128"/>
    </row>
    <row r="31" spans="1:50" s="1121" customFormat="1" ht="15.95" customHeight="1">
      <c r="A31" s="1123" t="s">
        <v>97</v>
      </c>
      <c r="B31" s="1136">
        <v>5.9</v>
      </c>
      <c r="C31" s="1136">
        <v>-0.1</v>
      </c>
      <c r="D31" s="1136">
        <v>0.4</v>
      </c>
      <c r="E31" s="1136">
        <v>0.7</v>
      </c>
      <c r="F31" s="1136">
        <v>0</v>
      </c>
      <c r="G31" s="1124">
        <f>SUM(G23:G30)</f>
        <v>0.2</v>
      </c>
      <c r="H31" s="1124">
        <f>+H13</f>
        <v>7.1</v>
      </c>
      <c r="I31" s="1124">
        <f t="shared" si="0"/>
        <v>-0.1</v>
      </c>
      <c r="J31" s="1137"/>
    </row>
    <row r="32" spans="1:50" s="1095" customFormat="1" ht="15.95" customHeight="1">
      <c r="A32" s="1085" t="s">
        <v>634</v>
      </c>
      <c r="B32" s="1121"/>
      <c r="C32" s="1121"/>
      <c r="D32" s="1121"/>
      <c r="E32" s="1121"/>
      <c r="F32" s="1121"/>
      <c r="G32" s="1121"/>
      <c r="H32" s="1121"/>
      <c r="I32" s="1121"/>
      <c r="J32" s="1128"/>
      <c r="L32" s="1121"/>
    </row>
    <row r="33" ht="15.75" customHeight="1"/>
  </sheetData>
  <mergeCells count="5">
    <mergeCell ref="E6:F6"/>
    <mergeCell ref="H6:I6"/>
    <mergeCell ref="B21:C21"/>
    <mergeCell ref="E21:F21"/>
    <mergeCell ref="H21:I21"/>
  </mergeCells>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K33"/>
  <sheetViews>
    <sheetView showZeros="0" view="pageBreakPreview" zoomScale="70" zoomScaleNormal="70" zoomScaleSheetLayoutView="70" workbookViewId="0"/>
  </sheetViews>
  <sheetFormatPr defaultColWidth="9.140625" defaultRowHeight="12.75"/>
  <cols>
    <col min="1" max="1" width="62.28515625" style="1085" customWidth="1"/>
    <col min="2" max="2" width="14.7109375" style="1122" customWidth="1"/>
    <col min="3" max="6" width="14.7109375" style="1085" customWidth="1"/>
    <col min="7" max="8" width="14.7109375" style="1122" customWidth="1"/>
    <col min="9" max="9" width="14.7109375" style="1085" customWidth="1"/>
    <col min="10" max="10" width="4.140625" style="1085" customWidth="1"/>
    <col min="11" max="11" width="12.7109375" style="1122" customWidth="1"/>
    <col min="12" max="12" width="6.85546875" style="1085" customWidth="1"/>
    <col min="13" max="16384" width="9.140625" style="1085"/>
  </cols>
  <sheetData>
    <row r="1" spans="1:11" s="1092" customFormat="1" ht="50.1" customHeight="1">
      <c r="A1" s="1091"/>
    </row>
    <row r="2" spans="1:11" ht="39.950000000000003" customHeight="1">
      <c r="A2" s="1094" t="s">
        <v>642</v>
      </c>
      <c r="B2" s="1085"/>
      <c r="C2" s="1095"/>
      <c r="D2" s="1095"/>
      <c r="G2" s="1085"/>
      <c r="H2" s="1096"/>
      <c r="K2" s="1085"/>
    </row>
    <row r="3" spans="1:11" ht="2.1" customHeight="1">
      <c r="A3" s="1098"/>
      <c r="B3" s="1099"/>
      <c r="C3" s="1100"/>
      <c r="D3" s="1100"/>
      <c r="E3" s="1099"/>
      <c r="F3" s="1099"/>
      <c r="G3" s="1099"/>
      <c r="H3" s="1099"/>
      <c r="I3" s="1099"/>
      <c r="K3" s="1085"/>
    </row>
    <row r="4" spans="1:11" s="1103" customFormat="1" ht="20.100000000000001" customHeight="1">
      <c r="A4" s="1101"/>
      <c r="B4" s="1101"/>
      <c r="C4" s="1101"/>
      <c r="D4" s="1101"/>
      <c r="E4" s="1101"/>
      <c r="F4" s="1101"/>
      <c r="G4" s="1101"/>
      <c r="H4" s="1101"/>
      <c r="I4" s="1101"/>
    </row>
    <row r="5" spans="1:11" s="1103" customFormat="1" ht="20.100000000000001" customHeight="1">
      <c r="A5" s="1104" t="s">
        <v>658</v>
      </c>
      <c r="B5" s="1105"/>
      <c r="C5" s="1105"/>
      <c r="D5" s="1105"/>
      <c r="E5" s="1105"/>
      <c r="F5" s="1105"/>
      <c r="G5" s="1105"/>
      <c r="H5" s="1105"/>
      <c r="I5" s="1105"/>
      <c r="J5" s="1106"/>
    </row>
    <row r="6" spans="1:11" s="1103" customFormat="1" ht="32.1" customHeight="1">
      <c r="A6" s="1107"/>
      <c r="B6" s="1108" t="s">
        <v>605</v>
      </c>
      <c r="C6" s="1108" t="s">
        <v>606</v>
      </c>
      <c r="D6" s="1108" t="s">
        <v>607</v>
      </c>
      <c r="E6" s="1872" t="s">
        <v>608</v>
      </c>
      <c r="F6" s="1872"/>
      <c r="G6" s="1108" t="s">
        <v>609</v>
      </c>
      <c r="H6" s="1872" t="s">
        <v>97</v>
      </c>
      <c r="I6" s="1872"/>
      <c r="J6" s="1106"/>
    </row>
    <row r="7" spans="1:11" s="1112" customFormat="1">
      <c r="A7" s="1109" t="s">
        <v>96</v>
      </c>
      <c r="B7" s="1110" t="s">
        <v>610</v>
      </c>
      <c r="C7" s="1110" t="s">
        <v>610</v>
      </c>
      <c r="D7" s="1110" t="s">
        <v>610</v>
      </c>
      <c r="E7" s="1110" t="s">
        <v>610</v>
      </c>
      <c r="F7" s="1110" t="s">
        <v>611</v>
      </c>
      <c r="G7" s="1110" t="s">
        <v>610</v>
      </c>
      <c r="H7" s="1110" t="s">
        <v>610</v>
      </c>
      <c r="I7" s="1110" t="s">
        <v>611</v>
      </c>
      <c r="J7" s="1111"/>
    </row>
    <row r="8" spans="1:11" ht="15.95" customHeight="1">
      <c r="A8" s="1095" t="s">
        <v>612</v>
      </c>
      <c r="B8" s="1134"/>
      <c r="C8" s="1134">
        <v>5.5</v>
      </c>
      <c r="D8" s="1134"/>
      <c r="E8" s="1138">
        <v>60.9</v>
      </c>
      <c r="F8" s="1138">
        <v>5.7</v>
      </c>
      <c r="G8" s="1138">
        <v>0</v>
      </c>
      <c r="H8" s="1138">
        <f>+B8+C8+D8+E8+G8</f>
        <v>66.400000000000006</v>
      </c>
      <c r="I8" s="1138">
        <v>5.5</v>
      </c>
      <c r="J8" s="1095"/>
      <c r="K8" s="1085"/>
    </row>
    <row r="9" spans="1:11" s="1103" customFormat="1" ht="15.95" customHeight="1">
      <c r="A9" s="1115" t="s">
        <v>613</v>
      </c>
      <c r="B9" s="1135"/>
      <c r="C9" s="1133"/>
      <c r="D9" s="1133"/>
      <c r="E9" s="1133">
        <v>47.6</v>
      </c>
      <c r="F9" s="1133">
        <v>5</v>
      </c>
      <c r="G9" s="1133">
        <v>0</v>
      </c>
      <c r="H9" s="1133">
        <f t="shared" ref="H9:H15" si="0">+B9+C9+D9+E9+G9</f>
        <v>47.6</v>
      </c>
      <c r="I9" s="1133">
        <v>5</v>
      </c>
      <c r="J9" s="1106"/>
    </row>
    <row r="10" spans="1:11" s="1103" customFormat="1" ht="15.95" customHeight="1">
      <c r="A10" s="1115" t="s">
        <v>614</v>
      </c>
      <c r="B10" s="1135"/>
      <c r="C10" s="1133"/>
      <c r="D10" s="1133"/>
      <c r="E10" s="1133">
        <v>0.7</v>
      </c>
      <c r="F10" s="1133">
        <v>0</v>
      </c>
      <c r="G10" s="1133">
        <v>0</v>
      </c>
      <c r="H10" s="1133">
        <f t="shared" si="0"/>
        <v>0.7</v>
      </c>
      <c r="I10" s="1133">
        <v>0</v>
      </c>
      <c r="J10" s="1106"/>
    </row>
    <row r="11" spans="1:11" s="1103" customFormat="1" ht="15.95" customHeight="1">
      <c r="A11" s="1115" t="s">
        <v>615</v>
      </c>
      <c r="B11" s="1135"/>
      <c r="C11" s="1133"/>
      <c r="D11" s="1133"/>
      <c r="E11" s="1133">
        <v>4.5</v>
      </c>
      <c r="F11" s="1133">
        <v>0.2</v>
      </c>
      <c r="G11" s="1133">
        <v>0</v>
      </c>
      <c r="H11" s="1133">
        <f t="shared" si="0"/>
        <v>4.5</v>
      </c>
      <c r="I11" s="1133">
        <v>0.2</v>
      </c>
      <c r="J11" s="1106"/>
    </row>
    <row r="12" spans="1:11" s="1103" customFormat="1" ht="15.95" customHeight="1">
      <c r="A12" s="1115" t="s">
        <v>616</v>
      </c>
      <c r="B12" s="1135"/>
      <c r="C12" s="1133"/>
      <c r="D12" s="1133"/>
      <c r="E12" s="1133">
        <v>7.4</v>
      </c>
      <c r="F12" s="1133">
        <v>0.4</v>
      </c>
      <c r="G12" s="1133">
        <v>0</v>
      </c>
      <c r="H12" s="1133">
        <f t="shared" si="0"/>
        <v>7.4</v>
      </c>
      <c r="I12" s="1133">
        <v>0.4</v>
      </c>
      <c r="J12" s="1106"/>
    </row>
    <row r="13" spans="1:11" s="1103" customFormat="1" ht="15.95" customHeight="1">
      <c r="A13" s="1115" t="s">
        <v>617</v>
      </c>
      <c r="B13" s="1135"/>
      <c r="C13" s="1133">
        <f>+B31</f>
        <v>5.5</v>
      </c>
      <c r="D13" s="1133"/>
      <c r="E13" s="1133">
        <f>+E31</f>
        <v>0.7</v>
      </c>
      <c r="F13" s="1133">
        <f>+F31</f>
        <v>0</v>
      </c>
      <c r="G13" s="1133">
        <f>+G31</f>
        <v>0</v>
      </c>
      <c r="H13" s="1133">
        <f>+B13+C13+D13+E13+G13+0.1</f>
        <v>6.3</v>
      </c>
      <c r="I13" s="1133">
        <f>+I31</f>
        <v>-0.2</v>
      </c>
      <c r="J13" s="1106"/>
    </row>
    <row r="14" spans="1:11" s="1122" customFormat="1" ht="15.95" customHeight="1">
      <c r="A14" s="1095" t="s">
        <v>618</v>
      </c>
      <c r="B14" s="1135"/>
      <c r="C14" s="1133"/>
      <c r="D14" s="1133"/>
      <c r="E14" s="1133">
        <v>2.6</v>
      </c>
      <c r="F14" s="1133">
        <v>1.1000000000000001</v>
      </c>
      <c r="G14" s="1133">
        <v>0</v>
      </c>
      <c r="H14" s="1133">
        <f t="shared" si="0"/>
        <v>2.6</v>
      </c>
      <c r="I14" s="1133">
        <v>1.1000000000000001</v>
      </c>
      <c r="J14" s="1121"/>
    </row>
    <row r="15" spans="1:11" s="1122" customFormat="1" ht="15.95" customHeight="1">
      <c r="A15" s="1095" t="s">
        <v>619</v>
      </c>
      <c r="B15" s="1135"/>
      <c r="C15" s="1133">
        <v>0</v>
      </c>
      <c r="D15" s="1133"/>
      <c r="E15" s="1133">
        <v>3.5</v>
      </c>
      <c r="F15" s="1133">
        <v>0</v>
      </c>
      <c r="G15" s="1133"/>
      <c r="H15" s="1133">
        <f t="shared" si="0"/>
        <v>3.5</v>
      </c>
      <c r="I15" s="1133">
        <v>0</v>
      </c>
      <c r="J15" s="1121"/>
    </row>
    <row r="16" spans="1:11" s="1122" customFormat="1" ht="15.95" customHeight="1">
      <c r="A16" s="1123" t="s">
        <v>620</v>
      </c>
      <c r="B16" s="1139"/>
      <c r="C16" s="1140">
        <v>5.5</v>
      </c>
      <c r="D16" s="1140"/>
      <c r="E16" s="1140">
        <v>67</v>
      </c>
      <c r="F16" s="1140">
        <v>6.8</v>
      </c>
      <c r="G16" s="1140">
        <v>0</v>
      </c>
      <c r="H16" s="1140">
        <f>+B16+C16+D16+E16+G16</f>
        <v>72.5</v>
      </c>
      <c r="I16" s="1140">
        <v>6.6</v>
      </c>
      <c r="J16" s="1121"/>
    </row>
    <row r="17" spans="1:11" s="1122" customFormat="1">
      <c r="A17" s="1127" t="s">
        <v>635</v>
      </c>
      <c r="B17" s="1141"/>
      <c r="C17" s="1141"/>
      <c r="D17" s="1141"/>
      <c r="E17" s="1141"/>
      <c r="F17" s="1141"/>
      <c r="G17" s="1121"/>
      <c r="H17" s="1121"/>
      <c r="I17" s="1121"/>
      <c r="J17" s="1121"/>
    </row>
    <row r="18" spans="1:11" ht="15.75" customHeight="1">
      <c r="A18" s="1085" t="str">
        <f>+"ABS in Loans and advances had EUR "&amp;ABS(C31)&amp;" billion "&amp;IF(C31&lt;0,"negative",)&amp;" revaluation reserve after tax - see table below"</f>
        <v>ABS in Loans and advances had EUR 0.2 billion negative revaluation reserve after tax - see table below</v>
      </c>
      <c r="B18" s="1121"/>
      <c r="C18" s="1095"/>
      <c r="D18" s="1095"/>
      <c r="E18" s="1095"/>
      <c r="F18" s="1095"/>
      <c r="G18" s="1121"/>
      <c r="H18" s="1121"/>
      <c r="I18" s="1095"/>
    </row>
    <row r="19" spans="1:11" ht="15.95" customHeight="1">
      <c r="A19" s="1095"/>
      <c r="B19" s="1121"/>
      <c r="C19" s="1095"/>
      <c r="D19" s="1095"/>
      <c r="E19" s="1095"/>
      <c r="F19" s="1095"/>
      <c r="G19" s="1121"/>
      <c r="H19" s="1121"/>
      <c r="I19" s="1095"/>
    </row>
    <row r="20" spans="1:11" ht="19.5" customHeight="1">
      <c r="A20" s="1105" t="s">
        <v>756</v>
      </c>
      <c r="B20" s="1105"/>
      <c r="C20" s="1105"/>
      <c r="D20" s="1105"/>
      <c r="E20" s="1105"/>
      <c r="F20" s="1105"/>
      <c r="G20" s="1105"/>
      <c r="H20" s="1105"/>
      <c r="I20" s="1105"/>
    </row>
    <row r="21" spans="1:11" ht="32.1" customHeight="1">
      <c r="A21" s="1129"/>
      <c r="B21" s="1872" t="s">
        <v>606</v>
      </c>
      <c r="C21" s="1872"/>
      <c r="D21" s="1108" t="s">
        <v>607</v>
      </c>
      <c r="E21" s="1872" t="s">
        <v>608</v>
      </c>
      <c r="F21" s="1872"/>
      <c r="G21" s="1108" t="s">
        <v>609</v>
      </c>
      <c r="H21" s="1872" t="s">
        <v>97</v>
      </c>
      <c r="I21" s="1872"/>
    </row>
    <row r="22" spans="1:11" s="1112" customFormat="1">
      <c r="A22" s="1109" t="s">
        <v>96</v>
      </c>
      <c r="B22" s="1110" t="s">
        <v>610</v>
      </c>
      <c r="C22" s="1110" t="s">
        <v>611</v>
      </c>
      <c r="D22" s="1110" t="s">
        <v>610</v>
      </c>
      <c r="E22" s="1110" t="s">
        <v>610</v>
      </c>
      <c r="F22" s="1110" t="s">
        <v>611</v>
      </c>
      <c r="G22" s="1110" t="s">
        <v>610</v>
      </c>
      <c r="H22" s="1110" t="s">
        <v>610</v>
      </c>
      <c r="I22" s="1110" t="s">
        <v>611</v>
      </c>
      <c r="K22" s="1131"/>
    </row>
    <row r="23" spans="1:11" ht="15.95" customHeight="1">
      <c r="A23" s="1132" t="s">
        <v>622</v>
      </c>
      <c r="B23" s="1134">
        <v>0</v>
      </c>
      <c r="C23" s="1134">
        <v>0</v>
      </c>
      <c r="D23" s="1134"/>
      <c r="E23" s="1134">
        <v>0.2</v>
      </c>
      <c r="F23" s="1134">
        <v>0</v>
      </c>
      <c r="G23" s="1134">
        <v>0</v>
      </c>
      <c r="H23" s="1134">
        <v>0.2</v>
      </c>
      <c r="I23" s="1134">
        <v>0</v>
      </c>
    </row>
    <row r="24" spans="1:11" ht="15.95" customHeight="1">
      <c r="A24" s="1095" t="s">
        <v>623</v>
      </c>
      <c r="B24" s="1142">
        <v>0</v>
      </c>
      <c r="C24" s="1142">
        <v>0</v>
      </c>
      <c r="D24" s="1142"/>
      <c r="E24" s="1142">
        <v>0</v>
      </c>
      <c r="F24" s="1142">
        <v>0</v>
      </c>
      <c r="G24" s="1142">
        <v>0</v>
      </c>
      <c r="H24" s="1142">
        <v>0</v>
      </c>
      <c r="I24" s="1142">
        <v>0</v>
      </c>
    </row>
    <row r="25" spans="1:11" ht="15.95" customHeight="1">
      <c r="A25" s="1085" t="s">
        <v>624</v>
      </c>
      <c r="B25" s="1142">
        <v>0</v>
      </c>
      <c r="C25" s="1142">
        <v>0</v>
      </c>
      <c r="D25" s="1142"/>
      <c r="E25" s="1142">
        <v>0</v>
      </c>
      <c r="F25" s="1142">
        <v>0</v>
      </c>
      <c r="G25" s="1142">
        <v>0</v>
      </c>
      <c r="H25" s="1142">
        <v>0</v>
      </c>
      <c r="I25" s="1142">
        <v>0</v>
      </c>
    </row>
    <row r="26" spans="1:11" ht="15.95" customHeight="1">
      <c r="A26" s="1085" t="s">
        <v>625</v>
      </c>
      <c r="B26" s="1142">
        <v>0</v>
      </c>
      <c r="C26" s="1142">
        <v>0</v>
      </c>
      <c r="D26" s="1142"/>
      <c r="E26" s="1142">
        <v>0</v>
      </c>
      <c r="F26" s="1142">
        <v>0</v>
      </c>
      <c r="G26" s="1142">
        <v>0</v>
      </c>
      <c r="H26" s="1142">
        <v>0</v>
      </c>
      <c r="I26" s="1142">
        <v>0</v>
      </c>
    </row>
    <row r="27" spans="1:11" ht="15.95" customHeight="1">
      <c r="A27" s="1085" t="s">
        <v>626</v>
      </c>
      <c r="B27" s="1142">
        <v>3.1</v>
      </c>
      <c r="C27" s="1142">
        <v>-0.1</v>
      </c>
      <c r="D27" s="1142"/>
      <c r="E27" s="1142">
        <v>0.3</v>
      </c>
      <c r="F27" s="1142">
        <v>0</v>
      </c>
      <c r="G27" s="1142">
        <v>0</v>
      </c>
      <c r="H27" s="1142">
        <v>3.4</v>
      </c>
      <c r="I27" s="1142">
        <v>-0.1</v>
      </c>
    </row>
    <row r="28" spans="1:11" ht="15.95" customHeight="1">
      <c r="A28" s="1085" t="s">
        <v>627</v>
      </c>
      <c r="B28" s="1142">
        <v>0.3</v>
      </c>
      <c r="C28" s="1142">
        <v>0</v>
      </c>
      <c r="D28" s="1142"/>
      <c r="E28" s="1142">
        <v>0</v>
      </c>
      <c r="F28" s="1142">
        <v>0</v>
      </c>
      <c r="G28" s="1142">
        <v>0</v>
      </c>
      <c r="H28" s="1142">
        <v>0.4</v>
      </c>
      <c r="I28" s="1142">
        <v>0</v>
      </c>
    </row>
    <row r="29" spans="1:11" ht="15.95" customHeight="1">
      <c r="A29" s="1085" t="s">
        <v>628</v>
      </c>
      <c r="B29" s="1142">
        <v>0.1</v>
      </c>
      <c r="C29" s="1142">
        <v>0</v>
      </c>
      <c r="D29" s="1142"/>
      <c r="E29" s="1142">
        <v>0</v>
      </c>
      <c r="F29" s="1142">
        <v>0</v>
      </c>
      <c r="G29" s="1142">
        <v>0</v>
      </c>
      <c r="H29" s="1142">
        <v>0.1</v>
      </c>
      <c r="I29" s="1142">
        <v>0</v>
      </c>
    </row>
    <row r="30" spans="1:11" ht="15.95" customHeight="1">
      <c r="A30" s="1085" t="s">
        <v>629</v>
      </c>
      <c r="B30" s="1142">
        <v>2</v>
      </c>
      <c r="C30" s="1142">
        <v>-0.1</v>
      </c>
      <c r="D30" s="1142"/>
      <c r="E30" s="1142">
        <v>0.2</v>
      </c>
      <c r="F30" s="1142">
        <v>0</v>
      </c>
      <c r="G30" s="1142">
        <v>0</v>
      </c>
      <c r="H30" s="1142">
        <v>2.2000000000000002</v>
      </c>
      <c r="I30" s="1142">
        <v>-0.1</v>
      </c>
    </row>
    <row r="31" spans="1:11" s="1121" customFormat="1" ht="15.95" customHeight="1">
      <c r="A31" s="1123" t="s">
        <v>97</v>
      </c>
      <c r="B31" s="1136">
        <v>5.5</v>
      </c>
      <c r="C31" s="1136">
        <v>-0.2</v>
      </c>
      <c r="D31" s="1136"/>
      <c r="E31" s="1136">
        <v>0.7</v>
      </c>
      <c r="F31" s="1136">
        <v>0</v>
      </c>
      <c r="G31" s="1136">
        <v>0</v>
      </c>
      <c r="H31" s="1136">
        <v>6.3</v>
      </c>
      <c r="I31" s="1136">
        <v>-0.2</v>
      </c>
    </row>
    <row r="32" spans="1:11" s="1095" customFormat="1" ht="15.95" customHeight="1">
      <c r="A32" s="1085" t="s">
        <v>636</v>
      </c>
    </row>
    <row r="33" ht="15.75" customHeight="1"/>
  </sheetData>
  <mergeCells count="5">
    <mergeCell ref="E6:F6"/>
    <mergeCell ref="H6:I6"/>
    <mergeCell ref="B21:C21"/>
    <mergeCell ref="E21:F21"/>
    <mergeCell ref="H21:I21"/>
  </mergeCells>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showZeros="0" view="pageBreakPreview" zoomScale="70" zoomScaleNormal="70" zoomScaleSheetLayoutView="70" workbookViewId="0"/>
  </sheetViews>
  <sheetFormatPr defaultRowHeight="12.75"/>
  <cols>
    <col min="1" max="1" width="50.7109375" style="347" customWidth="1"/>
    <col min="2" max="3" width="14.28515625" style="349" customWidth="1"/>
    <col min="4" max="6" width="14.28515625" style="347" customWidth="1"/>
    <col min="7" max="8" width="14.28515625" style="349" customWidth="1"/>
    <col min="9" max="9" width="14.28515625" style="347" customWidth="1"/>
    <col min="10" max="11" width="14.28515625" style="346" customWidth="1"/>
    <col min="12" max="12" width="14.28515625" style="347" customWidth="1"/>
    <col min="13" max="13" width="14.28515625" style="349" customWidth="1"/>
    <col min="14" max="14" width="1.7109375" style="347" customWidth="1"/>
    <col min="15" max="16384" width="9.140625" style="347"/>
  </cols>
  <sheetData>
    <row r="1" spans="1:14" s="111" customFormat="1" ht="50.1" customHeight="1">
      <c r="A1" s="110"/>
    </row>
    <row r="2" spans="1:14" s="114" customFormat="1" ht="39.950000000000003" customHeight="1">
      <c r="A2" s="113" t="s">
        <v>680</v>
      </c>
      <c r="C2" s="146"/>
      <c r="D2" s="146"/>
      <c r="H2" s="147"/>
      <c r="L2" s="147"/>
      <c r="M2" s="256"/>
    </row>
    <row r="3" spans="1:14" s="114" customFormat="1" ht="2.1" customHeight="1">
      <c r="A3" s="257"/>
      <c r="B3" s="258"/>
      <c r="C3" s="259"/>
      <c r="D3" s="259"/>
      <c r="E3" s="258"/>
      <c r="F3" s="258"/>
      <c r="G3" s="258"/>
      <c r="H3" s="260"/>
      <c r="I3" s="258"/>
      <c r="J3" s="258"/>
      <c r="K3" s="258"/>
      <c r="L3" s="258"/>
      <c r="M3" s="258"/>
    </row>
    <row r="4" spans="1:14" s="117" customFormat="1" ht="15.75" customHeight="1">
      <c r="A4" s="115"/>
      <c r="B4" s="115"/>
      <c r="C4" s="115"/>
      <c r="D4" s="115"/>
      <c r="E4" s="116"/>
      <c r="F4" s="116"/>
      <c r="G4" s="116"/>
      <c r="H4" s="116"/>
      <c r="I4" s="261"/>
      <c r="N4" s="262"/>
    </row>
    <row r="5" spans="1:14" s="117" customFormat="1" ht="20.100000000000001" customHeight="1">
      <c r="A5" s="263" t="s">
        <v>681</v>
      </c>
      <c r="B5" s="264"/>
      <c r="C5" s="264"/>
      <c r="D5" s="264"/>
      <c r="E5" s="265"/>
      <c r="F5" s="265"/>
      <c r="G5" s="265"/>
      <c r="H5" s="265"/>
      <c r="I5" s="266"/>
      <c r="J5" s="266"/>
      <c r="K5" s="266"/>
      <c r="L5" s="266"/>
      <c r="M5" s="266"/>
    </row>
    <row r="6" spans="1:14" s="117" customFormat="1" ht="15.95" customHeight="1">
      <c r="A6" s="267"/>
      <c r="B6" s="1171"/>
      <c r="C6" s="268"/>
      <c r="D6" s="269"/>
      <c r="E6" s="269"/>
      <c r="F6" s="269"/>
      <c r="G6" s="270" t="s">
        <v>230</v>
      </c>
      <c r="H6" s="268"/>
      <c r="I6" s="269"/>
      <c r="J6" s="269" t="s">
        <v>231</v>
      </c>
      <c r="K6" s="269"/>
      <c r="L6" s="270" t="s">
        <v>232</v>
      </c>
      <c r="M6" s="268"/>
    </row>
    <row r="7" spans="1:14" s="117" customFormat="1" ht="15.95" customHeight="1">
      <c r="A7" s="267"/>
      <c r="B7" s="1171" t="s">
        <v>97</v>
      </c>
      <c r="C7" s="268" t="s">
        <v>230</v>
      </c>
      <c r="D7" s="269" t="s">
        <v>230</v>
      </c>
      <c r="E7" s="269" t="s">
        <v>230</v>
      </c>
      <c r="F7" s="269" t="s">
        <v>230</v>
      </c>
      <c r="G7" s="271" t="s">
        <v>233</v>
      </c>
      <c r="H7" s="268" t="s">
        <v>234</v>
      </c>
      <c r="I7" s="272" t="s">
        <v>235</v>
      </c>
      <c r="J7" s="272" t="s">
        <v>236</v>
      </c>
      <c r="K7" s="272" t="s">
        <v>237</v>
      </c>
      <c r="L7" s="271" t="s">
        <v>238</v>
      </c>
      <c r="M7" s="273" t="s">
        <v>239</v>
      </c>
    </row>
    <row r="8" spans="1:14" s="117" customFormat="1" ht="15.95" customHeight="1">
      <c r="A8" s="274" t="s">
        <v>95</v>
      </c>
      <c r="B8" s="1172" t="s">
        <v>104</v>
      </c>
      <c r="C8" s="275" t="s">
        <v>104</v>
      </c>
      <c r="D8" s="276" t="s">
        <v>240</v>
      </c>
      <c r="E8" s="276" t="s">
        <v>241</v>
      </c>
      <c r="F8" s="276" t="s">
        <v>242</v>
      </c>
      <c r="G8" s="277" t="s">
        <v>243</v>
      </c>
      <c r="H8" s="275" t="s">
        <v>104</v>
      </c>
      <c r="I8" s="276" t="s">
        <v>244</v>
      </c>
      <c r="J8" s="276" t="s">
        <v>245</v>
      </c>
      <c r="K8" s="276" t="s">
        <v>246</v>
      </c>
      <c r="L8" s="277" t="s">
        <v>247</v>
      </c>
      <c r="M8" s="275" t="s">
        <v>248</v>
      </c>
    </row>
    <row r="9" spans="1:14" s="117" customFormat="1" ht="15.95" customHeight="1">
      <c r="A9" s="278" t="s">
        <v>249</v>
      </c>
      <c r="B9" s="1173">
        <v>2985.1329999999998</v>
      </c>
      <c r="C9" s="279">
        <v>2208.2429999999999</v>
      </c>
      <c r="D9" s="280">
        <v>911.23200000000008</v>
      </c>
      <c r="E9" s="280">
        <v>488.20500000000004</v>
      </c>
      <c r="F9" s="280">
        <v>363.60700000000003</v>
      </c>
      <c r="G9" s="281">
        <v>445.19899999999996</v>
      </c>
      <c r="H9" s="279">
        <v>916.25099999999998</v>
      </c>
      <c r="I9" s="282">
        <v>382.28699999999998</v>
      </c>
      <c r="J9" s="282">
        <v>233.607</v>
      </c>
      <c r="K9" s="282">
        <v>122.62899999999999</v>
      </c>
      <c r="L9" s="283">
        <v>177.72800000000001</v>
      </c>
      <c r="M9" s="279">
        <v>-139.36099999999999</v>
      </c>
    </row>
    <row r="10" spans="1:14" s="117" customFormat="1" ht="15.95" customHeight="1">
      <c r="A10" s="284" t="s">
        <v>250</v>
      </c>
      <c r="B10" s="1174">
        <v>0</v>
      </c>
      <c r="C10" s="285">
        <v>-67.38</v>
      </c>
      <c r="D10" s="286">
        <v>-0.85499999999999998</v>
      </c>
      <c r="E10" s="286">
        <v>0.128</v>
      </c>
      <c r="F10" s="286">
        <v>-18.324999999999999</v>
      </c>
      <c r="G10" s="287">
        <v>-48.327999999999996</v>
      </c>
      <c r="H10" s="285">
        <v>-131.77700000000002</v>
      </c>
      <c r="I10" s="288">
        <v>-0.33600000000000002</v>
      </c>
      <c r="J10" s="288">
        <v>-1.8520000000000003</v>
      </c>
      <c r="K10" s="288">
        <v>-0.13899999999999998</v>
      </c>
      <c r="L10" s="289">
        <v>-129.45000000000002</v>
      </c>
      <c r="M10" s="285">
        <v>199.15700000000001</v>
      </c>
    </row>
    <row r="11" spans="1:14" s="117" customFormat="1" ht="15.95" customHeight="1">
      <c r="A11" s="290" t="s">
        <v>251</v>
      </c>
      <c r="B11" s="1175">
        <v>0</v>
      </c>
      <c r="C11" s="291">
        <v>79.25200000000001</v>
      </c>
      <c r="D11" s="292">
        <v>26.386999999999997</v>
      </c>
      <c r="E11" s="292">
        <v>12.549999999999999</v>
      </c>
      <c r="F11" s="292">
        <v>18.633000000000003</v>
      </c>
      <c r="G11" s="293">
        <v>21.682000000000002</v>
      </c>
      <c r="H11" s="291">
        <v>67.298999999999992</v>
      </c>
      <c r="I11" s="294">
        <v>21.103999999999999</v>
      </c>
      <c r="J11" s="294">
        <v>18.885999999999999</v>
      </c>
      <c r="K11" s="294">
        <v>16.565999999999999</v>
      </c>
      <c r="L11" s="295">
        <v>10.743</v>
      </c>
      <c r="M11" s="291">
        <v>-146.55100000000002</v>
      </c>
    </row>
    <row r="12" spans="1:14" s="116" customFormat="1" ht="15.95" customHeight="1">
      <c r="A12" s="296" t="s">
        <v>252</v>
      </c>
      <c r="B12" s="1176">
        <v>2985.1329999999998</v>
      </c>
      <c r="C12" s="297">
        <v>2220.1149999999998</v>
      </c>
      <c r="D12" s="298">
        <v>936.76400000000001</v>
      </c>
      <c r="E12" s="298">
        <v>500.88300000000004</v>
      </c>
      <c r="F12" s="298">
        <v>363.91500000000002</v>
      </c>
      <c r="G12" s="299">
        <v>418.553</v>
      </c>
      <c r="H12" s="297">
        <v>851.77299999999991</v>
      </c>
      <c r="I12" s="300">
        <v>403.05499999999995</v>
      </c>
      <c r="J12" s="300">
        <v>250.64099999999999</v>
      </c>
      <c r="K12" s="300">
        <v>139.05599999999998</v>
      </c>
      <c r="L12" s="301">
        <v>59.020999999999994</v>
      </c>
      <c r="M12" s="297">
        <v>-86.754999999999995</v>
      </c>
    </row>
    <row r="13" spans="1:14" s="116" customFormat="1" ht="15.95" customHeight="1">
      <c r="A13" s="278" t="s">
        <v>253</v>
      </c>
      <c r="B13" s="1173">
        <v>158.74299999999999</v>
      </c>
      <c r="C13" s="279">
        <v>141.161</v>
      </c>
      <c r="D13" s="280">
        <v>78.095999999999989</v>
      </c>
      <c r="E13" s="280">
        <v>24.799999999999997</v>
      </c>
      <c r="F13" s="280">
        <v>0.14100000000000001</v>
      </c>
      <c r="G13" s="281">
        <v>38.123999999999995</v>
      </c>
      <c r="H13" s="279">
        <v>17.587000000000003</v>
      </c>
      <c r="I13" s="282"/>
      <c r="J13" s="282"/>
      <c r="K13" s="282"/>
      <c r="L13" s="283"/>
      <c r="M13" s="279">
        <v>-5.0000000000000001E-3</v>
      </c>
    </row>
    <row r="14" spans="1:14" s="116" customFormat="1" ht="15.95" customHeight="1">
      <c r="A14" s="284" t="s">
        <v>254</v>
      </c>
      <c r="B14" s="1174">
        <v>90.830000000000013</v>
      </c>
      <c r="C14" s="285">
        <v>76.033000000000001</v>
      </c>
      <c r="D14" s="286">
        <v>19.056999999999999</v>
      </c>
      <c r="E14" s="286">
        <v>34.67</v>
      </c>
      <c r="F14" s="286">
        <v>21.510999999999996</v>
      </c>
      <c r="G14" s="287">
        <v>0.79499999999999993</v>
      </c>
      <c r="H14" s="285">
        <v>14.998000000000001</v>
      </c>
      <c r="I14" s="288"/>
      <c r="J14" s="288"/>
      <c r="K14" s="288"/>
      <c r="L14" s="289"/>
      <c r="M14" s="285">
        <v>-0.20099999999999998</v>
      </c>
    </row>
    <row r="15" spans="1:14" s="116" customFormat="1" ht="15.95" customHeight="1">
      <c r="A15" s="284" t="s">
        <v>255</v>
      </c>
      <c r="B15" s="1174">
        <v>39.656999999999996</v>
      </c>
      <c r="C15" s="285">
        <v>41.672999999999995</v>
      </c>
      <c r="D15" s="286">
        <v>0.40799999999999997</v>
      </c>
      <c r="E15" s="286">
        <v>27.446999999999996</v>
      </c>
      <c r="F15" s="286">
        <v>5.099999999999999E-2</v>
      </c>
      <c r="G15" s="287">
        <v>13.767000000000001</v>
      </c>
      <c r="H15" s="285">
        <v>-2.016</v>
      </c>
      <c r="I15" s="288"/>
      <c r="J15" s="288"/>
      <c r="K15" s="288"/>
      <c r="L15" s="289"/>
      <c r="M15" s="285">
        <v>0</v>
      </c>
    </row>
    <row r="16" spans="1:14" s="116" customFormat="1" ht="15.95" customHeight="1">
      <c r="A16" s="284" t="s">
        <v>256</v>
      </c>
      <c r="B16" s="1174">
        <v>27.583000000000006</v>
      </c>
      <c r="C16" s="285">
        <v>41.809000000000005</v>
      </c>
      <c r="D16" s="286">
        <v>0.70700000000000007</v>
      </c>
      <c r="E16" s="286">
        <v>29.112000000000002</v>
      </c>
      <c r="F16" s="286">
        <v>0</v>
      </c>
      <c r="G16" s="287">
        <v>11.99</v>
      </c>
      <c r="H16" s="285">
        <v>-14.225999999999999</v>
      </c>
      <c r="I16" s="288"/>
      <c r="J16" s="288"/>
      <c r="K16" s="288"/>
      <c r="L16" s="289"/>
      <c r="M16" s="285">
        <v>0</v>
      </c>
    </row>
    <row r="17" spans="1:13" s="116" customFormat="1" ht="15.95" customHeight="1">
      <c r="A17" s="284" t="s">
        <v>257</v>
      </c>
      <c r="B17" s="1174">
        <v>79.259000000000015</v>
      </c>
      <c r="C17" s="285">
        <v>9.5240000000000009</v>
      </c>
      <c r="D17" s="286">
        <v>0.71400000000000019</v>
      </c>
      <c r="E17" s="286">
        <v>1.177</v>
      </c>
      <c r="F17" s="286">
        <v>8.354000000000001</v>
      </c>
      <c r="G17" s="287">
        <v>-0.72100000000000009</v>
      </c>
      <c r="H17" s="285">
        <v>69.734000000000009</v>
      </c>
      <c r="I17" s="288"/>
      <c r="J17" s="288"/>
      <c r="K17" s="288"/>
      <c r="L17" s="289"/>
      <c r="M17" s="285">
        <v>1E-3</v>
      </c>
    </row>
    <row r="18" spans="1:13" s="116" customFormat="1" ht="15.95" customHeight="1">
      <c r="A18" s="290" t="s">
        <v>34</v>
      </c>
      <c r="B18" s="1175">
        <v>198.71299999999997</v>
      </c>
      <c r="C18" s="291">
        <v>22.036000000000001</v>
      </c>
      <c r="D18" s="292">
        <v>15.113</v>
      </c>
      <c r="E18" s="292">
        <v>-23.628</v>
      </c>
      <c r="F18" s="292">
        <v>0.53700000000000614</v>
      </c>
      <c r="G18" s="293">
        <v>30.013999999999996</v>
      </c>
      <c r="H18" s="291">
        <v>176.91099999999997</v>
      </c>
      <c r="I18" s="294"/>
      <c r="J18" s="294"/>
      <c r="K18" s="294"/>
      <c r="L18" s="295"/>
      <c r="M18" s="291">
        <v>-0.23400000000000007</v>
      </c>
    </row>
    <row r="19" spans="1:13" s="116" customFormat="1" ht="15.95" customHeight="1">
      <c r="A19" s="296" t="s">
        <v>35</v>
      </c>
      <c r="B19" s="1176">
        <v>594.78500000000008</v>
      </c>
      <c r="C19" s="297">
        <v>332.23600000000005</v>
      </c>
      <c r="D19" s="298">
        <v>114.09499999999998</v>
      </c>
      <c r="E19" s="298">
        <v>93.578000000000003</v>
      </c>
      <c r="F19" s="298">
        <v>30.594000000000001</v>
      </c>
      <c r="G19" s="299">
        <v>93.968999999999994</v>
      </c>
      <c r="H19" s="297">
        <v>262.988</v>
      </c>
      <c r="I19" s="300">
        <v>136.12200000000001</v>
      </c>
      <c r="J19" s="300">
        <v>93.284000000000006</v>
      </c>
      <c r="K19" s="300">
        <v>33.483999999999995</v>
      </c>
      <c r="L19" s="301">
        <v>9.7999999999999976E-2</v>
      </c>
      <c r="M19" s="297">
        <v>-0.43900000000000006</v>
      </c>
    </row>
    <row r="20" spans="1:13" s="116" customFormat="1" ht="15.95" customHeight="1">
      <c r="A20" s="302" t="s">
        <v>258</v>
      </c>
      <c r="B20" s="1173">
        <v>1.5329999999999997</v>
      </c>
      <c r="C20" s="279">
        <v>0.53399999999999992</v>
      </c>
      <c r="D20" s="280">
        <v>0</v>
      </c>
      <c r="E20" s="280">
        <v>0</v>
      </c>
      <c r="F20" s="280">
        <v>0.121</v>
      </c>
      <c r="G20" s="281">
        <v>0.41299999999999992</v>
      </c>
      <c r="H20" s="279">
        <v>1.0249999999999999</v>
      </c>
      <c r="I20" s="282"/>
      <c r="J20" s="282"/>
      <c r="K20" s="282"/>
      <c r="L20" s="283"/>
      <c r="M20" s="279">
        <v>-2.5999999999999995E-2</v>
      </c>
    </row>
    <row r="21" spans="1:13" s="116" customFormat="1" ht="15.95" customHeight="1">
      <c r="A21" s="303" t="s">
        <v>259</v>
      </c>
      <c r="B21" s="1174">
        <v>7.96</v>
      </c>
      <c r="C21" s="285">
        <v>-11.267999999999999</v>
      </c>
      <c r="D21" s="286">
        <v>1.2520000000000007</v>
      </c>
      <c r="E21" s="286">
        <v>-12.491</v>
      </c>
      <c r="F21" s="286">
        <v>1.0489999999999999</v>
      </c>
      <c r="G21" s="287">
        <v>-1.0779999999999998</v>
      </c>
      <c r="H21" s="285">
        <v>17.728999999999999</v>
      </c>
      <c r="I21" s="288"/>
      <c r="J21" s="288"/>
      <c r="K21" s="288"/>
      <c r="L21" s="289"/>
      <c r="M21" s="285">
        <v>1.4989999999999999</v>
      </c>
    </row>
    <row r="22" spans="1:13" s="117" customFormat="1" ht="15.95" customHeight="1">
      <c r="A22" s="284" t="s">
        <v>260</v>
      </c>
      <c r="B22" s="1174">
        <v>9.4930000000000003</v>
      </c>
      <c r="C22" s="285">
        <v>-10.733999999999998</v>
      </c>
      <c r="D22" s="286">
        <v>1.2520000000000007</v>
      </c>
      <c r="E22" s="286">
        <v>-12.491</v>
      </c>
      <c r="F22" s="286">
        <v>1.17</v>
      </c>
      <c r="G22" s="287">
        <v>-0.66499999999999992</v>
      </c>
      <c r="H22" s="285">
        <v>18.753999999999998</v>
      </c>
      <c r="I22" s="288">
        <v>2.4469999999999996</v>
      </c>
      <c r="J22" s="288">
        <v>-7.8999999999999959E-2</v>
      </c>
      <c r="K22" s="288">
        <v>0.68299999999999994</v>
      </c>
      <c r="L22" s="289">
        <v>15.702999999999999</v>
      </c>
      <c r="M22" s="285">
        <v>1.4729999999999999</v>
      </c>
    </row>
    <row r="23" spans="1:13" s="117" customFormat="1" ht="15.95" customHeight="1">
      <c r="A23" s="303" t="s">
        <v>261</v>
      </c>
      <c r="B23" s="1174">
        <v>26.227</v>
      </c>
      <c r="C23" s="285">
        <v>2.5660000000000003</v>
      </c>
      <c r="D23" s="286">
        <v>0</v>
      </c>
      <c r="E23" s="286">
        <v>1.0490000000000002</v>
      </c>
      <c r="F23" s="286">
        <v>1.038</v>
      </c>
      <c r="G23" s="287">
        <v>0.47899999999999998</v>
      </c>
      <c r="H23" s="285">
        <v>23.692</v>
      </c>
      <c r="I23" s="288"/>
      <c r="J23" s="288"/>
      <c r="K23" s="288"/>
      <c r="L23" s="289"/>
      <c r="M23" s="285">
        <v>-3.1000000000000055E-2</v>
      </c>
    </row>
    <row r="24" spans="1:13" s="117" customFormat="1" ht="15.95" customHeight="1">
      <c r="A24" s="303" t="s">
        <v>262</v>
      </c>
      <c r="B24" s="1174">
        <v>2.6560000000000001</v>
      </c>
      <c r="C24" s="285">
        <v>-0.123</v>
      </c>
      <c r="D24" s="286">
        <v>0</v>
      </c>
      <c r="E24" s="286">
        <v>-0.123</v>
      </c>
      <c r="F24" s="286">
        <v>0</v>
      </c>
      <c r="G24" s="287">
        <v>0</v>
      </c>
      <c r="H24" s="285">
        <v>2.5460000000000003</v>
      </c>
      <c r="I24" s="288"/>
      <c r="J24" s="288"/>
      <c r="K24" s="288"/>
      <c r="L24" s="289"/>
      <c r="M24" s="285">
        <v>0.23300000000000001</v>
      </c>
    </row>
    <row r="25" spans="1:13" s="117" customFormat="1" ht="15.95" customHeight="1">
      <c r="A25" s="303" t="s">
        <v>263</v>
      </c>
      <c r="B25" s="1174">
        <v>0</v>
      </c>
      <c r="C25" s="285">
        <v>0</v>
      </c>
      <c r="D25" s="286">
        <v>0</v>
      </c>
      <c r="E25" s="286">
        <v>0</v>
      </c>
      <c r="F25" s="286">
        <v>0</v>
      </c>
      <c r="G25" s="287">
        <v>0</v>
      </c>
      <c r="H25" s="285">
        <v>0</v>
      </c>
      <c r="I25" s="288"/>
      <c r="J25" s="288"/>
      <c r="K25" s="288"/>
      <c r="L25" s="289"/>
      <c r="M25" s="285">
        <v>0</v>
      </c>
    </row>
    <row r="26" spans="1:13" s="117" customFormat="1" ht="15.95" customHeight="1">
      <c r="A26" s="304" t="s">
        <v>264</v>
      </c>
      <c r="B26" s="1175">
        <v>28.882999999999999</v>
      </c>
      <c r="C26" s="291">
        <v>2.4430000000000005</v>
      </c>
      <c r="D26" s="292">
        <v>0</v>
      </c>
      <c r="E26" s="292">
        <v>0.92600000000000016</v>
      </c>
      <c r="F26" s="292">
        <v>1.038</v>
      </c>
      <c r="G26" s="293">
        <v>0.47899999999999998</v>
      </c>
      <c r="H26" s="291">
        <v>26.238</v>
      </c>
      <c r="I26" s="294">
        <v>8.3130000000000006</v>
      </c>
      <c r="J26" s="294">
        <v>0.155</v>
      </c>
      <c r="K26" s="294">
        <v>-1.7029999999999998</v>
      </c>
      <c r="L26" s="295">
        <v>19.472999999999999</v>
      </c>
      <c r="M26" s="291">
        <v>0.20199999999999996</v>
      </c>
    </row>
    <row r="27" spans="1:13" s="116" customFormat="1" ht="15.95" customHeight="1">
      <c r="A27" s="296" t="s">
        <v>265</v>
      </c>
      <c r="B27" s="1176">
        <v>38.375999999999998</v>
      </c>
      <c r="C27" s="297">
        <v>-8.2909999999999968</v>
      </c>
      <c r="D27" s="298">
        <v>1.2520000000000007</v>
      </c>
      <c r="E27" s="298">
        <v>-11.565</v>
      </c>
      <c r="F27" s="298">
        <v>2.2080000000000002</v>
      </c>
      <c r="G27" s="299">
        <v>-0.18599999999999994</v>
      </c>
      <c r="H27" s="297">
        <v>44.991999999999997</v>
      </c>
      <c r="I27" s="300">
        <v>10.76</v>
      </c>
      <c r="J27" s="300">
        <v>7.600000000000004E-2</v>
      </c>
      <c r="K27" s="300">
        <v>-1.02</v>
      </c>
      <c r="L27" s="301">
        <v>35.176000000000002</v>
      </c>
      <c r="M27" s="297">
        <v>1.6749999999999998</v>
      </c>
    </row>
    <row r="28" spans="1:13" s="116" customFormat="1" ht="15.95" customHeight="1">
      <c r="A28" s="278" t="s">
        <v>266</v>
      </c>
      <c r="B28" s="1173">
        <v>-132.30200000000002</v>
      </c>
      <c r="C28" s="279">
        <v>-13.128</v>
      </c>
      <c r="D28" s="280">
        <v>-1.3000000000000007</v>
      </c>
      <c r="E28" s="280">
        <v>-5.4620000000000006</v>
      </c>
      <c r="F28" s="280">
        <v>3.9990000000000006</v>
      </c>
      <c r="G28" s="281">
        <v>-10.364999999999998</v>
      </c>
      <c r="H28" s="279">
        <v>-46.628000000000014</v>
      </c>
      <c r="I28" s="282">
        <v>-10.260999999999999</v>
      </c>
      <c r="J28" s="282">
        <v>3.4510000000000001</v>
      </c>
      <c r="K28" s="282">
        <v>-48.132000000000005</v>
      </c>
      <c r="L28" s="283">
        <v>8.313999999999993</v>
      </c>
      <c r="M28" s="279">
        <v>-72.546000000000006</v>
      </c>
    </row>
    <row r="29" spans="1:13" s="116" customFormat="1" ht="15.95" customHeight="1">
      <c r="A29" s="284" t="s">
        <v>267</v>
      </c>
      <c r="B29" s="1174">
        <v>276.49599999999998</v>
      </c>
      <c r="C29" s="285">
        <v>67.457999999999998</v>
      </c>
      <c r="D29" s="286">
        <v>11.301999999999998</v>
      </c>
      <c r="E29" s="286">
        <v>31.488</v>
      </c>
      <c r="F29" s="286">
        <v>-5.2000000000000005E-2</v>
      </c>
      <c r="G29" s="287">
        <v>24.72</v>
      </c>
      <c r="H29" s="285">
        <v>224.047</v>
      </c>
      <c r="I29" s="288">
        <v>-3.0109999999999992</v>
      </c>
      <c r="J29" s="288">
        <v>7.0109999999999992</v>
      </c>
      <c r="K29" s="288">
        <v>164.185</v>
      </c>
      <c r="L29" s="289">
        <v>55.862000000000002</v>
      </c>
      <c r="M29" s="285">
        <v>-15.009000000000004</v>
      </c>
    </row>
    <row r="30" spans="1:13" s="116" customFormat="1" ht="15.95" customHeight="1">
      <c r="A30" s="290" t="s">
        <v>268</v>
      </c>
      <c r="B30" s="1175">
        <v>18.479999999999983</v>
      </c>
      <c r="C30" s="291">
        <v>0.18599999999999461</v>
      </c>
      <c r="D30" s="292">
        <v>-24.859000000000002</v>
      </c>
      <c r="E30" s="292">
        <v>12.436</v>
      </c>
      <c r="F30" s="292">
        <v>-1.1390000000000005</v>
      </c>
      <c r="G30" s="293">
        <v>13.747999999999998</v>
      </c>
      <c r="H30" s="291">
        <v>-15.572000000000003</v>
      </c>
      <c r="I30" s="294">
        <v>-5.4469999999999992</v>
      </c>
      <c r="J30" s="294">
        <v>-5.7389999999999999</v>
      </c>
      <c r="K30" s="294">
        <v>-13.154000000000002</v>
      </c>
      <c r="L30" s="295">
        <v>8.7680000000000007</v>
      </c>
      <c r="M30" s="291">
        <v>33.865999999999993</v>
      </c>
    </row>
    <row r="31" spans="1:13" s="116" customFormat="1" ht="15.95" customHeight="1">
      <c r="A31" s="296" t="s">
        <v>269</v>
      </c>
      <c r="B31" s="1176">
        <v>162.67399999999995</v>
      </c>
      <c r="C31" s="297">
        <v>54.515999999999991</v>
      </c>
      <c r="D31" s="298">
        <v>-14.857000000000005</v>
      </c>
      <c r="E31" s="298">
        <v>38.462000000000003</v>
      </c>
      <c r="F31" s="298">
        <v>2.8079999999999998</v>
      </c>
      <c r="G31" s="299">
        <v>28.102999999999998</v>
      </c>
      <c r="H31" s="297">
        <v>161.84699999999998</v>
      </c>
      <c r="I31" s="300">
        <v>-18.718999999999998</v>
      </c>
      <c r="J31" s="300">
        <v>4.7229999999999999</v>
      </c>
      <c r="K31" s="300">
        <v>102.899</v>
      </c>
      <c r="L31" s="301">
        <v>72.943999999999988</v>
      </c>
      <c r="M31" s="297">
        <v>-53.689000000000014</v>
      </c>
    </row>
    <row r="32" spans="1:13" s="116" customFormat="1" ht="15.95" customHeight="1">
      <c r="A32" s="305" t="s">
        <v>36</v>
      </c>
      <c r="B32" s="1177">
        <v>3780.9679999999998</v>
      </c>
      <c r="C32" s="306">
        <v>2598.5759999999996</v>
      </c>
      <c r="D32" s="307">
        <v>1037.2539999999999</v>
      </c>
      <c r="E32" s="307">
        <v>621.35799999999995</v>
      </c>
      <c r="F32" s="307">
        <v>399.52500000000003</v>
      </c>
      <c r="G32" s="308">
        <v>540.43899999999985</v>
      </c>
      <c r="H32" s="306">
        <v>1321.6</v>
      </c>
      <c r="I32" s="309">
        <v>531.21799999999985</v>
      </c>
      <c r="J32" s="309">
        <v>348.72400000000005</v>
      </c>
      <c r="K32" s="309">
        <v>274.41899999999998</v>
      </c>
      <c r="L32" s="310">
        <v>167.23899999999998</v>
      </c>
      <c r="M32" s="306">
        <v>-139.208</v>
      </c>
    </row>
    <row r="33" spans="1:14" s="117" customFormat="1" ht="15.95" customHeight="1">
      <c r="A33" s="311" t="s">
        <v>270</v>
      </c>
      <c r="B33" s="1173">
        <v>2072.1210000000001</v>
      </c>
      <c r="C33" s="279">
        <v>1459.3130000000001</v>
      </c>
      <c r="D33" s="280">
        <v>567.64800000000002</v>
      </c>
      <c r="E33" s="280">
        <v>350.29799999999994</v>
      </c>
      <c r="F33" s="280">
        <v>187.99500000000003</v>
      </c>
      <c r="G33" s="281">
        <v>353.37199999999996</v>
      </c>
      <c r="H33" s="279">
        <v>560.30399999999997</v>
      </c>
      <c r="I33" s="282">
        <v>124.10999999999999</v>
      </c>
      <c r="J33" s="282">
        <v>181.29299999999998</v>
      </c>
      <c r="K33" s="282">
        <v>196.38500000000002</v>
      </c>
      <c r="L33" s="283">
        <v>58.516000000000005</v>
      </c>
      <c r="M33" s="279">
        <v>52.503999999999998</v>
      </c>
    </row>
    <row r="34" spans="1:14" s="117" customFormat="1" ht="15.95" customHeight="1">
      <c r="A34" s="312" t="s">
        <v>66</v>
      </c>
      <c r="B34" s="1175">
        <v>26.195999999999998</v>
      </c>
      <c r="C34" s="291">
        <v>6.2520000000000007</v>
      </c>
      <c r="D34" s="292">
        <v>3.7469999999999999</v>
      </c>
      <c r="E34" s="292">
        <v>2.121</v>
      </c>
      <c r="F34" s="292">
        <v>0</v>
      </c>
      <c r="G34" s="293">
        <v>0.38400000000000001</v>
      </c>
      <c r="H34" s="291">
        <v>14.693999999999999</v>
      </c>
      <c r="I34" s="294">
        <v>8.8979999999999997</v>
      </c>
      <c r="J34" s="294">
        <v>0</v>
      </c>
      <c r="K34" s="294">
        <v>0</v>
      </c>
      <c r="L34" s="295">
        <v>5.7959999999999994</v>
      </c>
      <c r="M34" s="291">
        <v>5.25</v>
      </c>
    </row>
    <row r="35" spans="1:14" s="116" customFormat="1" ht="15.95" customHeight="1">
      <c r="A35" s="313" t="s">
        <v>37</v>
      </c>
      <c r="B35" s="1177">
        <v>2098.317</v>
      </c>
      <c r="C35" s="306">
        <v>1465.5650000000001</v>
      </c>
      <c r="D35" s="307">
        <v>571.39499999999998</v>
      </c>
      <c r="E35" s="307">
        <v>352.41899999999993</v>
      </c>
      <c r="F35" s="307">
        <v>187.99500000000003</v>
      </c>
      <c r="G35" s="308">
        <v>353.75599999999997</v>
      </c>
      <c r="H35" s="306">
        <v>574.99799999999993</v>
      </c>
      <c r="I35" s="309">
        <v>133.00799999999998</v>
      </c>
      <c r="J35" s="309">
        <v>181.29299999999998</v>
      </c>
      <c r="K35" s="309">
        <v>196.38500000000002</v>
      </c>
      <c r="L35" s="310">
        <v>64.312000000000012</v>
      </c>
      <c r="M35" s="306">
        <v>57.753999999999998</v>
      </c>
    </row>
    <row r="36" spans="1:14" s="116" customFormat="1" ht="15.95" customHeight="1">
      <c r="A36" s="305" t="s">
        <v>271</v>
      </c>
      <c r="B36" s="1177">
        <v>1682.6509999999998</v>
      </c>
      <c r="C36" s="306">
        <v>1133.0109999999995</v>
      </c>
      <c r="D36" s="307">
        <v>465.85899999999992</v>
      </c>
      <c r="E36" s="307">
        <v>268.93900000000002</v>
      </c>
      <c r="F36" s="307">
        <v>211.53</v>
      </c>
      <c r="G36" s="308">
        <v>186.68299999999988</v>
      </c>
      <c r="H36" s="306">
        <v>746.60199999999998</v>
      </c>
      <c r="I36" s="309">
        <v>398.20999999999987</v>
      </c>
      <c r="J36" s="309">
        <v>167.43100000000007</v>
      </c>
      <c r="K36" s="309">
        <v>78.033999999999963</v>
      </c>
      <c r="L36" s="310">
        <v>102.92699999999996</v>
      </c>
      <c r="M36" s="306">
        <v>-196.96199999999999</v>
      </c>
      <c r="N36" s="314"/>
    </row>
    <row r="37" spans="1:14" s="117" customFormat="1" ht="15.95" customHeight="1">
      <c r="A37" s="296" t="s">
        <v>272</v>
      </c>
      <c r="B37" s="1176">
        <v>404.63599999999997</v>
      </c>
      <c r="C37" s="297">
        <v>262.63699999999994</v>
      </c>
      <c r="D37" s="298">
        <v>177.84199999999998</v>
      </c>
      <c r="E37" s="298">
        <v>49.028999999999996</v>
      </c>
      <c r="F37" s="298">
        <v>10.373000000000001</v>
      </c>
      <c r="G37" s="299">
        <v>25.393000000000001</v>
      </c>
      <c r="H37" s="297">
        <v>141.999</v>
      </c>
      <c r="I37" s="300">
        <v>63.180000000000007</v>
      </c>
      <c r="J37" s="300">
        <v>58.194999999999993</v>
      </c>
      <c r="K37" s="300">
        <v>-0.88</v>
      </c>
      <c r="L37" s="301">
        <v>21.503999999999998</v>
      </c>
      <c r="M37" s="297">
        <v>0</v>
      </c>
    </row>
    <row r="38" spans="1:14" s="116" customFormat="1" ht="15.95" customHeight="1">
      <c r="A38" s="315" t="s">
        <v>38</v>
      </c>
      <c r="B38" s="1178">
        <v>1278.0149999999999</v>
      </c>
      <c r="C38" s="306">
        <v>870.37399999999957</v>
      </c>
      <c r="D38" s="307">
        <v>288.01699999999994</v>
      </c>
      <c r="E38" s="307">
        <v>219.91000000000003</v>
      </c>
      <c r="F38" s="307">
        <v>201.15700000000001</v>
      </c>
      <c r="G38" s="308">
        <v>161.28999999999988</v>
      </c>
      <c r="H38" s="316">
        <v>604.60299999999995</v>
      </c>
      <c r="I38" s="317">
        <v>335.02999999999986</v>
      </c>
      <c r="J38" s="317">
        <v>109.23600000000008</v>
      </c>
      <c r="K38" s="317">
        <v>78.913999999999959</v>
      </c>
      <c r="L38" s="318">
        <v>81.422999999999973</v>
      </c>
      <c r="M38" s="306">
        <v>-196.96199999999999</v>
      </c>
    </row>
    <row r="39" spans="1:14" s="116" customFormat="1" ht="15.95" customHeight="1">
      <c r="A39" s="319" t="s">
        <v>39</v>
      </c>
      <c r="B39" s="1173">
        <v>338.32299999999998</v>
      </c>
      <c r="C39" s="279">
        <v>214.72999999999996</v>
      </c>
      <c r="D39" s="280">
        <v>72.61099999999999</v>
      </c>
      <c r="E39" s="280">
        <v>65.671999999999997</v>
      </c>
      <c r="F39" s="280">
        <v>66.176999999999992</v>
      </c>
      <c r="G39" s="281">
        <v>10.269999999999996</v>
      </c>
      <c r="H39" s="279">
        <v>184.56</v>
      </c>
      <c r="I39" s="282">
        <v>88.734999999999999</v>
      </c>
      <c r="J39" s="282">
        <v>30.661999999999999</v>
      </c>
      <c r="K39" s="282">
        <v>14.613</v>
      </c>
      <c r="L39" s="283">
        <v>50.55</v>
      </c>
      <c r="M39" s="279">
        <v>-60.966999999999999</v>
      </c>
    </row>
    <row r="40" spans="1:14" s="116" customFormat="1" ht="15.95" customHeight="1">
      <c r="A40" s="274" t="s">
        <v>40</v>
      </c>
      <c r="B40" s="1175">
        <v>17.003</v>
      </c>
      <c r="C40" s="291">
        <v>9.604000000000001</v>
      </c>
      <c r="D40" s="292">
        <v>0</v>
      </c>
      <c r="E40" s="292">
        <v>-0.93200000000000005</v>
      </c>
      <c r="F40" s="292">
        <v>0.28799999999999998</v>
      </c>
      <c r="G40" s="293">
        <v>10.248000000000001</v>
      </c>
      <c r="H40" s="291">
        <v>7.3990000000000009</v>
      </c>
      <c r="I40" s="294">
        <v>1.165</v>
      </c>
      <c r="J40" s="294">
        <v>2.3780000000000001</v>
      </c>
      <c r="K40" s="294">
        <v>1.1679999999999999</v>
      </c>
      <c r="L40" s="295">
        <v>2.6880000000000002</v>
      </c>
      <c r="M40" s="291">
        <v>0</v>
      </c>
    </row>
    <row r="41" spans="1:14" s="116" customFormat="1" ht="15.95" customHeight="1">
      <c r="A41" s="320" t="s">
        <v>41</v>
      </c>
      <c r="B41" s="1178">
        <v>922.68899999999985</v>
      </c>
      <c r="C41" s="306">
        <v>646.03999999999951</v>
      </c>
      <c r="D41" s="307">
        <v>215.40599999999995</v>
      </c>
      <c r="E41" s="307">
        <v>155.17000000000002</v>
      </c>
      <c r="F41" s="307">
        <v>134.69200000000001</v>
      </c>
      <c r="G41" s="308">
        <v>140.77199999999988</v>
      </c>
      <c r="H41" s="316">
        <v>412.64399999999995</v>
      </c>
      <c r="I41" s="317">
        <v>245.12999999999985</v>
      </c>
      <c r="J41" s="317">
        <v>76.196000000000069</v>
      </c>
      <c r="K41" s="317">
        <v>63.13299999999996</v>
      </c>
      <c r="L41" s="318">
        <v>28.184999999999977</v>
      </c>
      <c r="M41" s="306">
        <v>-135.995</v>
      </c>
    </row>
    <row r="42" spans="1:14" s="117" customFormat="1" ht="15.95" customHeight="1">
      <c r="A42" s="319" t="s">
        <v>42</v>
      </c>
      <c r="B42" s="1179">
        <v>0</v>
      </c>
      <c r="C42" s="279">
        <v>0</v>
      </c>
      <c r="D42" s="280">
        <v>0</v>
      </c>
      <c r="E42" s="280">
        <v>0</v>
      </c>
      <c r="F42" s="280">
        <v>0</v>
      </c>
      <c r="G42" s="281">
        <v>0</v>
      </c>
      <c r="H42" s="321">
        <v>0</v>
      </c>
      <c r="I42" s="282">
        <v>0</v>
      </c>
      <c r="J42" s="282">
        <v>0</v>
      </c>
      <c r="K42" s="282">
        <v>0</v>
      </c>
      <c r="L42" s="283">
        <v>0</v>
      </c>
      <c r="M42" s="279">
        <v>0</v>
      </c>
    </row>
    <row r="43" spans="1:14" s="117" customFormat="1" ht="15.95" customHeight="1">
      <c r="A43" s="322" t="s">
        <v>43</v>
      </c>
      <c r="B43" s="1180">
        <v>0</v>
      </c>
      <c r="C43" s="285">
        <v>0</v>
      </c>
      <c r="D43" s="286">
        <v>0</v>
      </c>
      <c r="E43" s="286">
        <v>0</v>
      </c>
      <c r="F43" s="286">
        <v>0</v>
      </c>
      <c r="G43" s="287">
        <v>0</v>
      </c>
      <c r="H43" s="323">
        <v>0</v>
      </c>
      <c r="I43" s="288">
        <v>0</v>
      </c>
      <c r="J43" s="288">
        <v>0</v>
      </c>
      <c r="K43" s="288">
        <v>0</v>
      </c>
      <c r="L43" s="289">
        <v>0</v>
      </c>
      <c r="M43" s="285">
        <v>0</v>
      </c>
    </row>
    <row r="44" spans="1:14" s="117" customFormat="1" ht="15.95" customHeight="1">
      <c r="A44" s="274" t="s">
        <v>44</v>
      </c>
      <c r="B44" s="1181">
        <v>-116.81863950000006</v>
      </c>
      <c r="C44" s="291">
        <v>-15.4329485</v>
      </c>
      <c r="D44" s="292">
        <v>-15.4329485</v>
      </c>
      <c r="E44" s="292">
        <v>0</v>
      </c>
      <c r="F44" s="292">
        <v>0</v>
      </c>
      <c r="G44" s="293">
        <v>0</v>
      </c>
      <c r="H44" s="324">
        <v>0</v>
      </c>
      <c r="I44" s="294">
        <v>0</v>
      </c>
      <c r="J44" s="294">
        <v>0</v>
      </c>
      <c r="K44" s="294">
        <v>0</v>
      </c>
      <c r="L44" s="295">
        <v>0</v>
      </c>
      <c r="M44" s="291">
        <v>-101.38569100000007</v>
      </c>
    </row>
    <row r="45" spans="1:14" s="116" customFormat="1" ht="15.95" customHeight="1">
      <c r="A45" s="320" t="s">
        <v>45</v>
      </c>
      <c r="B45" s="1178">
        <v>805.87036049999983</v>
      </c>
      <c r="C45" s="306">
        <v>630.60705149999956</v>
      </c>
      <c r="D45" s="307">
        <v>199.97305149999994</v>
      </c>
      <c r="E45" s="307">
        <v>155.17000000000002</v>
      </c>
      <c r="F45" s="307">
        <v>134.69200000000001</v>
      </c>
      <c r="G45" s="308">
        <v>140.77199999999988</v>
      </c>
      <c r="H45" s="316">
        <v>412.64399999999995</v>
      </c>
      <c r="I45" s="317">
        <v>245.12999999999985</v>
      </c>
      <c r="J45" s="317">
        <v>76.196000000000069</v>
      </c>
      <c r="K45" s="317">
        <v>63.13299999999996</v>
      </c>
      <c r="L45" s="318">
        <v>28.184999999999977</v>
      </c>
      <c r="M45" s="306">
        <v>-237.38069100000007</v>
      </c>
    </row>
    <row r="46" spans="1:14" s="117" customFormat="1" ht="15.95" customHeight="1">
      <c r="A46" s="325" t="s">
        <v>273</v>
      </c>
      <c r="B46" s="1182"/>
      <c r="C46" s="326"/>
      <c r="D46" s="280"/>
      <c r="E46" s="280"/>
      <c r="F46" s="280"/>
      <c r="G46" s="327"/>
      <c r="H46" s="326"/>
      <c r="I46" s="282"/>
      <c r="J46" s="282"/>
      <c r="K46" s="282"/>
      <c r="L46" s="283"/>
      <c r="M46" s="326"/>
    </row>
    <row r="47" spans="1:14" s="117" customFormat="1" ht="15.95" customHeight="1">
      <c r="A47" s="328" t="s">
        <v>274</v>
      </c>
      <c r="B47" s="1183">
        <v>1.46E-2</v>
      </c>
      <c r="C47" s="329"/>
      <c r="D47" s="330"/>
      <c r="E47" s="330"/>
      <c r="F47" s="331"/>
      <c r="G47" s="332"/>
      <c r="H47" s="329"/>
      <c r="I47" s="330"/>
      <c r="J47" s="330"/>
      <c r="K47" s="330"/>
      <c r="L47" s="332"/>
      <c r="M47" s="333"/>
    </row>
    <row r="48" spans="1:14" s="117" customFormat="1" ht="15.95" customHeight="1">
      <c r="A48" s="328" t="s">
        <v>275</v>
      </c>
      <c r="B48" s="1184">
        <v>0.55496819862003599</v>
      </c>
      <c r="C48" s="329">
        <v>0.56398773789952661</v>
      </c>
      <c r="D48" s="330">
        <v>0.55087278525799854</v>
      </c>
      <c r="E48" s="330">
        <v>0.56717544475165682</v>
      </c>
      <c r="F48" s="330">
        <v>0.47054627370001884</v>
      </c>
      <c r="G48" s="332">
        <v>0.65457156126778426</v>
      </c>
      <c r="H48" s="329">
        <v>0.43507717917675542</v>
      </c>
      <c r="I48" s="330">
        <v>0.25038308189858027</v>
      </c>
      <c r="J48" s="330">
        <v>0.51987531686950128</v>
      </c>
      <c r="K48" s="330">
        <v>0.71563922323162765</v>
      </c>
      <c r="L48" s="332">
        <v>0.38455145031960258</v>
      </c>
      <c r="M48" s="329" t="s">
        <v>276</v>
      </c>
    </row>
    <row r="49" spans="1:14" s="117" customFormat="1" ht="15.95" customHeight="1">
      <c r="A49" s="328" t="s">
        <v>277</v>
      </c>
      <c r="B49" s="1184">
        <v>0.111</v>
      </c>
      <c r="C49" s="329"/>
      <c r="D49" s="330"/>
      <c r="E49" s="330"/>
      <c r="F49" s="330"/>
      <c r="G49" s="332"/>
      <c r="H49" s="329"/>
      <c r="I49" s="330"/>
      <c r="J49" s="330"/>
      <c r="K49" s="330"/>
      <c r="L49" s="332"/>
      <c r="M49" s="333"/>
    </row>
    <row r="50" spans="1:14" s="117" customFormat="1" ht="15.95" customHeight="1">
      <c r="A50" s="328" t="s">
        <v>278</v>
      </c>
      <c r="B50" s="1185">
        <v>0.12868284538564079</v>
      </c>
      <c r="C50" s="334">
        <v>0.17149946771639124</v>
      </c>
      <c r="D50" s="335">
        <v>0.13703721001347977</v>
      </c>
      <c r="E50" s="335">
        <v>0.2620480217211813</v>
      </c>
      <c r="F50" s="335">
        <v>0.21670386130182262</v>
      </c>
      <c r="G50" s="336">
        <v>0.14525943180687081</v>
      </c>
      <c r="H50" s="334">
        <v>0.12424876891965747</v>
      </c>
      <c r="I50" s="337">
        <v>0.20451738077003923</v>
      </c>
      <c r="J50" s="337">
        <v>9.1172256477522515E-2</v>
      </c>
      <c r="K50" s="337">
        <v>7.0226143915786243E-2</v>
      </c>
      <c r="L50" s="338">
        <v>7.7387531008325475E-2</v>
      </c>
      <c r="M50" s="329"/>
    </row>
    <row r="51" spans="1:14" s="117" customFormat="1" ht="15.95" customHeight="1">
      <c r="A51" s="328" t="s">
        <v>279</v>
      </c>
      <c r="B51" s="1174">
        <v>55.411466550171887</v>
      </c>
      <c r="C51" s="285">
        <v>68.699028287652837</v>
      </c>
      <c r="D51" s="286">
        <v>113.13970596555933</v>
      </c>
      <c r="E51" s="286">
        <v>83.299527074831062</v>
      </c>
      <c r="F51" s="286">
        <v>16.653349779847431</v>
      </c>
      <c r="G51" s="287">
        <v>24.424217092652505</v>
      </c>
      <c r="H51" s="285">
        <v>42.003320940528575</v>
      </c>
      <c r="I51" s="288">
        <v>52.463136145886388</v>
      </c>
      <c r="J51" s="288">
        <v>67.525765083989825</v>
      </c>
      <c r="K51" s="288">
        <v>-0.96108935546713015</v>
      </c>
      <c r="L51" s="289">
        <v>53.902810442879925</v>
      </c>
      <c r="M51" s="285"/>
    </row>
    <row r="52" spans="1:14" s="117" customFormat="1" ht="15.95" customHeight="1">
      <c r="A52" s="328" t="s">
        <v>280</v>
      </c>
      <c r="B52" s="1174">
        <v>293399</v>
      </c>
      <c r="C52" s="285">
        <v>154291.003</v>
      </c>
      <c r="D52" s="286">
        <v>62844.584000000003</v>
      </c>
      <c r="E52" s="286">
        <v>24288.449000000001</v>
      </c>
      <c r="F52" s="286">
        <v>25284.968000000001</v>
      </c>
      <c r="G52" s="287">
        <v>41873.002</v>
      </c>
      <c r="H52" s="285">
        <v>135024.46299999999</v>
      </c>
      <c r="I52" s="288">
        <v>48688.591</v>
      </c>
      <c r="J52" s="288">
        <v>35417.203000000001</v>
      </c>
      <c r="K52" s="288">
        <v>35361.178</v>
      </c>
      <c r="L52" s="289">
        <v>15557.491</v>
      </c>
      <c r="M52" s="285">
        <v>4083.5340000000001</v>
      </c>
    </row>
    <row r="53" spans="1:14" s="117" customFormat="1" ht="15.95" customHeight="1">
      <c r="A53" s="339" t="s">
        <v>281</v>
      </c>
      <c r="B53" s="1186">
        <v>52735.966</v>
      </c>
      <c r="C53" s="340">
        <v>42184.442999999999</v>
      </c>
      <c r="D53" s="341">
        <v>10965.67</v>
      </c>
      <c r="E53" s="341">
        <v>9065.893</v>
      </c>
      <c r="F53" s="341">
        <v>3854.8209999999999</v>
      </c>
      <c r="G53" s="342">
        <v>18298.059000000001</v>
      </c>
      <c r="H53" s="340">
        <v>10549.509</v>
      </c>
      <c r="I53" s="341"/>
      <c r="J53" s="341"/>
      <c r="K53" s="341"/>
      <c r="L53" s="342"/>
      <c r="M53" s="340">
        <v>2.0139999999999998</v>
      </c>
    </row>
    <row r="54" spans="1:14" ht="15" customHeight="1">
      <c r="A54" s="343" t="s">
        <v>282</v>
      </c>
      <c r="B54" s="344"/>
      <c r="C54" s="344"/>
      <c r="D54" s="345"/>
      <c r="E54" s="345"/>
      <c r="F54" s="344"/>
      <c r="G54" s="345"/>
      <c r="H54" s="344"/>
      <c r="I54" s="345"/>
      <c r="J54" s="345"/>
      <c r="K54" s="345"/>
      <c r="L54" s="345"/>
      <c r="M54" s="344"/>
      <c r="N54" s="346"/>
    </row>
    <row r="55" spans="1:14" ht="15" customHeight="1">
      <c r="A55" s="348" t="s">
        <v>283</v>
      </c>
      <c r="B55" s="344"/>
      <c r="C55" s="344"/>
      <c r="D55" s="345"/>
      <c r="E55" s="345"/>
      <c r="F55" s="344"/>
      <c r="G55" s="345"/>
      <c r="H55" s="344"/>
      <c r="I55" s="345"/>
      <c r="J55" s="345"/>
      <c r="K55" s="345"/>
      <c r="L55" s="345"/>
      <c r="M55" s="344"/>
      <c r="N55" s="346"/>
    </row>
    <row r="56" spans="1:14" ht="15" customHeight="1">
      <c r="A56" s="348"/>
      <c r="B56" s="344"/>
      <c r="C56" s="344"/>
      <c r="D56" s="345"/>
      <c r="E56" s="345"/>
      <c r="F56" s="344"/>
      <c r="G56" s="345"/>
      <c r="H56" s="344"/>
      <c r="I56" s="345"/>
      <c r="J56" s="345"/>
      <c r="K56" s="345"/>
      <c r="L56" s="345"/>
      <c r="M56" s="344"/>
      <c r="N56" s="346"/>
    </row>
  </sheetData>
  <pageMargins left="0.74803149606299213" right="0.35433070866141736" top="0.47244094488188981" bottom="0.43307086614173229" header="0.11811023622047245" footer="0.11811023622047245"/>
  <pageSetup paperSize="9" scale="5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394" customWidth="1"/>
    <col min="2" max="3" width="14.7109375" style="393" customWidth="1"/>
    <col min="4" max="7" width="14.7109375" style="394" customWidth="1"/>
    <col min="8" max="11" width="14.7109375" style="393" customWidth="1"/>
    <col min="12" max="12" width="3.7109375" style="395" customWidth="1"/>
    <col min="13" max="16384" width="9.140625" style="394"/>
  </cols>
  <sheetData>
    <row r="1" spans="1:12" s="254" customFormat="1" ht="50.1" customHeight="1">
      <c r="A1" s="255"/>
    </row>
    <row r="2" spans="1:12" s="246" customFormat="1" ht="39.950000000000003" customHeight="1">
      <c r="A2" s="253" t="s">
        <v>284</v>
      </c>
      <c r="C2" s="247"/>
      <c r="D2" s="247"/>
      <c r="I2" s="252"/>
      <c r="J2" s="252"/>
      <c r="K2" s="252"/>
      <c r="L2" s="247"/>
    </row>
    <row r="3" spans="1:12" s="246" customFormat="1" ht="2.1" customHeight="1">
      <c r="A3" s="251"/>
      <c r="B3" s="249"/>
      <c r="C3" s="250"/>
      <c r="D3" s="250"/>
      <c r="E3" s="249"/>
      <c r="F3" s="249"/>
      <c r="G3" s="249"/>
      <c r="H3" s="249"/>
      <c r="I3" s="248"/>
      <c r="J3" s="248"/>
      <c r="K3" s="248"/>
      <c r="L3" s="247"/>
    </row>
    <row r="4" spans="1:12" s="240" customFormat="1" ht="15.75" customHeight="1">
      <c r="A4" s="245"/>
      <c r="B4" s="245"/>
      <c r="C4" s="245"/>
      <c r="D4" s="245"/>
      <c r="E4" s="244"/>
      <c r="F4" s="244"/>
      <c r="G4" s="244"/>
      <c r="H4" s="244"/>
      <c r="I4" s="244"/>
      <c r="J4" s="244"/>
      <c r="K4" s="244"/>
      <c r="L4" s="254"/>
    </row>
    <row r="5" spans="1:12" s="240" customFormat="1" ht="20.100000000000001" customHeight="1">
      <c r="A5" s="243" t="s">
        <v>285</v>
      </c>
      <c r="B5" s="242"/>
      <c r="C5" s="242"/>
      <c r="D5" s="242"/>
      <c r="E5" s="242"/>
      <c r="F5" s="242"/>
      <c r="G5" s="242"/>
      <c r="H5" s="242"/>
      <c r="I5" s="241"/>
      <c r="J5" s="241"/>
      <c r="K5" s="241"/>
      <c r="L5" s="254"/>
    </row>
    <row r="6" spans="1:12" s="240" customFormat="1" ht="15.95" customHeight="1">
      <c r="A6" s="350" t="s">
        <v>95</v>
      </c>
      <c r="B6" s="235" t="s">
        <v>229</v>
      </c>
      <c r="C6" s="235" t="s">
        <v>99</v>
      </c>
      <c r="D6" s="1225" t="s">
        <v>100</v>
      </c>
      <c r="E6" s="1215" t="s">
        <v>101</v>
      </c>
      <c r="F6" s="351" t="s">
        <v>85</v>
      </c>
      <c r="G6" s="351" t="s">
        <v>86</v>
      </c>
      <c r="H6" s="351" t="s">
        <v>87</v>
      </c>
      <c r="I6" s="1301" t="s">
        <v>88</v>
      </c>
      <c r="J6" s="352" t="s">
        <v>653</v>
      </c>
      <c r="K6" s="352" t="s">
        <v>653</v>
      </c>
      <c r="L6" s="254"/>
    </row>
    <row r="7" spans="1:12" s="240" customFormat="1" ht="15.95" customHeight="1">
      <c r="A7" s="353" t="s">
        <v>286</v>
      </c>
      <c r="B7" s="286"/>
      <c r="C7" s="286"/>
      <c r="D7" s="1226">
        <v>11892.068000000001</v>
      </c>
      <c r="E7" s="1216">
        <v>12821.74</v>
      </c>
      <c r="F7" s="354">
        <v>12178.171567999998</v>
      </c>
      <c r="G7" s="354">
        <v>12037.780000000002</v>
      </c>
      <c r="H7" s="354">
        <v>13980.053431999999</v>
      </c>
      <c r="I7" s="287">
        <v>14273.26</v>
      </c>
      <c r="J7" s="286">
        <v>24713.808000000001</v>
      </c>
      <c r="K7" s="286">
        <v>28253.313431999999</v>
      </c>
      <c r="L7" s="254"/>
    </row>
    <row r="8" spans="1:12" s="240" customFormat="1" ht="15.95" customHeight="1">
      <c r="A8" s="353" t="s">
        <v>287</v>
      </c>
      <c r="B8" s="286"/>
      <c r="C8" s="286"/>
      <c r="D8" s="1226">
        <v>8906.9350000000013</v>
      </c>
      <c r="E8" s="1216">
        <v>9794.5479999999989</v>
      </c>
      <c r="F8" s="354">
        <v>9232.0635679999978</v>
      </c>
      <c r="G8" s="354">
        <v>9101.3410000000022</v>
      </c>
      <c r="H8" s="354">
        <v>10974.322431999999</v>
      </c>
      <c r="I8" s="287">
        <v>11357.414000000001</v>
      </c>
      <c r="J8" s="286">
        <v>18701.483</v>
      </c>
      <c r="K8" s="286">
        <v>22331.737488856765</v>
      </c>
      <c r="L8" s="254"/>
    </row>
    <row r="9" spans="1:12" s="244" customFormat="1" ht="15.95" customHeight="1">
      <c r="A9" s="355" t="s">
        <v>252</v>
      </c>
      <c r="B9" s="356"/>
      <c r="C9" s="356"/>
      <c r="D9" s="1227">
        <v>2985.1329999999998</v>
      </c>
      <c r="E9" s="1217">
        <v>3027.192</v>
      </c>
      <c r="F9" s="357">
        <v>2946.1079999999997</v>
      </c>
      <c r="G9" s="357">
        <v>2936.4390000000003</v>
      </c>
      <c r="H9" s="357">
        <v>3005.7309999999998</v>
      </c>
      <c r="I9" s="1302">
        <v>2915.8459999999995</v>
      </c>
      <c r="J9" s="356">
        <v>6012.3249999999998</v>
      </c>
      <c r="K9" s="356">
        <v>5921.5759431432352</v>
      </c>
      <c r="L9" s="245"/>
    </row>
    <row r="10" spans="1:12" s="244" customFormat="1" ht="15.95" customHeight="1">
      <c r="A10" s="353" t="s">
        <v>253</v>
      </c>
      <c r="B10" s="286"/>
      <c r="C10" s="286"/>
      <c r="D10" s="1226">
        <v>158.74299999999999</v>
      </c>
      <c r="E10" s="1216">
        <v>154.11699999999996</v>
      </c>
      <c r="F10" s="354">
        <v>161.63900000000001</v>
      </c>
      <c r="G10" s="354">
        <v>156.67699999999999</v>
      </c>
      <c r="H10" s="354">
        <v>151.69299999999998</v>
      </c>
      <c r="I10" s="287">
        <v>146.953</v>
      </c>
      <c r="J10" s="286">
        <v>312.85999999999996</v>
      </c>
      <c r="K10" s="286">
        <v>298.64599999999996</v>
      </c>
      <c r="L10" s="245"/>
    </row>
    <row r="11" spans="1:12" s="244" customFormat="1" ht="15.95" customHeight="1">
      <c r="A11" s="353" t="s">
        <v>254</v>
      </c>
      <c r="B11" s="286"/>
      <c r="C11" s="286"/>
      <c r="D11" s="1226">
        <v>90.830000000000013</v>
      </c>
      <c r="E11" s="1216">
        <v>116.81800000000001</v>
      </c>
      <c r="F11" s="354">
        <v>108.86499999999999</v>
      </c>
      <c r="G11" s="354">
        <v>101.24199999999999</v>
      </c>
      <c r="H11" s="354">
        <v>104.057</v>
      </c>
      <c r="I11" s="287">
        <v>103.51800000000001</v>
      </c>
      <c r="J11" s="286">
        <v>207.64800000000002</v>
      </c>
      <c r="K11" s="286">
        <v>207.57500000000002</v>
      </c>
      <c r="L11" s="245"/>
    </row>
    <row r="12" spans="1:12" s="244" customFormat="1" ht="15.95" customHeight="1">
      <c r="A12" s="353" t="s">
        <v>255</v>
      </c>
      <c r="B12" s="286"/>
      <c r="C12" s="286"/>
      <c r="D12" s="1226">
        <v>39.657000000000004</v>
      </c>
      <c r="E12" s="1216">
        <v>38.445</v>
      </c>
      <c r="F12" s="354">
        <v>35.167999999999992</v>
      </c>
      <c r="G12" s="354">
        <v>33.326999999999998</v>
      </c>
      <c r="H12" s="354">
        <v>38.664000000000001</v>
      </c>
      <c r="I12" s="287">
        <v>36.79</v>
      </c>
      <c r="J12" s="286">
        <v>78.102000000000004</v>
      </c>
      <c r="K12" s="286">
        <v>75.454000000000008</v>
      </c>
      <c r="L12" s="245"/>
    </row>
    <row r="13" spans="1:12" s="244" customFormat="1" ht="15.95" customHeight="1">
      <c r="A13" s="353" t="s">
        <v>256</v>
      </c>
      <c r="B13" s="286"/>
      <c r="C13" s="286"/>
      <c r="D13" s="1226">
        <v>27.583000000000006</v>
      </c>
      <c r="E13" s="1216">
        <v>20.801000000000002</v>
      </c>
      <c r="F13" s="354">
        <v>32.576999999999998</v>
      </c>
      <c r="G13" s="354">
        <v>31.789000000000001</v>
      </c>
      <c r="H13" s="354">
        <v>29.151</v>
      </c>
      <c r="I13" s="287">
        <v>32.437999999999995</v>
      </c>
      <c r="J13" s="286">
        <v>48.384000000000007</v>
      </c>
      <c r="K13" s="286">
        <v>61.588999999999999</v>
      </c>
      <c r="L13" s="245"/>
    </row>
    <row r="14" spans="1:12" s="244" customFormat="1" ht="15.95" customHeight="1">
      <c r="A14" s="353" t="s">
        <v>257</v>
      </c>
      <c r="B14" s="286"/>
      <c r="C14" s="286"/>
      <c r="D14" s="1226">
        <v>79.259000000000015</v>
      </c>
      <c r="E14" s="1216">
        <v>49.257999999999996</v>
      </c>
      <c r="F14" s="354">
        <v>48.357999999999997</v>
      </c>
      <c r="G14" s="354">
        <v>60.876000000000005</v>
      </c>
      <c r="H14" s="354">
        <v>77.682999999999993</v>
      </c>
      <c r="I14" s="287">
        <v>64.929000000000002</v>
      </c>
      <c r="J14" s="286">
        <v>128.517</v>
      </c>
      <c r="K14" s="286">
        <v>142.61199999999999</v>
      </c>
      <c r="L14" s="245"/>
    </row>
    <row r="15" spans="1:12" s="244" customFormat="1" ht="15.95" customHeight="1">
      <c r="A15" s="353" t="s">
        <v>34</v>
      </c>
      <c r="B15" s="286"/>
      <c r="C15" s="286"/>
      <c r="D15" s="1226">
        <v>198.71299999999997</v>
      </c>
      <c r="E15" s="1216">
        <v>181.02500000000001</v>
      </c>
      <c r="F15" s="354">
        <v>175.619</v>
      </c>
      <c r="G15" s="354">
        <v>162.44900000000001</v>
      </c>
      <c r="H15" s="354">
        <v>180.75800000000001</v>
      </c>
      <c r="I15" s="287">
        <v>168.947</v>
      </c>
      <c r="J15" s="286">
        <v>379.73799999999994</v>
      </c>
      <c r="K15" s="286">
        <v>349.70500000000004</v>
      </c>
      <c r="L15" s="245"/>
    </row>
    <row r="16" spans="1:12" s="244" customFormat="1" ht="15.95" customHeight="1">
      <c r="A16" s="355" t="s">
        <v>35</v>
      </c>
      <c r="B16" s="356"/>
      <c r="C16" s="356"/>
      <c r="D16" s="1227">
        <v>594.78499999999997</v>
      </c>
      <c r="E16" s="1217">
        <v>560.46400000000006</v>
      </c>
      <c r="F16" s="357">
        <v>562.226</v>
      </c>
      <c r="G16" s="357">
        <v>546.36</v>
      </c>
      <c r="H16" s="357">
        <v>582.00600000000009</v>
      </c>
      <c r="I16" s="1302">
        <v>553.57499999999993</v>
      </c>
      <c r="J16" s="356">
        <v>1155.249</v>
      </c>
      <c r="K16" s="356">
        <v>1135.5810000000001</v>
      </c>
      <c r="L16" s="245"/>
    </row>
    <row r="17" spans="1:12" s="244" customFormat="1" ht="15.95" customHeight="1">
      <c r="A17" s="358" t="s">
        <v>258</v>
      </c>
      <c r="B17" s="286"/>
      <c r="C17" s="286"/>
      <c r="D17" s="1226">
        <v>1.5329999999999997</v>
      </c>
      <c r="E17" s="1216">
        <v>1.9670000000000001</v>
      </c>
      <c r="F17" s="354">
        <v>8.0969999999999978</v>
      </c>
      <c r="G17" s="354">
        <v>6.2389999999999999</v>
      </c>
      <c r="H17" s="354">
        <v>6.6250000000000009</v>
      </c>
      <c r="I17" s="287">
        <v>1.6099999999999999</v>
      </c>
      <c r="J17" s="286">
        <v>3.5</v>
      </c>
      <c r="K17" s="286">
        <v>8.2350000000000012</v>
      </c>
      <c r="L17" s="245"/>
    </row>
    <row r="18" spans="1:12" s="244" customFormat="1" ht="15.95" customHeight="1">
      <c r="A18" s="358" t="s">
        <v>259</v>
      </c>
      <c r="B18" s="286"/>
      <c r="C18" s="286"/>
      <c r="D18" s="1226">
        <v>7.96</v>
      </c>
      <c r="E18" s="1216">
        <v>-1.982000000000002</v>
      </c>
      <c r="F18" s="354">
        <v>14.090000000000002</v>
      </c>
      <c r="G18" s="354">
        <v>63.082999999999991</v>
      </c>
      <c r="H18" s="354">
        <v>19.013999999999999</v>
      </c>
      <c r="I18" s="287">
        <v>12.103</v>
      </c>
      <c r="J18" s="286">
        <v>5.977999999999998</v>
      </c>
      <c r="K18" s="286">
        <v>31.116999999999997</v>
      </c>
      <c r="L18" s="245"/>
    </row>
    <row r="19" spans="1:12" s="240" customFormat="1" ht="15.95" customHeight="1">
      <c r="A19" s="353" t="s">
        <v>260</v>
      </c>
      <c r="B19" s="286"/>
      <c r="C19" s="286"/>
      <c r="D19" s="1226">
        <v>9.4929999999999986</v>
      </c>
      <c r="E19" s="1216">
        <v>-1.5000000000001505E-2</v>
      </c>
      <c r="F19" s="354">
        <v>22.187000000000001</v>
      </c>
      <c r="G19" s="354">
        <v>69.321999999999989</v>
      </c>
      <c r="H19" s="354">
        <v>25.638999999999999</v>
      </c>
      <c r="I19" s="287">
        <v>13.712999999999999</v>
      </c>
      <c r="J19" s="286">
        <v>9.4779999999999962</v>
      </c>
      <c r="K19" s="286">
        <v>39.351999999999997</v>
      </c>
      <c r="L19" s="254"/>
    </row>
    <row r="20" spans="1:12" s="240" customFormat="1" ht="15.95" customHeight="1">
      <c r="A20" s="358" t="s">
        <v>261</v>
      </c>
      <c r="B20" s="286"/>
      <c r="C20" s="286"/>
      <c r="D20" s="1226">
        <v>26.227</v>
      </c>
      <c r="E20" s="1216">
        <v>99.02600000000001</v>
      </c>
      <c r="F20" s="354">
        <v>10.226999999999981</v>
      </c>
      <c r="G20" s="354">
        <v>4.1130000000000031</v>
      </c>
      <c r="H20" s="354">
        <v>19.064</v>
      </c>
      <c r="I20" s="287">
        <v>96.417000000000016</v>
      </c>
      <c r="J20" s="286">
        <v>125.25300000000001</v>
      </c>
      <c r="K20" s="286">
        <v>115.48100000000002</v>
      </c>
      <c r="L20" s="254"/>
    </row>
    <row r="21" spans="1:12" s="240" customFormat="1" ht="15.95" customHeight="1">
      <c r="A21" s="358" t="s">
        <v>262</v>
      </c>
      <c r="B21" s="286"/>
      <c r="C21" s="286"/>
      <c r="D21" s="1226">
        <v>2.6560000000000001</v>
      </c>
      <c r="E21" s="1216">
        <v>6.4219999999999997</v>
      </c>
      <c r="F21" s="354">
        <v>31.855</v>
      </c>
      <c r="G21" s="354">
        <v>4.9909999999999997</v>
      </c>
      <c r="H21" s="354">
        <v>7.1410000000000009</v>
      </c>
      <c r="I21" s="287">
        <v>13.620999999999999</v>
      </c>
      <c r="J21" s="286">
        <v>9.0779999999999994</v>
      </c>
      <c r="K21" s="286">
        <v>20.762</v>
      </c>
      <c r="L21" s="254"/>
    </row>
    <row r="22" spans="1:12" s="240" customFormat="1" ht="15.95" customHeight="1">
      <c r="A22" s="358" t="s">
        <v>263</v>
      </c>
      <c r="B22" s="286"/>
      <c r="C22" s="286"/>
      <c r="D22" s="1226">
        <v>0</v>
      </c>
      <c r="E22" s="1216">
        <v>0</v>
      </c>
      <c r="F22" s="354">
        <v>-6.2000000000000055E-2</v>
      </c>
      <c r="G22" s="354">
        <v>-5.2999999999999999E-2</v>
      </c>
      <c r="H22" s="354">
        <v>0.55900000000000005</v>
      </c>
      <c r="I22" s="287">
        <v>0</v>
      </c>
      <c r="J22" s="286">
        <v>0</v>
      </c>
      <c r="K22" s="286">
        <v>0.55900000000000005</v>
      </c>
      <c r="L22" s="254"/>
    </row>
    <row r="23" spans="1:12" s="240" customFormat="1" ht="15.95" customHeight="1">
      <c r="A23" s="359" t="s">
        <v>264</v>
      </c>
      <c r="B23" s="286"/>
      <c r="C23" s="286"/>
      <c r="D23" s="1226">
        <v>28.883000000000003</v>
      </c>
      <c r="E23" s="1216">
        <v>105.44800000000001</v>
      </c>
      <c r="F23" s="354">
        <v>42.019999999999982</v>
      </c>
      <c r="G23" s="354">
        <v>9.0510000000000019</v>
      </c>
      <c r="H23" s="354">
        <v>26.763999999999999</v>
      </c>
      <c r="I23" s="287">
        <v>110.038</v>
      </c>
      <c r="J23" s="286">
        <v>134.33100000000002</v>
      </c>
      <c r="K23" s="286">
        <v>136.80199999999999</v>
      </c>
      <c r="L23" s="254"/>
    </row>
    <row r="24" spans="1:12" s="244" customFormat="1" ht="15.95" customHeight="1">
      <c r="A24" s="355" t="s">
        <v>265</v>
      </c>
      <c r="B24" s="356"/>
      <c r="C24" s="356"/>
      <c r="D24" s="1227">
        <v>38.376000000000005</v>
      </c>
      <c r="E24" s="1217">
        <v>105.43300000000001</v>
      </c>
      <c r="F24" s="357">
        <v>64.206999999999979</v>
      </c>
      <c r="G24" s="357">
        <v>78.37299999999999</v>
      </c>
      <c r="H24" s="357">
        <v>52.402999999999999</v>
      </c>
      <c r="I24" s="1302">
        <v>123.75099999999999</v>
      </c>
      <c r="J24" s="356">
        <v>143.80900000000003</v>
      </c>
      <c r="K24" s="356">
        <v>176.154</v>
      </c>
      <c r="L24" s="245"/>
    </row>
    <row r="25" spans="1:12" s="244" customFormat="1" ht="15.95" customHeight="1">
      <c r="A25" s="353" t="s">
        <v>266</v>
      </c>
      <c r="B25" s="286"/>
      <c r="C25" s="286"/>
      <c r="D25" s="1226">
        <v>-132.30200000000002</v>
      </c>
      <c r="E25" s="1216">
        <v>89.681000000000012</v>
      </c>
      <c r="F25" s="354">
        <v>-33.385000000000019</v>
      </c>
      <c r="G25" s="354">
        <v>-76.938999999999993</v>
      </c>
      <c r="H25" s="354">
        <v>417.13800000000003</v>
      </c>
      <c r="I25" s="287">
        <v>-99.537999999999997</v>
      </c>
      <c r="J25" s="286">
        <v>-42.621000000000009</v>
      </c>
      <c r="K25" s="286">
        <v>317.60000000000002</v>
      </c>
      <c r="L25" s="245"/>
    </row>
    <row r="26" spans="1:12" s="244" customFormat="1" ht="15.95" customHeight="1">
      <c r="A26" s="353" t="s">
        <v>267</v>
      </c>
      <c r="B26" s="286"/>
      <c r="C26" s="286"/>
      <c r="D26" s="1226">
        <v>276.49599999999998</v>
      </c>
      <c r="E26" s="1216">
        <v>-14.058000000000003</v>
      </c>
      <c r="F26" s="354">
        <v>131.16099999999994</v>
      </c>
      <c r="G26" s="354">
        <v>311.88200000000001</v>
      </c>
      <c r="H26" s="354">
        <v>-244.68799999999999</v>
      </c>
      <c r="I26" s="287">
        <v>343.77799999999996</v>
      </c>
      <c r="J26" s="286">
        <v>262.43799999999999</v>
      </c>
      <c r="K26" s="286">
        <v>99.090215039999975</v>
      </c>
      <c r="L26" s="245"/>
    </row>
    <row r="27" spans="1:12" s="244" customFormat="1" ht="15.95" customHeight="1">
      <c r="A27" s="353" t="s">
        <v>268</v>
      </c>
      <c r="B27" s="286"/>
      <c r="C27" s="286"/>
      <c r="D27" s="1226">
        <v>18.479999999999983</v>
      </c>
      <c r="E27" s="1216">
        <v>49.11699999999999</v>
      </c>
      <c r="F27" s="354">
        <v>144.52399999999997</v>
      </c>
      <c r="G27" s="354">
        <v>-21.728999999999992</v>
      </c>
      <c r="H27" s="354">
        <v>40.034999999999997</v>
      </c>
      <c r="I27" s="287">
        <v>26.02</v>
      </c>
      <c r="J27" s="286">
        <v>67.59699999999998</v>
      </c>
      <c r="K27" s="286">
        <v>66.054999999999993</v>
      </c>
      <c r="L27" s="245"/>
    </row>
    <row r="28" spans="1:12" s="244" customFormat="1" ht="15.95" customHeight="1">
      <c r="A28" s="355" t="s">
        <v>269</v>
      </c>
      <c r="B28" s="356"/>
      <c r="C28" s="356"/>
      <c r="D28" s="1227">
        <v>162.67399999999995</v>
      </c>
      <c r="E28" s="1217">
        <v>124.74</v>
      </c>
      <c r="F28" s="357">
        <v>242.2999999999999</v>
      </c>
      <c r="G28" s="357">
        <v>213.21400000000003</v>
      </c>
      <c r="H28" s="357">
        <v>212.48500000000004</v>
      </c>
      <c r="I28" s="1302">
        <v>270.25999999999993</v>
      </c>
      <c r="J28" s="356">
        <v>287.41399999999993</v>
      </c>
      <c r="K28" s="356">
        <v>482.74521503999995</v>
      </c>
      <c r="L28" s="245"/>
    </row>
    <row r="29" spans="1:12" s="244" customFormat="1" ht="15.95" customHeight="1">
      <c r="A29" s="360" t="s">
        <v>36</v>
      </c>
      <c r="B29" s="361"/>
      <c r="C29" s="361"/>
      <c r="D29" s="1228">
        <v>3780.9679999999998</v>
      </c>
      <c r="E29" s="1218">
        <v>3817.8289999999997</v>
      </c>
      <c r="F29" s="362">
        <v>3814.8409999999994</v>
      </c>
      <c r="G29" s="362">
        <v>3774.3860000000004</v>
      </c>
      <c r="H29" s="362">
        <v>3852.625</v>
      </c>
      <c r="I29" s="1303">
        <v>3863.4319999999993</v>
      </c>
      <c r="J29" s="361">
        <v>7598.7969999999996</v>
      </c>
      <c r="K29" s="361">
        <v>7716.0561581832353</v>
      </c>
      <c r="L29" s="245"/>
    </row>
    <row r="30" spans="1:12" s="240" customFormat="1" ht="15.95" customHeight="1">
      <c r="A30" s="363" t="s">
        <v>50</v>
      </c>
      <c r="B30" s="286"/>
      <c r="C30" s="286"/>
      <c r="D30" s="1226">
        <v>1206.5131739999997</v>
      </c>
      <c r="E30" s="1216">
        <v>1239.8061090000001</v>
      </c>
      <c r="F30" s="354">
        <v>1193.6054109999995</v>
      </c>
      <c r="G30" s="354">
        <v>1193.5295890000002</v>
      </c>
      <c r="H30" s="354">
        <v>1235.9879999999998</v>
      </c>
      <c r="I30" s="287">
        <v>1239.451</v>
      </c>
      <c r="J30" s="286">
        <v>2446.3192829999998</v>
      </c>
      <c r="K30" s="286">
        <v>2475.4389999999999</v>
      </c>
      <c r="L30" s="254"/>
    </row>
    <row r="31" spans="1:12" s="240" customFormat="1" ht="15.95" customHeight="1">
      <c r="A31" s="363" t="s">
        <v>70</v>
      </c>
      <c r="B31" s="286"/>
      <c r="C31" s="286"/>
      <c r="D31" s="1226">
        <v>865.60782599999982</v>
      </c>
      <c r="E31" s="1216">
        <v>920.93489099999999</v>
      </c>
      <c r="F31" s="354">
        <v>1125.0855890000007</v>
      </c>
      <c r="G31" s="354">
        <v>887.52341099999978</v>
      </c>
      <c r="H31" s="354">
        <v>828.0360000000004</v>
      </c>
      <c r="I31" s="287">
        <v>854.62299999999993</v>
      </c>
      <c r="J31" s="286">
        <v>1786.5427169999998</v>
      </c>
      <c r="K31" s="286">
        <v>1682.6590000000003</v>
      </c>
      <c r="L31" s="254"/>
    </row>
    <row r="32" spans="1:12" s="240" customFormat="1" ht="15.95" customHeight="1">
      <c r="A32" s="364" t="s">
        <v>66</v>
      </c>
      <c r="B32" s="365"/>
      <c r="C32" s="365"/>
      <c r="D32" s="1229">
        <v>26.195999999999998</v>
      </c>
      <c r="E32" s="1219">
        <v>13.416</v>
      </c>
      <c r="F32" s="366">
        <v>32.046999999999997</v>
      </c>
      <c r="G32" s="366">
        <v>38.714999999999996</v>
      </c>
      <c r="H32" s="366">
        <v>26.216000000000001</v>
      </c>
      <c r="I32" s="1304">
        <v>39.274000000000001</v>
      </c>
      <c r="J32" s="365">
        <v>39.611999999999995</v>
      </c>
      <c r="K32" s="365">
        <v>65.490000000000009</v>
      </c>
      <c r="L32" s="254"/>
    </row>
    <row r="33" spans="1:12" s="244" customFormat="1" ht="15.95" customHeight="1">
      <c r="A33" s="367" t="s">
        <v>37</v>
      </c>
      <c r="B33" s="361"/>
      <c r="C33" s="361"/>
      <c r="D33" s="1228">
        <v>2098.3169999999996</v>
      </c>
      <c r="E33" s="1218">
        <v>2174.1570000000002</v>
      </c>
      <c r="F33" s="362">
        <v>2350.7380000000003</v>
      </c>
      <c r="G33" s="362">
        <v>2119.768</v>
      </c>
      <c r="H33" s="362">
        <v>2090.2400000000002</v>
      </c>
      <c r="I33" s="1303">
        <v>2133.348</v>
      </c>
      <c r="J33" s="361">
        <v>4272.4740000000002</v>
      </c>
      <c r="K33" s="361">
        <v>4223.5879999999997</v>
      </c>
      <c r="L33" s="245"/>
    </row>
    <row r="34" spans="1:12" s="244" customFormat="1" ht="15.95" customHeight="1">
      <c r="A34" s="360" t="s">
        <v>271</v>
      </c>
      <c r="B34" s="361"/>
      <c r="C34" s="361"/>
      <c r="D34" s="1228">
        <v>1682.6510000000003</v>
      </c>
      <c r="E34" s="1218">
        <v>1643.6719999999996</v>
      </c>
      <c r="F34" s="362">
        <v>1464.1029999999992</v>
      </c>
      <c r="G34" s="362">
        <v>1654.6180000000004</v>
      </c>
      <c r="H34" s="362">
        <v>1762.3849999999998</v>
      </c>
      <c r="I34" s="1303">
        <v>1730.0839999999994</v>
      </c>
      <c r="J34" s="361">
        <v>3326.3229999999999</v>
      </c>
      <c r="K34" s="361">
        <v>3492.4681581832347</v>
      </c>
      <c r="L34" s="245"/>
    </row>
    <row r="35" spans="1:12" s="240" customFormat="1" ht="15.95" customHeight="1">
      <c r="A35" s="355" t="s">
        <v>272</v>
      </c>
      <c r="B35" s="356"/>
      <c r="C35" s="356"/>
      <c r="D35" s="1227">
        <v>404.63599999999997</v>
      </c>
      <c r="E35" s="1217">
        <v>467.66800000000001</v>
      </c>
      <c r="F35" s="357">
        <v>560.21099999999979</v>
      </c>
      <c r="G35" s="357">
        <v>551.56100000000015</v>
      </c>
      <c r="H35" s="357">
        <v>615.51099999999997</v>
      </c>
      <c r="I35" s="1302">
        <v>560.86999999999989</v>
      </c>
      <c r="J35" s="356">
        <v>872.30399999999997</v>
      </c>
      <c r="K35" s="356">
        <v>1176.3809999999999</v>
      </c>
      <c r="L35" s="254"/>
    </row>
    <row r="36" spans="1:12" s="244" customFormat="1" ht="15.95" customHeight="1">
      <c r="A36" s="368" t="s">
        <v>38</v>
      </c>
      <c r="B36" s="361"/>
      <c r="C36" s="361"/>
      <c r="D36" s="1228">
        <v>1278.0150000000003</v>
      </c>
      <c r="E36" s="1218">
        <v>1176.0039999999995</v>
      </c>
      <c r="F36" s="362">
        <v>903.89199999999937</v>
      </c>
      <c r="G36" s="362">
        <v>1103.0570000000002</v>
      </c>
      <c r="H36" s="362">
        <v>1146.8739999999998</v>
      </c>
      <c r="I36" s="1303">
        <v>1169.2139999999995</v>
      </c>
      <c r="J36" s="361">
        <v>2454.0189999999998</v>
      </c>
      <c r="K36" s="361">
        <v>2316.0871581832348</v>
      </c>
      <c r="L36" s="245"/>
    </row>
    <row r="37" spans="1:12" s="244" customFormat="1" ht="15.95" customHeight="1">
      <c r="A37" s="369" t="s">
        <v>39</v>
      </c>
      <c r="B37" s="286"/>
      <c r="C37" s="286"/>
      <c r="D37" s="1226">
        <v>338.32299999999998</v>
      </c>
      <c r="E37" s="1216">
        <v>318.18200000000002</v>
      </c>
      <c r="F37" s="354">
        <v>199.05599999999995</v>
      </c>
      <c r="G37" s="354">
        <v>264.56600000000003</v>
      </c>
      <c r="H37" s="354">
        <v>283.36799999999994</v>
      </c>
      <c r="I37" s="287">
        <v>330.77299999999997</v>
      </c>
      <c r="J37" s="286">
        <v>656.505</v>
      </c>
      <c r="K37" s="286">
        <v>614.14136127546169</v>
      </c>
      <c r="L37" s="245"/>
    </row>
    <row r="38" spans="1:12" s="244" customFormat="1" ht="15.95" customHeight="1">
      <c r="A38" s="369" t="s">
        <v>40</v>
      </c>
      <c r="B38" s="286"/>
      <c r="C38" s="286"/>
      <c r="D38" s="1226">
        <v>17.003</v>
      </c>
      <c r="E38" s="1216">
        <v>27.999000000000002</v>
      </c>
      <c r="F38" s="354">
        <v>19.237000000000002</v>
      </c>
      <c r="G38" s="354">
        <v>18.392000000000003</v>
      </c>
      <c r="H38" s="354">
        <v>23.112999999999996</v>
      </c>
      <c r="I38" s="287">
        <v>29.610000000000003</v>
      </c>
      <c r="J38" s="286">
        <v>45.003</v>
      </c>
      <c r="K38" s="286">
        <v>52.722999999999999</v>
      </c>
      <c r="L38" s="245"/>
    </row>
    <row r="39" spans="1:12" s="244" customFormat="1" ht="15.95" customHeight="1">
      <c r="A39" s="370" t="s">
        <v>41</v>
      </c>
      <c r="B39" s="361"/>
      <c r="C39" s="361"/>
      <c r="D39" s="1228">
        <v>922.68900000000031</v>
      </c>
      <c r="E39" s="1218">
        <v>829.82299999999941</v>
      </c>
      <c r="F39" s="362">
        <v>685.59899999999948</v>
      </c>
      <c r="G39" s="362">
        <v>820.09900000000016</v>
      </c>
      <c r="H39" s="362">
        <v>840.39299999999992</v>
      </c>
      <c r="I39" s="1303">
        <v>808.83099999999956</v>
      </c>
      <c r="J39" s="361">
        <v>1752.5109999999997</v>
      </c>
      <c r="K39" s="361">
        <v>1649.222796907773</v>
      </c>
      <c r="L39" s="245"/>
    </row>
    <row r="40" spans="1:12" s="240" customFormat="1" ht="15.95" customHeight="1">
      <c r="A40" s="369" t="s">
        <v>42</v>
      </c>
      <c r="B40" s="286"/>
      <c r="C40" s="286"/>
      <c r="D40" s="1226">
        <v>0</v>
      </c>
      <c r="E40" s="1216">
        <v>202.46600000000001</v>
      </c>
      <c r="F40" s="354">
        <v>0</v>
      </c>
      <c r="G40" s="354">
        <v>0</v>
      </c>
      <c r="H40" s="354">
        <v>0</v>
      </c>
      <c r="I40" s="287">
        <v>-5.5289999999999999</v>
      </c>
      <c r="J40" s="286">
        <v>202.46600000000001</v>
      </c>
      <c r="K40" s="286">
        <v>-5.5289999999999999</v>
      </c>
      <c r="L40" s="254"/>
    </row>
    <row r="41" spans="1:12" s="240" customFormat="1" ht="15.95" customHeight="1">
      <c r="A41" s="369" t="s">
        <v>43</v>
      </c>
      <c r="B41" s="286"/>
      <c r="C41" s="286"/>
      <c r="D41" s="1226">
        <v>0</v>
      </c>
      <c r="E41" s="1216">
        <v>0</v>
      </c>
      <c r="F41" s="354">
        <v>0</v>
      </c>
      <c r="G41" s="354">
        <v>0</v>
      </c>
      <c r="H41" s="354">
        <v>0</v>
      </c>
      <c r="I41" s="287">
        <v>-36.619</v>
      </c>
      <c r="J41" s="286">
        <v>0</v>
      </c>
      <c r="K41" s="286">
        <v>-36.619</v>
      </c>
      <c r="L41" s="254"/>
    </row>
    <row r="42" spans="1:12" s="240" customFormat="1" ht="15.95" customHeight="1">
      <c r="A42" s="369" t="s">
        <v>44</v>
      </c>
      <c r="B42" s="286"/>
      <c r="C42" s="286"/>
      <c r="D42" s="1226">
        <v>-116.81863950000006</v>
      </c>
      <c r="E42" s="1216">
        <v>-767.88099999999997</v>
      </c>
      <c r="F42" s="354">
        <v>-19.251598000000008</v>
      </c>
      <c r="G42" s="354">
        <v>-18.625401999999987</v>
      </c>
      <c r="H42" s="354">
        <v>-21.61000000000001</v>
      </c>
      <c r="I42" s="287">
        <v>-22.780999999999999</v>
      </c>
      <c r="J42" s="286">
        <v>-884.69963949999999</v>
      </c>
      <c r="K42" s="286">
        <v>-44.391000000000005</v>
      </c>
      <c r="L42" s="254"/>
    </row>
    <row r="43" spans="1:12" s="244" customFormat="1" ht="15.95" customHeight="1">
      <c r="A43" s="370" t="s">
        <v>45</v>
      </c>
      <c r="B43" s="361"/>
      <c r="C43" s="361"/>
      <c r="D43" s="1228">
        <v>805.87036050000029</v>
      </c>
      <c r="E43" s="1218">
        <v>264.40799999999933</v>
      </c>
      <c r="F43" s="362">
        <v>666.34740199999942</v>
      </c>
      <c r="G43" s="362">
        <v>801.47359800000015</v>
      </c>
      <c r="H43" s="362">
        <v>818.7829999999999</v>
      </c>
      <c r="I43" s="1303">
        <v>743.90199999999959</v>
      </c>
      <c r="J43" s="361">
        <v>1070.2773604999998</v>
      </c>
      <c r="K43" s="361">
        <v>1562.6837969077733</v>
      </c>
      <c r="L43" s="245"/>
    </row>
    <row r="44" spans="1:12" s="240" customFormat="1" ht="15.95" customHeight="1">
      <c r="A44" s="371" t="s">
        <v>273</v>
      </c>
      <c r="B44" s="286"/>
      <c r="C44" s="286"/>
      <c r="D44" s="1226"/>
      <c r="E44" s="1216"/>
      <c r="F44" s="354"/>
      <c r="G44" s="354"/>
      <c r="H44" s="372"/>
      <c r="I44" s="287"/>
      <c r="J44" s="286"/>
      <c r="K44" s="286"/>
      <c r="L44" s="254"/>
    </row>
    <row r="45" spans="1:12" s="377" customFormat="1" ht="15.95" customHeight="1">
      <c r="A45" s="373" t="s">
        <v>274</v>
      </c>
      <c r="B45" s="374"/>
      <c r="C45" s="374"/>
      <c r="D45" s="1230">
        <v>1.46E-2</v>
      </c>
      <c r="E45" s="1220">
        <v>1.4999999999999999E-2</v>
      </c>
      <c r="F45" s="375">
        <v>1.4499999999999999E-2</v>
      </c>
      <c r="G45" s="375">
        <v>1.44E-2</v>
      </c>
      <c r="H45" s="375">
        <v>1.4199999999999999E-2</v>
      </c>
      <c r="I45" s="1305">
        <v>1.38E-2</v>
      </c>
      <c r="J45" s="374">
        <v>1.4800000000000001E-2</v>
      </c>
      <c r="K45" s="374">
        <v>1.3999999999999999E-2</v>
      </c>
      <c r="L45" s="376"/>
    </row>
    <row r="46" spans="1:12" s="377" customFormat="1" ht="15.95" customHeight="1">
      <c r="A46" s="373" t="s">
        <v>275</v>
      </c>
      <c r="B46" s="378"/>
      <c r="C46" s="378"/>
      <c r="D46" s="1231">
        <v>0.55496819862003588</v>
      </c>
      <c r="E46" s="1221">
        <v>0.56947469360204461</v>
      </c>
      <c r="F46" s="379">
        <v>0.61620864408241405</v>
      </c>
      <c r="G46" s="379">
        <v>0.56161929384011067</v>
      </c>
      <c r="H46" s="379">
        <v>0.54254956036468649</v>
      </c>
      <c r="I46" s="1306">
        <v>0.55218986641928736</v>
      </c>
      <c r="J46" s="378">
        <v>0.56225663088512567</v>
      </c>
      <c r="K46" s="378">
        <v>0.54737652414837457</v>
      </c>
      <c r="L46" s="380"/>
    </row>
    <row r="47" spans="1:12" s="377" customFormat="1" ht="15.95" customHeight="1">
      <c r="A47" s="373" t="s">
        <v>277</v>
      </c>
      <c r="B47" s="378"/>
      <c r="C47" s="378"/>
      <c r="D47" s="1231">
        <v>0.111</v>
      </c>
      <c r="E47" s="1221">
        <v>0.10199999999999999</v>
      </c>
      <c r="F47" s="379">
        <v>8.1000000000000003E-2</v>
      </c>
      <c r="G47" s="379">
        <v>9.4E-2</v>
      </c>
      <c r="H47" s="379">
        <v>9.5000000000000001E-2</v>
      </c>
      <c r="I47" s="1306">
        <v>0.09</v>
      </c>
      <c r="J47" s="378">
        <v>0.107</v>
      </c>
      <c r="K47" s="378">
        <v>9.3000000000000013E-2</v>
      </c>
      <c r="L47" s="380"/>
    </row>
    <row r="48" spans="1:12" s="377" customFormat="1" ht="15.95" customHeight="1">
      <c r="A48" s="373" t="s">
        <v>288</v>
      </c>
      <c r="B48" s="381"/>
      <c r="C48" s="381"/>
      <c r="D48" s="1232">
        <v>0.12868284538564079</v>
      </c>
      <c r="E48" s="1222">
        <v>0.11970409670362386</v>
      </c>
      <c r="F48" s="382">
        <v>0.10183394333868005</v>
      </c>
      <c r="G48" s="382">
        <v>0.12221943296068073</v>
      </c>
      <c r="H48" s="382">
        <v>0.12427742972443524</v>
      </c>
      <c r="I48" s="1307">
        <v>0.12110494799851902</v>
      </c>
      <c r="J48" s="381">
        <v>0.12423573179154773</v>
      </c>
      <c r="K48" s="381">
        <v>0.12269395556533086</v>
      </c>
      <c r="L48" s="383"/>
    </row>
    <row r="49" spans="1:12" s="377" customFormat="1" ht="15.95" customHeight="1">
      <c r="A49" s="384" t="s">
        <v>289</v>
      </c>
      <c r="B49" s="385"/>
      <c r="C49" s="385"/>
      <c r="D49" s="1233">
        <v>55.411466550171887</v>
      </c>
      <c r="E49" s="1223">
        <v>65.26036345208027</v>
      </c>
      <c r="F49" s="386">
        <v>80.938679681096488</v>
      </c>
      <c r="G49" s="386">
        <v>80.396179163790706</v>
      </c>
      <c r="H49" s="386">
        <v>88.585516542000718</v>
      </c>
      <c r="I49" s="1308">
        <v>81.01241731252334</v>
      </c>
      <c r="J49" s="385">
        <v>60.289558681987607</v>
      </c>
      <c r="K49" s="385">
        <v>84.805778423812427</v>
      </c>
      <c r="L49" s="387"/>
    </row>
    <row r="50" spans="1:12" s="377" customFormat="1" ht="15.95" customHeight="1">
      <c r="A50" s="384" t="s">
        <v>280</v>
      </c>
      <c r="B50" s="385"/>
      <c r="C50" s="385"/>
      <c r="D50" s="1233">
        <v>293399</v>
      </c>
      <c r="E50" s="1223">
        <v>290791.99899999995</v>
      </c>
      <c r="F50" s="386">
        <v>282503.00000000006</v>
      </c>
      <c r="G50" s="386">
        <v>271210.99899999995</v>
      </c>
      <c r="H50" s="386">
        <v>277631.99900000001</v>
      </c>
      <c r="I50" s="1308">
        <v>278225.00699999998</v>
      </c>
      <c r="J50" s="385">
        <v>293399</v>
      </c>
      <c r="K50" s="385">
        <v>277631.99900000001</v>
      </c>
      <c r="L50" s="388"/>
    </row>
    <row r="51" spans="1:12" s="377" customFormat="1" ht="15.95" customHeight="1">
      <c r="A51" s="389" t="s">
        <v>281</v>
      </c>
      <c r="B51" s="390"/>
      <c r="C51" s="390"/>
      <c r="D51" s="1234">
        <v>52735.966</v>
      </c>
      <c r="E51" s="1224">
        <v>63476.803</v>
      </c>
      <c r="F51" s="391">
        <v>63804.905999999995</v>
      </c>
      <c r="G51" s="391">
        <v>64151.770000000004</v>
      </c>
      <c r="H51" s="391">
        <v>64298.298000000003</v>
      </c>
      <c r="I51" s="1309">
        <v>64358.820000000007</v>
      </c>
      <c r="J51" s="390">
        <v>52735.966</v>
      </c>
      <c r="K51" s="390">
        <v>64298.298000000003</v>
      </c>
      <c r="L51" s="388"/>
    </row>
    <row r="52" spans="1:12" ht="15" customHeight="1">
      <c r="A52" s="392" t="s">
        <v>282</v>
      </c>
    </row>
    <row r="53" spans="1:12" ht="15" customHeight="1">
      <c r="A53" s="392" t="s">
        <v>283</v>
      </c>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290</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291</v>
      </c>
      <c r="B5" s="242"/>
      <c r="C5" s="242"/>
      <c r="D5" s="242"/>
      <c r="E5" s="242"/>
      <c r="F5" s="211"/>
      <c r="G5" s="211"/>
      <c r="H5" s="211"/>
      <c r="I5" s="212"/>
      <c r="J5" s="212"/>
      <c r="K5" s="212"/>
      <c r="L5" s="59"/>
    </row>
    <row r="6" spans="1:12" s="69" customFormat="1" ht="15.95" customHeight="1">
      <c r="A6" s="396" t="s">
        <v>95</v>
      </c>
      <c r="B6" s="235"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399" t="s">
        <v>249</v>
      </c>
      <c r="B7" s="286"/>
      <c r="C7" s="286"/>
      <c r="D7" s="1226">
        <v>2208.2430000000004</v>
      </c>
      <c r="E7" s="1216">
        <v>2197.759</v>
      </c>
      <c r="F7" s="286">
        <v>2180.4959999999996</v>
      </c>
      <c r="G7" s="286">
        <v>2106.598</v>
      </c>
      <c r="H7" s="286">
        <v>2094.377</v>
      </c>
      <c r="I7" s="287">
        <v>1999.502</v>
      </c>
      <c r="J7" s="286">
        <v>4406.0020000000004</v>
      </c>
      <c r="K7" s="286">
        <v>4093.8789999999999</v>
      </c>
      <c r="L7" s="59"/>
    </row>
    <row r="8" spans="1:12" s="69" customFormat="1" ht="15.95" customHeight="1">
      <c r="A8" s="399" t="s">
        <v>250</v>
      </c>
      <c r="B8" s="286"/>
      <c r="C8" s="286"/>
      <c r="D8" s="1226">
        <v>-67.38</v>
      </c>
      <c r="E8" s="1216">
        <v>-59.183999999999997</v>
      </c>
      <c r="F8" s="286">
        <v>-53.496000000000002</v>
      </c>
      <c r="G8" s="286">
        <v>-52.593999999999987</v>
      </c>
      <c r="H8" s="286">
        <v>-43.866000000000007</v>
      </c>
      <c r="I8" s="287">
        <v>-43.442</v>
      </c>
      <c r="J8" s="286">
        <v>-126.56399999999999</v>
      </c>
      <c r="K8" s="286">
        <v>-87.307999999999993</v>
      </c>
      <c r="L8" s="59"/>
    </row>
    <row r="9" spans="1:12" s="69" customFormat="1" ht="15.95" customHeight="1">
      <c r="A9" s="399" t="s">
        <v>251</v>
      </c>
      <c r="B9" s="286"/>
      <c r="C9" s="286"/>
      <c r="D9" s="1226">
        <v>79.25200000000001</v>
      </c>
      <c r="E9" s="1216">
        <v>84.412999999999997</v>
      </c>
      <c r="F9" s="286">
        <v>78.369</v>
      </c>
      <c r="G9" s="286">
        <v>73.469000000000023</v>
      </c>
      <c r="H9" s="286">
        <v>70.774000000000001</v>
      </c>
      <c r="I9" s="287">
        <v>72.028999999999996</v>
      </c>
      <c r="J9" s="286">
        <v>163.66500000000002</v>
      </c>
      <c r="K9" s="286">
        <v>142.803</v>
      </c>
      <c r="L9" s="59"/>
    </row>
    <row r="10" spans="1:12" s="68" customFormat="1" ht="15.95" customHeight="1">
      <c r="A10" s="400" t="s">
        <v>252</v>
      </c>
      <c r="B10" s="356"/>
      <c r="C10" s="356"/>
      <c r="D10" s="1227">
        <v>2220.1149999999998</v>
      </c>
      <c r="E10" s="1217">
        <v>2222.9880000000003</v>
      </c>
      <c r="F10" s="356">
        <v>2205.3689999999997</v>
      </c>
      <c r="G10" s="356">
        <v>2127.4730000000004</v>
      </c>
      <c r="H10" s="356">
        <v>2121.2849999999999</v>
      </c>
      <c r="I10" s="1302">
        <v>2028.0889999999999</v>
      </c>
      <c r="J10" s="356">
        <v>4443.1030000000001</v>
      </c>
      <c r="K10" s="356">
        <v>4149.3739999999998</v>
      </c>
      <c r="L10" s="67"/>
    </row>
    <row r="11" spans="1:12" s="68" customFormat="1" ht="15.95" customHeight="1">
      <c r="A11" s="399" t="s">
        <v>253</v>
      </c>
      <c r="B11" s="286"/>
      <c r="C11" s="286"/>
      <c r="D11" s="1226">
        <v>141.16099999999997</v>
      </c>
      <c r="E11" s="1216">
        <v>134.10199999999998</v>
      </c>
      <c r="F11" s="286">
        <v>143.74700000000001</v>
      </c>
      <c r="G11" s="286">
        <v>139.24299999999999</v>
      </c>
      <c r="H11" s="286">
        <v>134.59199999999998</v>
      </c>
      <c r="I11" s="287">
        <v>130.375</v>
      </c>
      <c r="J11" s="286">
        <v>275.26299999999992</v>
      </c>
      <c r="K11" s="286">
        <v>264.96699999999998</v>
      </c>
      <c r="L11" s="67"/>
    </row>
    <row r="12" spans="1:12" s="68" customFormat="1" ht="15.95" customHeight="1">
      <c r="A12" s="399" t="s">
        <v>254</v>
      </c>
      <c r="B12" s="286"/>
      <c r="C12" s="286"/>
      <c r="D12" s="1226">
        <v>76.033000000000001</v>
      </c>
      <c r="E12" s="1216">
        <v>93.87</v>
      </c>
      <c r="F12" s="286">
        <v>70.882000000000005</v>
      </c>
      <c r="G12" s="286">
        <v>74.173000000000002</v>
      </c>
      <c r="H12" s="286">
        <v>82.870999999999995</v>
      </c>
      <c r="I12" s="287">
        <v>89.929000000000002</v>
      </c>
      <c r="J12" s="286">
        <v>169.90300000000002</v>
      </c>
      <c r="K12" s="286">
        <v>172.8</v>
      </c>
      <c r="L12" s="67"/>
    </row>
    <row r="13" spans="1:12" s="68" customFormat="1" ht="15.95" customHeight="1">
      <c r="A13" s="399" t="s">
        <v>255</v>
      </c>
      <c r="B13" s="286"/>
      <c r="C13" s="286"/>
      <c r="D13" s="1226">
        <v>41.673000000000002</v>
      </c>
      <c r="E13" s="1216">
        <v>35.302</v>
      </c>
      <c r="F13" s="286">
        <v>33.583999999999996</v>
      </c>
      <c r="G13" s="286">
        <v>30.813999999999997</v>
      </c>
      <c r="H13" s="286">
        <v>36.975000000000001</v>
      </c>
      <c r="I13" s="287">
        <v>35.39</v>
      </c>
      <c r="J13" s="286">
        <v>76.974999999999994</v>
      </c>
      <c r="K13" s="286">
        <v>72.365000000000009</v>
      </c>
      <c r="L13" s="67"/>
    </row>
    <row r="14" spans="1:12" s="68" customFormat="1" ht="15.95" customHeight="1">
      <c r="A14" s="399" t="s">
        <v>256</v>
      </c>
      <c r="B14" s="286"/>
      <c r="C14" s="286"/>
      <c r="D14" s="1226">
        <v>41.809000000000005</v>
      </c>
      <c r="E14" s="1216">
        <v>18.838000000000001</v>
      </c>
      <c r="F14" s="286">
        <v>30.147999999999996</v>
      </c>
      <c r="G14" s="286">
        <v>28.629000000000001</v>
      </c>
      <c r="H14" s="286">
        <v>28.509999999999998</v>
      </c>
      <c r="I14" s="287">
        <v>31.088999999999999</v>
      </c>
      <c r="J14" s="286">
        <v>60.647000000000006</v>
      </c>
      <c r="K14" s="286">
        <v>59.598999999999997</v>
      </c>
      <c r="L14" s="67"/>
    </row>
    <row r="15" spans="1:12" s="68" customFormat="1" ht="15.95" customHeight="1">
      <c r="A15" s="399" t="s">
        <v>257</v>
      </c>
      <c r="B15" s="286"/>
      <c r="C15" s="286"/>
      <c r="D15" s="1226">
        <v>9.5240000000000009</v>
      </c>
      <c r="E15" s="1216">
        <v>12.995000000000001</v>
      </c>
      <c r="F15" s="286">
        <v>7.163000000000002</v>
      </c>
      <c r="G15" s="286">
        <v>13.965999999999999</v>
      </c>
      <c r="H15" s="286">
        <v>9.0299999999999994</v>
      </c>
      <c r="I15" s="287">
        <v>8.327</v>
      </c>
      <c r="J15" s="286">
        <v>22.519000000000002</v>
      </c>
      <c r="K15" s="286">
        <v>17.356999999999999</v>
      </c>
      <c r="L15" s="67"/>
    </row>
    <row r="16" spans="1:12" s="68" customFormat="1" ht="15.95" customHeight="1">
      <c r="A16" s="399" t="s">
        <v>34</v>
      </c>
      <c r="B16" s="286"/>
      <c r="C16" s="286"/>
      <c r="D16" s="1226">
        <v>22.036000000000001</v>
      </c>
      <c r="E16" s="1216">
        <v>50.309000000000019</v>
      </c>
      <c r="F16" s="286">
        <v>33.114999999999988</v>
      </c>
      <c r="G16" s="286">
        <v>31.007000000000012</v>
      </c>
      <c r="H16" s="286">
        <v>37.588999999999999</v>
      </c>
      <c r="I16" s="287">
        <v>23.268000000000001</v>
      </c>
      <c r="J16" s="286">
        <v>72.345000000000027</v>
      </c>
      <c r="K16" s="286">
        <v>60.856999999999999</v>
      </c>
      <c r="L16" s="67"/>
    </row>
    <row r="17" spans="1:12" s="68" customFormat="1" ht="15.95" customHeight="1">
      <c r="A17" s="400" t="s">
        <v>35</v>
      </c>
      <c r="B17" s="356"/>
      <c r="C17" s="356"/>
      <c r="D17" s="1227">
        <v>332.23599999999999</v>
      </c>
      <c r="E17" s="1217">
        <v>345.41600000000005</v>
      </c>
      <c r="F17" s="356">
        <v>318.63900000000001</v>
      </c>
      <c r="G17" s="356">
        <v>317.83199999999999</v>
      </c>
      <c r="H17" s="356">
        <v>329.56700000000001</v>
      </c>
      <c r="I17" s="1302">
        <v>318.37799999999999</v>
      </c>
      <c r="J17" s="356">
        <v>677.65200000000004</v>
      </c>
      <c r="K17" s="356">
        <v>647.94499999999994</v>
      </c>
      <c r="L17" s="67"/>
    </row>
    <row r="18" spans="1:12" s="68" customFormat="1" ht="15.95" customHeight="1">
      <c r="A18" s="401" t="s">
        <v>258</v>
      </c>
      <c r="B18" s="286"/>
      <c r="C18" s="286"/>
      <c r="D18" s="1226">
        <v>0.53399999999999992</v>
      </c>
      <c r="E18" s="1216">
        <v>0.61699999999999999</v>
      </c>
      <c r="F18" s="286">
        <v>-0.17300000000000004</v>
      </c>
      <c r="G18" s="286">
        <v>0.66099999999999981</v>
      </c>
      <c r="H18" s="286">
        <v>0.65</v>
      </c>
      <c r="I18" s="287">
        <v>0.65</v>
      </c>
      <c r="J18" s="286">
        <v>1.1509999999999998</v>
      </c>
      <c r="K18" s="286">
        <v>1.3</v>
      </c>
      <c r="L18" s="67"/>
    </row>
    <row r="19" spans="1:12" s="68" customFormat="1" ht="15.95" customHeight="1">
      <c r="A19" s="401" t="s">
        <v>259</v>
      </c>
      <c r="B19" s="286"/>
      <c r="C19" s="286"/>
      <c r="D19" s="1226">
        <v>-11.267999999999999</v>
      </c>
      <c r="E19" s="1216">
        <v>8.6899999999999977</v>
      </c>
      <c r="F19" s="286">
        <v>2.7289999999999979</v>
      </c>
      <c r="G19" s="286">
        <v>52.335999999999999</v>
      </c>
      <c r="H19" s="286">
        <v>1.7330000000000003</v>
      </c>
      <c r="I19" s="287">
        <v>6.6839999999999993</v>
      </c>
      <c r="J19" s="286">
        <v>-2.5780000000000012</v>
      </c>
      <c r="K19" s="286">
        <v>8.4169999999999998</v>
      </c>
      <c r="L19" s="67"/>
    </row>
    <row r="20" spans="1:12" s="69" customFormat="1" ht="15.95" customHeight="1">
      <c r="A20" s="399" t="s">
        <v>260</v>
      </c>
      <c r="B20" s="286"/>
      <c r="C20" s="286"/>
      <c r="D20" s="1226">
        <v>-10.733999999999998</v>
      </c>
      <c r="E20" s="1216">
        <v>9.3069999999999986</v>
      </c>
      <c r="F20" s="286">
        <v>2.5559999999999978</v>
      </c>
      <c r="G20" s="286">
        <v>52.997</v>
      </c>
      <c r="H20" s="286">
        <v>2.3830000000000005</v>
      </c>
      <c r="I20" s="287">
        <v>7.3339999999999996</v>
      </c>
      <c r="J20" s="286">
        <v>-1.4269999999999996</v>
      </c>
      <c r="K20" s="286">
        <v>9.7169999999999987</v>
      </c>
      <c r="L20" s="59"/>
    </row>
    <row r="21" spans="1:12" s="69" customFormat="1" ht="15.95" customHeight="1">
      <c r="A21" s="401" t="s">
        <v>261</v>
      </c>
      <c r="B21" s="286"/>
      <c r="C21" s="286"/>
      <c r="D21" s="1226">
        <v>2.5659999999999998</v>
      </c>
      <c r="E21" s="1216">
        <v>10.324999999999999</v>
      </c>
      <c r="F21" s="286">
        <v>4.6369999999999978</v>
      </c>
      <c r="G21" s="286">
        <v>3.4400000000000026</v>
      </c>
      <c r="H21" s="286">
        <v>0.17299999999999793</v>
      </c>
      <c r="I21" s="287">
        <v>30.127000000000002</v>
      </c>
      <c r="J21" s="286">
        <v>12.890999999999998</v>
      </c>
      <c r="K21" s="286">
        <v>30.300000000000004</v>
      </c>
      <c r="L21" s="59"/>
    </row>
    <row r="22" spans="1:12" s="69" customFormat="1" ht="15.95" customHeight="1">
      <c r="A22" s="401" t="s">
        <v>262</v>
      </c>
      <c r="B22" s="286"/>
      <c r="C22" s="286"/>
      <c r="D22" s="1226">
        <v>-0.123</v>
      </c>
      <c r="E22" s="1216">
        <v>2.0720000000000001</v>
      </c>
      <c r="F22" s="286">
        <v>3.6209999999999996</v>
      </c>
      <c r="G22" s="286">
        <v>3.9000000000000007E-2</v>
      </c>
      <c r="H22" s="286">
        <v>6.3000000000000972E-2</v>
      </c>
      <c r="I22" s="287">
        <v>11.366</v>
      </c>
      <c r="J22" s="286">
        <v>1.9490000000000001</v>
      </c>
      <c r="K22" s="286">
        <v>11.429</v>
      </c>
      <c r="L22" s="59"/>
    </row>
    <row r="23" spans="1:12" s="69" customFormat="1" ht="15.95" customHeight="1">
      <c r="A23" s="401" t="s">
        <v>263</v>
      </c>
      <c r="B23" s="286"/>
      <c r="C23" s="286"/>
      <c r="D23" s="1226">
        <v>0</v>
      </c>
      <c r="E23" s="1216">
        <v>0</v>
      </c>
      <c r="F23" s="286">
        <v>0</v>
      </c>
      <c r="G23" s="286">
        <v>-0.06</v>
      </c>
      <c r="H23" s="286">
        <v>0</v>
      </c>
      <c r="I23" s="287">
        <v>0</v>
      </c>
      <c r="J23" s="286">
        <v>0</v>
      </c>
      <c r="K23" s="286">
        <v>0</v>
      </c>
      <c r="L23" s="59"/>
    </row>
    <row r="24" spans="1:12" s="69" customFormat="1" ht="15.95" customHeight="1">
      <c r="A24" s="402" t="s">
        <v>264</v>
      </c>
      <c r="B24" s="286"/>
      <c r="C24" s="286"/>
      <c r="D24" s="1226">
        <v>2.4430000000000001</v>
      </c>
      <c r="E24" s="1216">
        <v>12.397</v>
      </c>
      <c r="F24" s="286">
        <v>8.2579999999999973</v>
      </c>
      <c r="G24" s="286">
        <v>3.4190000000000023</v>
      </c>
      <c r="H24" s="286">
        <v>0.23599999999999888</v>
      </c>
      <c r="I24" s="287">
        <v>41.493000000000002</v>
      </c>
      <c r="J24" s="286">
        <v>14.84</v>
      </c>
      <c r="K24" s="286">
        <v>41.729000000000006</v>
      </c>
      <c r="L24" s="59"/>
    </row>
    <row r="25" spans="1:12" s="68" customFormat="1" ht="15.95" customHeight="1">
      <c r="A25" s="400" t="s">
        <v>265</v>
      </c>
      <c r="B25" s="356"/>
      <c r="C25" s="356"/>
      <c r="D25" s="1227">
        <v>-8.2909999999999986</v>
      </c>
      <c r="E25" s="1217">
        <v>21.704000000000001</v>
      </c>
      <c r="F25" s="356">
        <v>10.813999999999995</v>
      </c>
      <c r="G25" s="356">
        <v>56.416000000000004</v>
      </c>
      <c r="H25" s="356">
        <v>2.6189999999999993</v>
      </c>
      <c r="I25" s="1302">
        <v>48.826999999999998</v>
      </c>
      <c r="J25" s="356">
        <v>13.413000000000002</v>
      </c>
      <c r="K25" s="356">
        <v>51.445999999999998</v>
      </c>
      <c r="L25" s="67"/>
    </row>
    <row r="26" spans="1:12" s="68" customFormat="1" ht="15.95" customHeight="1">
      <c r="A26" s="399" t="s">
        <v>266</v>
      </c>
      <c r="B26" s="286"/>
      <c r="C26" s="286"/>
      <c r="D26" s="1226">
        <v>-13.128</v>
      </c>
      <c r="E26" s="1216">
        <v>-11.858000000000001</v>
      </c>
      <c r="F26" s="286">
        <v>-31.254999999999999</v>
      </c>
      <c r="G26" s="286">
        <v>3.6809999999999974</v>
      </c>
      <c r="H26" s="286">
        <v>-17.663</v>
      </c>
      <c r="I26" s="287">
        <v>10.026000000000003</v>
      </c>
      <c r="J26" s="286">
        <v>-24.986000000000001</v>
      </c>
      <c r="K26" s="286">
        <v>-7.6369999999999969</v>
      </c>
      <c r="L26" s="67"/>
    </row>
    <row r="27" spans="1:12" s="68" customFormat="1" ht="15.95" customHeight="1">
      <c r="A27" s="399" t="s">
        <v>267</v>
      </c>
      <c r="B27" s="286"/>
      <c r="C27" s="286"/>
      <c r="D27" s="1226">
        <v>67.457999999999998</v>
      </c>
      <c r="E27" s="1216">
        <v>67.099999999999994</v>
      </c>
      <c r="F27" s="286">
        <v>46.502999999999979</v>
      </c>
      <c r="G27" s="286">
        <v>52.938999999999993</v>
      </c>
      <c r="H27" s="286">
        <v>62.92</v>
      </c>
      <c r="I27" s="287">
        <v>57.352999999999994</v>
      </c>
      <c r="J27" s="286">
        <v>134.55799999999999</v>
      </c>
      <c r="K27" s="286">
        <v>120.273</v>
      </c>
      <c r="L27" s="67"/>
    </row>
    <row r="28" spans="1:12" s="68" customFormat="1" ht="15.95" customHeight="1">
      <c r="A28" s="399" t="s">
        <v>268</v>
      </c>
      <c r="B28" s="286"/>
      <c r="C28" s="286"/>
      <c r="D28" s="1226">
        <v>0.18599999999999461</v>
      </c>
      <c r="E28" s="1216">
        <v>12.195</v>
      </c>
      <c r="F28" s="286">
        <v>9.0869999999999909</v>
      </c>
      <c r="G28" s="286">
        <v>17.888000000000005</v>
      </c>
      <c r="H28" s="286">
        <v>53.433999999999997</v>
      </c>
      <c r="I28" s="287">
        <v>12.24</v>
      </c>
      <c r="J28" s="286">
        <v>12.380999999999995</v>
      </c>
      <c r="K28" s="286">
        <v>65.673999999999992</v>
      </c>
      <c r="L28" s="67"/>
    </row>
    <row r="29" spans="1:12" s="68" customFormat="1" ht="15.95" customHeight="1">
      <c r="A29" s="400" t="s">
        <v>269</v>
      </c>
      <c r="B29" s="356"/>
      <c r="C29" s="356"/>
      <c r="D29" s="1227">
        <v>54.515999999999991</v>
      </c>
      <c r="E29" s="1217">
        <v>67.436999999999983</v>
      </c>
      <c r="F29" s="356">
        <v>24.334999999999972</v>
      </c>
      <c r="G29" s="356">
        <v>74.507999999999996</v>
      </c>
      <c r="H29" s="356">
        <v>98.691000000000003</v>
      </c>
      <c r="I29" s="1302">
        <v>79.618999999999986</v>
      </c>
      <c r="J29" s="356">
        <v>121.95299999999997</v>
      </c>
      <c r="K29" s="356">
        <v>178.31</v>
      </c>
      <c r="L29" s="67"/>
    </row>
    <row r="30" spans="1:12" s="68" customFormat="1" ht="15.95" customHeight="1">
      <c r="A30" s="403" t="s">
        <v>36</v>
      </c>
      <c r="B30" s="361"/>
      <c r="C30" s="361"/>
      <c r="D30" s="1228">
        <v>2598.5759999999996</v>
      </c>
      <c r="E30" s="1218">
        <v>2657.5450000000005</v>
      </c>
      <c r="F30" s="361">
        <v>2559.1569999999997</v>
      </c>
      <c r="G30" s="361">
        <v>2576.2290000000003</v>
      </c>
      <c r="H30" s="361">
        <v>2552.1619999999998</v>
      </c>
      <c r="I30" s="1303">
        <v>2474.913</v>
      </c>
      <c r="J30" s="361">
        <v>5256.1209999999992</v>
      </c>
      <c r="K30" s="361">
        <v>5027.0749999999998</v>
      </c>
      <c r="L30" s="67"/>
    </row>
    <row r="31" spans="1:12" s="69" customFormat="1" ht="15.95" customHeight="1">
      <c r="A31" s="136" t="s">
        <v>270</v>
      </c>
      <c r="B31" s="286"/>
      <c r="C31" s="286"/>
      <c r="D31" s="1226">
        <v>1459.3129999999999</v>
      </c>
      <c r="E31" s="1216">
        <v>1584.1620000000003</v>
      </c>
      <c r="F31" s="286">
        <v>1631.8970000000002</v>
      </c>
      <c r="G31" s="286">
        <v>1493.2199999999998</v>
      </c>
      <c r="H31" s="286">
        <v>1508.2660000000001</v>
      </c>
      <c r="I31" s="287">
        <v>1518.431</v>
      </c>
      <c r="J31" s="286">
        <v>3043.4750000000004</v>
      </c>
      <c r="K31" s="286">
        <v>3026.6970000000001</v>
      </c>
      <c r="L31" s="59"/>
    </row>
    <row r="32" spans="1:12" s="69" customFormat="1" ht="15.95" customHeight="1">
      <c r="A32" s="404" t="s">
        <v>66</v>
      </c>
      <c r="B32" s="365"/>
      <c r="C32" s="365"/>
      <c r="D32" s="1229">
        <v>6.2520000000000007</v>
      </c>
      <c r="E32" s="1219">
        <v>6.4830000000000005</v>
      </c>
      <c r="F32" s="365">
        <v>1.5719999999999981</v>
      </c>
      <c r="G32" s="365">
        <v>13.818000000000001</v>
      </c>
      <c r="H32" s="365">
        <v>9.2649999999999988</v>
      </c>
      <c r="I32" s="1304">
        <v>6.484</v>
      </c>
      <c r="J32" s="365">
        <v>12.735000000000001</v>
      </c>
      <c r="K32" s="365">
        <v>15.748999999999999</v>
      </c>
      <c r="L32" s="59"/>
    </row>
    <row r="33" spans="1:12" s="68" customFormat="1" ht="15.95" customHeight="1">
      <c r="A33" s="405" t="s">
        <v>37</v>
      </c>
      <c r="B33" s="406"/>
      <c r="C33" s="406"/>
      <c r="D33" s="1239">
        <v>1465.5649999999998</v>
      </c>
      <c r="E33" s="1235">
        <v>1590.6450000000002</v>
      </c>
      <c r="F33" s="406">
        <v>1633.4690000000001</v>
      </c>
      <c r="G33" s="406">
        <v>1507.0379999999998</v>
      </c>
      <c r="H33" s="406">
        <v>1517.5310000000002</v>
      </c>
      <c r="I33" s="1311">
        <v>1524.915</v>
      </c>
      <c r="J33" s="406">
        <v>3056.21</v>
      </c>
      <c r="K33" s="406">
        <v>3042.4459999999999</v>
      </c>
      <c r="L33" s="67"/>
    </row>
    <row r="34" spans="1:12" s="68" customFormat="1" ht="15.95" customHeight="1">
      <c r="A34" s="403" t="s">
        <v>271</v>
      </c>
      <c r="B34" s="361"/>
      <c r="C34" s="361"/>
      <c r="D34" s="1228">
        <v>1133.0109999999997</v>
      </c>
      <c r="E34" s="1218">
        <v>1066.9000000000003</v>
      </c>
      <c r="F34" s="361">
        <v>925.68799999999965</v>
      </c>
      <c r="G34" s="361">
        <v>1069.1910000000005</v>
      </c>
      <c r="H34" s="361">
        <v>1034.6309999999996</v>
      </c>
      <c r="I34" s="1303">
        <v>949.99800000000005</v>
      </c>
      <c r="J34" s="361">
        <v>2199.9110000000001</v>
      </c>
      <c r="K34" s="361">
        <v>1984.6289999999997</v>
      </c>
      <c r="L34" s="67"/>
    </row>
    <row r="35" spans="1:12" s="69" customFormat="1" ht="15.95" customHeight="1">
      <c r="A35" s="407" t="s">
        <v>272</v>
      </c>
      <c r="B35" s="286"/>
      <c r="C35" s="286"/>
      <c r="D35" s="1226">
        <v>262.637</v>
      </c>
      <c r="E35" s="1216">
        <v>295.75900000000001</v>
      </c>
      <c r="F35" s="286">
        <v>383.61999999999989</v>
      </c>
      <c r="G35" s="286">
        <v>324.41700000000009</v>
      </c>
      <c r="H35" s="286">
        <v>370.14799999999997</v>
      </c>
      <c r="I35" s="287">
        <v>343.20399999999995</v>
      </c>
      <c r="J35" s="286">
        <v>558.39599999999996</v>
      </c>
      <c r="K35" s="286">
        <v>713.35199999999986</v>
      </c>
      <c r="L35" s="59"/>
    </row>
    <row r="36" spans="1:12" s="68" customFormat="1" ht="15.95" customHeight="1">
      <c r="A36" s="408" t="s">
        <v>38</v>
      </c>
      <c r="B36" s="361"/>
      <c r="C36" s="361"/>
      <c r="D36" s="1228">
        <v>870.3739999999998</v>
      </c>
      <c r="E36" s="1218">
        <v>771.1410000000003</v>
      </c>
      <c r="F36" s="361">
        <v>542.06799999999976</v>
      </c>
      <c r="G36" s="361">
        <v>744.77400000000034</v>
      </c>
      <c r="H36" s="361">
        <v>664.48299999999972</v>
      </c>
      <c r="I36" s="1303">
        <v>606.7940000000001</v>
      </c>
      <c r="J36" s="361">
        <v>1641.5150000000001</v>
      </c>
      <c r="K36" s="361">
        <v>1271.2769999999998</v>
      </c>
      <c r="L36" s="67"/>
    </row>
    <row r="37" spans="1:12" s="68" customFormat="1" ht="15.95" customHeight="1">
      <c r="A37" s="409" t="s">
        <v>39</v>
      </c>
      <c r="B37" s="286"/>
      <c r="C37" s="286"/>
      <c r="D37" s="1226">
        <v>214.72999999999996</v>
      </c>
      <c r="E37" s="1216">
        <v>214.42400000000001</v>
      </c>
      <c r="F37" s="286">
        <v>165.01599999999996</v>
      </c>
      <c r="G37" s="286">
        <v>197.72100000000003</v>
      </c>
      <c r="H37" s="286">
        <v>199.834</v>
      </c>
      <c r="I37" s="287">
        <v>152.44</v>
      </c>
      <c r="J37" s="286">
        <v>429.154</v>
      </c>
      <c r="K37" s="286">
        <v>352.274</v>
      </c>
      <c r="L37" s="67"/>
    </row>
    <row r="38" spans="1:12" s="68" customFormat="1" ht="15.95" customHeight="1">
      <c r="A38" s="409" t="s">
        <v>40</v>
      </c>
      <c r="B38" s="286"/>
      <c r="C38" s="286"/>
      <c r="D38" s="1226">
        <v>9.604000000000001</v>
      </c>
      <c r="E38" s="1216">
        <v>21.631</v>
      </c>
      <c r="F38" s="286">
        <v>14.579000000000001</v>
      </c>
      <c r="G38" s="286">
        <v>12.056000000000001</v>
      </c>
      <c r="H38" s="286">
        <v>14.650999999999996</v>
      </c>
      <c r="I38" s="287">
        <v>21.664000000000001</v>
      </c>
      <c r="J38" s="286">
        <v>31.236000000000004</v>
      </c>
      <c r="K38" s="286">
        <v>36.314999999999998</v>
      </c>
      <c r="L38" s="67"/>
    </row>
    <row r="39" spans="1:12" s="68" customFormat="1" ht="15.95" customHeight="1">
      <c r="A39" s="410" t="s">
        <v>41</v>
      </c>
      <c r="B39" s="361"/>
      <c r="C39" s="361"/>
      <c r="D39" s="1228">
        <v>646.03999999999974</v>
      </c>
      <c r="E39" s="1218">
        <v>535.08600000000035</v>
      </c>
      <c r="F39" s="361">
        <v>362.47299999999979</v>
      </c>
      <c r="G39" s="361">
        <v>534.9970000000003</v>
      </c>
      <c r="H39" s="361">
        <v>449.99799999999971</v>
      </c>
      <c r="I39" s="1303">
        <v>432.69000000000011</v>
      </c>
      <c r="J39" s="361">
        <v>1181.125</v>
      </c>
      <c r="K39" s="361">
        <v>882.68799999999987</v>
      </c>
      <c r="L39" s="67"/>
    </row>
    <row r="40" spans="1:12" s="69" customFormat="1" ht="15.95" customHeight="1">
      <c r="A40" s="409" t="s">
        <v>42</v>
      </c>
      <c r="B40" s="286"/>
      <c r="C40" s="286"/>
      <c r="D40" s="1226">
        <v>0</v>
      </c>
      <c r="E40" s="1216">
        <v>202.46600000000001</v>
      </c>
      <c r="F40" s="286">
        <v>0</v>
      </c>
      <c r="G40" s="286">
        <v>0</v>
      </c>
      <c r="H40" s="286">
        <v>0</v>
      </c>
      <c r="I40" s="287">
        <v>-5.5289999999999999</v>
      </c>
      <c r="J40" s="286">
        <v>202.46600000000001</v>
      </c>
      <c r="K40" s="286">
        <v>-5.5289999999999999</v>
      </c>
      <c r="L40" s="59"/>
    </row>
    <row r="41" spans="1:12" s="69" customFormat="1" ht="15.95" customHeight="1">
      <c r="A41" s="409" t="s">
        <v>43</v>
      </c>
      <c r="B41" s="286"/>
      <c r="C41" s="286"/>
      <c r="D41" s="1226">
        <v>0</v>
      </c>
      <c r="E41" s="1216">
        <v>0</v>
      </c>
      <c r="F41" s="286">
        <v>0</v>
      </c>
      <c r="G41" s="286">
        <v>0</v>
      </c>
      <c r="H41" s="286">
        <v>0</v>
      </c>
      <c r="I41" s="287">
        <v>-36.619</v>
      </c>
      <c r="J41" s="286">
        <v>0</v>
      </c>
      <c r="K41" s="286">
        <v>-36.619</v>
      </c>
      <c r="L41" s="59"/>
    </row>
    <row r="42" spans="1:12" s="69" customFormat="1" ht="15.95" customHeight="1">
      <c r="A42" s="409" t="s">
        <v>44</v>
      </c>
      <c r="B42" s="286"/>
      <c r="C42" s="286"/>
      <c r="D42" s="1226">
        <v>-15.4329485</v>
      </c>
      <c r="E42" s="1216">
        <v>-13.249000000000001</v>
      </c>
      <c r="F42" s="286">
        <v>-19.248900000000006</v>
      </c>
      <c r="G42" s="286">
        <v>-18.217099999999988</v>
      </c>
      <c r="H42" s="286">
        <v>-48.532000000000011</v>
      </c>
      <c r="I42" s="287">
        <v>-21.279</v>
      </c>
      <c r="J42" s="286">
        <v>-28.681948500000001</v>
      </c>
      <c r="K42" s="286">
        <v>-69.811000000000007</v>
      </c>
      <c r="L42" s="59"/>
    </row>
    <row r="43" spans="1:12" s="68" customFormat="1" ht="15.95" customHeight="1">
      <c r="A43" s="410" t="s">
        <v>45</v>
      </c>
      <c r="B43" s="361"/>
      <c r="C43" s="361"/>
      <c r="D43" s="1228">
        <v>630.60705149999978</v>
      </c>
      <c r="E43" s="1218">
        <v>724.30300000000034</v>
      </c>
      <c r="F43" s="361">
        <v>343.22409999999979</v>
      </c>
      <c r="G43" s="361">
        <v>516.77990000000034</v>
      </c>
      <c r="H43" s="361">
        <v>401.46599999999967</v>
      </c>
      <c r="I43" s="1303">
        <v>369.26300000000015</v>
      </c>
      <c r="J43" s="361">
        <v>1354.9090515000003</v>
      </c>
      <c r="K43" s="361">
        <v>770.72899999999981</v>
      </c>
      <c r="L43" s="67"/>
    </row>
    <row r="44" spans="1:12" s="69" customFormat="1" ht="15.95" customHeight="1">
      <c r="A44" s="411" t="s">
        <v>273</v>
      </c>
      <c r="B44" s="286"/>
      <c r="C44" s="286"/>
      <c r="D44" s="1226"/>
      <c r="E44" s="1216"/>
      <c r="F44" s="286"/>
      <c r="G44" s="286"/>
      <c r="H44" s="406"/>
      <c r="I44" s="287"/>
      <c r="J44" s="286"/>
      <c r="K44" s="286"/>
      <c r="L44" s="59"/>
    </row>
    <row r="45" spans="1:12" s="69" customFormat="1" ht="15.95" customHeight="1">
      <c r="A45" s="412" t="s">
        <v>275</v>
      </c>
      <c r="B45" s="330"/>
      <c r="C45" s="330"/>
      <c r="D45" s="1240">
        <v>0.5639877378995265</v>
      </c>
      <c r="E45" s="1236">
        <v>0.59853925333343361</v>
      </c>
      <c r="F45" s="330">
        <v>0.6382840130558618</v>
      </c>
      <c r="G45" s="330">
        <v>0.58497827638769673</v>
      </c>
      <c r="H45" s="330">
        <v>0.59460606340820066</v>
      </c>
      <c r="I45" s="332">
        <v>0.61614893129576676</v>
      </c>
      <c r="J45" s="330">
        <v>0.58145731424371705</v>
      </c>
      <c r="K45" s="330">
        <v>0.60521197714376651</v>
      </c>
      <c r="L45" s="59"/>
    </row>
    <row r="46" spans="1:12" s="69" customFormat="1" ht="15.95" customHeight="1">
      <c r="A46" s="413" t="s">
        <v>288</v>
      </c>
      <c r="B46" s="335"/>
      <c r="C46" s="335"/>
      <c r="D46" s="1241">
        <v>0.17149946771639124</v>
      </c>
      <c r="E46" s="1237">
        <v>0.14665695929278685</v>
      </c>
      <c r="F46" s="335">
        <v>0.10302389371815852</v>
      </c>
      <c r="G46" s="335">
        <v>0.1549594775434113</v>
      </c>
      <c r="H46" s="335">
        <v>0.13182267130132697</v>
      </c>
      <c r="I46" s="336">
        <v>0.12820044766625355</v>
      </c>
      <c r="J46" s="335">
        <v>0.15912216601240761</v>
      </c>
      <c r="K46" s="335">
        <v>0.13000661793920659</v>
      </c>
      <c r="L46" s="59"/>
    </row>
    <row r="47" spans="1:12" s="69" customFormat="1" ht="15.95" customHeight="1">
      <c r="A47" s="412" t="s">
        <v>279</v>
      </c>
      <c r="B47" s="286"/>
      <c r="C47" s="286"/>
      <c r="D47" s="1226">
        <v>68.699028287652837</v>
      </c>
      <c r="E47" s="1216">
        <v>77.912324616412519</v>
      </c>
      <c r="F47" s="286">
        <v>104.81850277457747</v>
      </c>
      <c r="G47" s="286">
        <v>91.895097597857699</v>
      </c>
      <c r="H47" s="286">
        <v>105.01238168347204</v>
      </c>
      <c r="I47" s="287">
        <v>96.838382496575065</v>
      </c>
      <c r="J47" s="286">
        <v>73.289375864667662</v>
      </c>
      <c r="K47" s="286">
        <v>100.91423087864665</v>
      </c>
      <c r="L47" s="59"/>
    </row>
    <row r="48" spans="1:12" s="69" customFormat="1" ht="15.95" customHeight="1">
      <c r="A48" s="414" t="s">
        <v>280</v>
      </c>
      <c r="B48" s="286"/>
      <c r="C48" s="286"/>
      <c r="D48" s="1226">
        <v>154291.003</v>
      </c>
      <c r="E48" s="1216">
        <v>151549.71299999999</v>
      </c>
      <c r="F48" s="286">
        <v>152134.20500000002</v>
      </c>
      <c r="G48" s="286">
        <v>140653.79699999999</v>
      </c>
      <c r="H48" s="286">
        <v>141769.97399999999</v>
      </c>
      <c r="I48" s="287">
        <v>140214.29800000001</v>
      </c>
      <c r="J48" s="286">
        <v>154291.003</v>
      </c>
      <c r="K48" s="286">
        <v>141769.97399999999</v>
      </c>
      <c r="L48" s="59"/>
    </row>
    <row r="49" spans="1:12" s="75" customFormat="1" ht="15.95" customHeight="1">
      <c r="A49" s="415" t="s">
        <v>281</v>
      </c>
      <c r="B49" s="416"/>
      <c r="C49" s="416"/>
      <c r="D49" s="1242">
        <v>42184.442999999999</v>
      </c>
      <c r="E49" s="1238">
        <v>52881.175000000003</v>
      </c>
      <c r="F49" s="341">
        <v>53277.376999999993</v>
      </c>
      <c r="G49" s="341">
        <v>53592.542000000001</v>
      </c>
      <c r="H49" s="341">
        <v>53737.794000000002</v>
      </c>
      <c r="I49" s="1312">
        <v>53605.479000000007</v>
      </c>
      <c r="J49" s="416">
        <v>42184.442999999999</v>
      </c>
      <c r="K49" s="416">
        <v>53737.794000000002</v>
      </c>
      <c r="L49" s="1403"/>
    </row>
    <row r="50" spans="1:12" s="418" customFormat="1" ht="15" customHeight="1">
      <c r="A50" s="417" t="s">
        <v>282</v>
      </c>
      <c r="B50" s="383"/>
      <c r="C50" s="383"/>
      <c r="D50" s="383"/>
      <c r="E50" s="383"/>
      <c r="F50" s="383"/>
      <c r="G50" s="383"/>
      <c r="H50" s="383"/>
      <c r="I50" s="383"/>
      <c r="J50" s="383"/>
      <c r="K50" s="383"/>
      <c r="L50" s="388"/>
    </row>
    <row r="51" spans="1:12" ht="15" customHeight="1">
      <c r="A51" s="417" t="s">
        <v>283</v>
      </c>
      <c r="D51" s="97"/>
      <c r="I51" s="419"/>
      <c r="J51" s="419"/>
      <c r="K51" s="419"/>
    </row>
    <row r="52" spans="1:12" ht="15" customHeight="1">
      <c r="D52" s="97"/>
      <c r="I52" s="419"/>
      <c r="J52" s="419"/>
      <c r="K52" s="419"/>
    </row>
    <row r="53" spans="1:12" ht="15" customHeight="1">
      <c r="D53" s="97"/>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292</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293</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285"/>
      <c r="C7" s="286"/>
      <c r="D7" s="1226">
        <v>1399.4370000000001</v>
      </c>
      <c r="E7" s="1216">
        <v>1376.4059999999999</v>
      </c>
      <c r="F7" s="286">
        <v>1373.6489999999999</v>
      </c>
      <c r="G7" s="286">
        <v>1333.6660000000002</v>
      </c>
      <c r="H7" s="286">
        <v>1301.357</v>
      </c>
      <c r="I7" s="287">
        <v>1250.0830000000001</v>
      </c>
      <c r="J7" s="286">
        <v>2775.8429999999998</v>
      </c>
      <c r="K7" s="286">
        <v>2551.44</v>
      </c>
      <c r="L7" s="59"/>
    </row>
    <row r="8" spans="1:12" s="69" customFormat="1" ht="15.95" customHeight="1">
      <c r="A8" s="421" t="s">
        <v>250</v>
      </c>
      <c r="B8" s="285"/>
      <c r="C8" s="286"/>
      <c r="D8" s="1226">
        <v>-0.72699999999999998</v>
      </c>
      <c r="E8" s="1216">
        <v>-1.214</v>
      </c>
      <c r="F8" s="286">
        <v>-0.37600000000000006</v>
      </c>
      <c r="G8" s="286">
        <v>-0.23299999999999987</v>
      </c>
      <c r="H8" s="286">
        <v>-0.46700000000000003</v>
      </c>
      <c r="I8" s="287">
        <v>-0.45600000000000002</v>
      </c>
      <c r="J8" s="286">
        <v>-1.9409999999999998</v>
      </c>
      <c r="K8" s="286">
        <v>-0.92300000000000004</v>
      </c>
      <c r="L8" s="59"/>
    </row>
    <row r="9" spans="1:12" s="69" customFormat="1" ht="15.95" customHeight="1">
      <c r="A9" s="421" t="s">
        <v>251</v>
      </c>
      <c r="B9" s="285"/>
      <c r="C9" s="286"/>
      <c r="D9" s="1226">
        <v>38.936999999999998</v>
      </c>
      <c r="E9" s="1216">
        <v>40.942999999999998</v>
      </c>
      <c r="F9" s="286">
        <v>36.305999999999997</v>
      </c>
      <c r="G9" s="286">
        <v>33.806000000000004</v>
      </c>
      <c r="H9" s="286">
        <v>31.757999999999999</v>
      </c>
      <c r="I9" s="287">
        <v>31.431000000000001</v>
      </c>
      <c r="J9" s="286">
        <v>79.88</v>
      </c>
      <c r="K9" s="286">
        <v>63.189</v>
      </c>
      <c r="L9" s="59"/>
    </row>
    <row r="10" spans="1:12" s="68" customFormat="1" ht="15.95" customHeight="1">
      <c r="A10" s="422" t="s">
        <v>252</v>
      </c>
      <c r="B10" s="423"/>
      <c r="C10" s="356"/>
      <c r="D10" s="1227">
        <v>1437.6469999999999</v>
      </c>
      <c r="E10" s="1217">
        <v>1416.135</v>
      </c>
      <c r="F10" s="356">
        <v>1409.579</v>
      </c>
      <c r="G10" s="356">
        <v>1367.2390000000003</v>
      </c>
      <c r="H10" s="356">
        <v>1332.6480000000001</v>
      </c>
      <c r="I10" s="1302">
        <v>1281.058</v>
      </c>
      <c r="J10" s="356">
        <v>2853.7820000000002</v>
      </c>
      <c r="K10" s="356">
        <v>2613.7060000000001</v>
      </c>
      <c r="L10" s="67"/>
    </row>
    <row r="11" spans="1:12" s="68" customFormat="1" ht="15.95" customHeight="1">
      <c r="A11" s="421" t="s">
        <v>253</v>
      </c>
      <c r="B11" s="285"/>
      <c r="C11" s="286"/>
      <c r="D11" s="1226">
        <v>102.89599999999999</v>
      </c>
      <c r="E11" s="1216">
        <v>102.00399999999999</v>
      </c>
      <c r="F11" s="286">
        <v>107.50100000000003</v>
      </c>
      <c r="G11" s="286">
        <v>104.49799999999999</v>
      </c>
      <c r="H11" s="286">
        <v>103.51599999999999</v>
      </c>
      <c r="I11" s="287">
        <v>99.63</v>
      </c>
      <c r="J11" s="286">
        <v>204.89999999999998</v>
      </c>
      <c r="K11" s="286">
        <v>203.14599999999999</v>
      </c>
      <c r="L11" s="67"/>
    </row>
    <row r="12" spans="1:12" s="68" customFormat="1" ht="15.95" customHeight="1">
      <c r="A12" s="421" t="s">
        <v>254</v>
      </c>
      <c r="B12" s="424"/>
      <c r="C12" s="286"/>
      <c r="D12" s="1226">
        <v>53.727000000000004</v>
      </c>
      <c r="E12" s="1216">
        <v>64.835999999999999</v>
      </c>
      <c r="F12" s="286">
        <v>40.334000000000003</v>
      </c>
      <c r="G12" s="286">
        <v>48.029000000000003</v>
      </c>
      <c r="H12" s="286">
        <v>55.572999999999993</v>
      </c>
      <c r="I12" s="287">
        <v>62.041000000000004</v>
      </c>
      <c r="J12" s="286">
        <v>118.563</v>
      </c>
      <c r="K12" s="286">
        <v>117.614</v>
      </c>
      <c r="L12" s="67"/>
    </row>
    <row r="13" spans="1:12" s="68" customFormat="1" ht="15.95" customHeight="1">
      <c r="A13" s="421" t="s">
        <v>255</v>
      </c>
      <c r="B13" s="424"/>
      <c r="C13" s="286"/>
      <c r="D13" s="1226">
        <v>27.854999999999997</v>
      </c>
      <c r="E13" s="1216">
        <v>25.818000000000001</v>
      </c>
      <c r="F13" s="286">
        <v>25.968999999999994</v>
      </c>
      <c r="G13" s="286">
        <v>24.721999999999998</v>
      </c>
      <c r="H13" s="286">
        <v>28.858000000000001</v>
      </c>
      <c r="I13" s="287">
        <v>25.965</v>
      </c>
      <c r="J13" s="286">
        <v>53.673000000000002</v>
      </c>
      <c r="K13" s="286">
        <v>54.823</v>
      </c>
      <c r="L13" s="67"/>
    </row>
    <row r="14" spans="1:12" s="68" customFormat="1" ht="15.95" customHeight="1">
      <c r="A14" s="421" t="s">
        <v>256</v>
      </c>
      <c r="B14" s="424"/>
      <c r="C14" s="286"/>
      <c r="D14" s="1226">
        <v>29.819000000000003</v>
      </c>
      <c r="E14" s="1216">
        <v>28.151</v>
      </c>
      <c r="F14" s="286">
        <v>36.205999999999996</v>
      </c>
      <c r="G14" s="286">
        <v>34.527000000000001</v>
      </c>
      <c r="H14" s="286">
        <v>32.917999999999999</v>
      </c>
      <c r="I14" s="287">
        <v>31.088999999999999</v>
      </c>
      <c r="J14" s="286">
        <v>57.97</v>
      </c>
      <c r="K14" s="286">
        <v>64.007000000000005</v>
      </c>
      <c r="L14" s="67"/>
    </row>
    <row r="15" spans="1:12" s="68" customFormat="1" ht="15.95" customHeight="1">
      <c r="A15" s="421" t="s">
        <v>257</v>
      </c>
      <c r="B15" s="424"/>
      <c r="C15" s="286"/>
      <c r="D15" s="1226">
        <v>1.8910000000000002</v>
      </c>
      <c r="E15" s="1216">
        <v>2.8890000000000002</v>
      </c>
      <c r="F15" s="286">
        <v>0.40300000000000002</v>
      </c>
      <c r="G15" s="286">
        <v>3.3330000000000002</v>
      </c>
      <c r="H15" s="286">
        <v>0.71200000000000008</v>
      </c>
      <c r="I15" s="287">
        <v>1.1890000000000001</v>
      </c>
      <c r="J15" s="286">
        <v>4.78</v>
      </c>
      <c r="K15" s="286">
        <v>1.9010000000000002</v>
      </c>
      <c r="L15" s="67"/>
    </row>
    <row r="16" spans="1:12" s="68" customFormat="1" ht="15.95" customHeight="1">
      <c r="A16" s="421" t="s">
        <v>34</v>
      </c>
      <c r="B16" s="424"/>
      <c r="C16" s="286"/>
      <c r="D16" s="1226">
        <v>-8.5150000000000006</v>
      </c>
      <c r="E16" s="1216">
        <v>-10.962999999999994</v>
      </c>
      <c r="F16" s="286">
        <v>-14.446000000000041</v>
      </c>
      <c r="G16" s="286">
        <v>-16.708999999999975</v>
      </c>
      <c r="H16" s="286">
        <v>-14.061999999999998</v>
      </c>
      <c r="I16" s="287">
        <v>-12.903999999999996</v>
      </c>
      <c r="J16" s="286">
        <v>-19.477999999999994</v>
      </c>
      <c r="K16" s="286">
        <v>-26.965999999999994</v>
      </c>
      <c r="L16" s="67"/>
    </row>
    <row r="17" spans="1:12" s="68" customFormat="1" ht="15.95" customHeight="1">
      <c r="A17" s="422" t="s">
        <v>35</v>
      </c>
      <c r="B17" s="425"/>
      <c r="C17" s="356"/>
      <c r="D17" s="1227">
        <v>207.673</v>
      </c>
      <c r="E17" s="1217">
        <v>212.73500000000001</v>
      </c>
      <c r="F17" s="356">
        <v>195.96699999999998</v>
      </c>
      <c r="G17" s="356">
        <v>198.4</v>
      </c>
      <c r="H17" s="356">
        <v>207.51499999999999</v>
      </c>
      <c r="I17" s="1302">
        <v>207.01</v>
      </c>
      <c r="J17" s="356">
        <v>420.40800000000002</v>
      </c>
      <c r="K17" s="356">
        <v>414.52499999999998</v>
      </c>
      <c r="L17" s="67"/>
    </row>
    <row r="18" spans="1:12" s="68" customFormat="1" ht="15.95" customHeight="1">
      <c r="A18" s="426" t="s">
        <v>258</v>
      </c>
      <c r="B18" s="424"/>
      <c r="C18" s="286"/>
      <c r="D18" s="1226">
        <v>0</v>
      </c>
      <c r="E18" s="1216">
        <v>0</v>
      </c>
      <c r="F18" s="286">
        <v>0</v>
      </c>
      <c r="G18" s="286">
        <v>0</v>
      </c>
      <c r="H18" s="286">
        <v>0</v>
      </c>
      <c r="I18" s="287">
        <v>0</v>
      </c>
      <c r="J18" s="286">
        <v>0</v>
      </c>
      <c r="K18" s="286">
        <v>0</v>
      </c>
      <c r="L18" s="67"/>
    </row>
    <row r="19" spans="1:12" s="68" customFormat="1" ht="15.95" customHeight="1">
      <c r="A19" s="426" t="s">
        <v>259</v>
      </c>
      <c r="B19" s="424"/>
      <c r="C19" s="286"/>
      <c r="D19" s="1226">
        <v>-11.238999999999999</v>
      </c>
      <c r="E19" s="1216">
        <v>8.6689999999999987</v>
      </c>
      <c r="F19" s="286">
        <v>-1.0000000000000009E-3</v>
      </c>
      <c r="G19" s="286">
        <v>-7.9999999999999984E-3</v>
      </c>
      <c r="H19" s="286">
        <v>0.67799999999999994</v>
      </c>
      <c r="I19" s="287">
        <v>1.4999999999999999E-2</v>
      </c>
      <c r="J19" s="286">
        <v>-2.5700000000000003</v>
      </c>
      <c r="K19" s="286">
        <v>0.69299999999999995</v>
      </c>
      <c r="L19" s="67"/>
    </row>
    <row r="20" spans="1:12" s="69" customFormat="1" ht="15.95" customHeight="1">
      <c r="A20" s="421" t="s">
        <v>260</v>
      </c>
      <c r="B20" s="424"/>
      <c r="C20" s="286"/>
      <c r="D20" s="1226">
        <v>-11.238999999999999</v>
      </c>
      <c r="E20" s="1216">
        <v>8.6689999999999987</v>
      </c>
      <c r="F20" s="286">
        <v>-1.0000000000000009E-3</v>
      </c>
      <c r="G20" s="286">
        <v>-7.9999999999999984E-3</v>
      </c>
      <c r="H20" s="286">
        <v>0.67799999999999994</v>
      </c>
      <c r="I20" s="287">
        <v>1.4999999999999999E-2</v>
      </c>
      <c r="J20" s="286">
        <v>-2.5700000000000003</v>
      </c>
      <c r="K20" s="286">
        <v>0.69299999999999995</v>
      </c>
      <c r="L20" s="59"/>
    </row>
    <row r="21" spans="1:12" s="69" customFormat="1" ht="15.95" customHeight="1">
      <c r="A21" s="426" t="s">
        <v>261</v>
      </c>
      <c r="B21" s="424"/>
      <c r="C21" s="286"/>
      <c r="D21" s="1226">
        <v>1.0490000000000002</v>
      </c>
      <c r="E21" s="1216">
        <v>10.382</v>
      </c>
      <c r="F21" s="286">
        <v>0.36299999999999844</v>
      </c>
      <c r="G21" s="286">
        <v>-1.0000000000000078E-3</v>
      </c>
      <c r="H21" s="286">
        <v>-0.31599999999999928</v>
      </c>
      <c r="I21" s="287">
        <v>10.366</v>
      </c>
      <c r="J21" s="286">
        <v>11.430999999999999</v>
      </c>
      <c r="K21" s="286">
        <v>10.050000000000001</v>
      </c>
      <c r="L21" s="59"/>
    </row>
    <row r="22" spans="1:12" s="69" customFormat="1" ht="15.95" customHeight="1">
      <c r="A22" s="426" t="s">
        <v>262</v>
      </c>
      <c r="B22" s="424"/>
      <c r="C22" s="286"/>
      <c r="D22" s="1226">
        <v>-0.123</v>
      </c>
      <c r="E22" s="1216">
        <v>1.2809999999999999</v>
      </c>
      <c r="F22" s="286">
        <v>0.89300000000000002</v>
      </c>
      <c r="G22" s="286">
        <v>-5.099999999999999E-2</v>
      </c>
      <c r="H22" s="286">
        <v>0.1</v>
      </c>
      <c r="I22" s="287">
        <v>-3.5999999999999997E-2</v>
      </c>
      <c r="J22" s="286">
        <v>1.1579999999999999</v>
      </c>
      <c r="K22" s="286">
        <v>6.4000000000000001E-2</v>
      </c>
      <c r="L22" s="59"/>
    </row>
    <row r="23" spans="1:12" s="69" customFormat="1" ht="15.95" customHeight="1">
      <c r="A23" s="426" t="s">
        <v>263</v>
      </c>
      <c r="B23" s="424"/>
      <c r="C23" s="286"/>
      <c r="D23" s="1226">
        <v>0</v>
      </c>
      <c r="E23" s="1216">
        <v>0</v>
      </c>
      <c r="F23" s="286">
        <v>0</v>
      </c>
      <c r="G23" s="286">
        <v>0</v>
      </c>
      <c r="H23" s="286">
        <v>0</v>
      </c>
      <c r="I23" s="287">
        <v>0</v>
      </c>
      <c r="J23" s="286">
        <v>0</v>
      </c>
      <c r="K23" s="286">
        <v>0</v>
      </c>
      <c r="L23" s="59"/>
    </row>
    <row r="24" spans="1:12" s="69" customFormat="1" ht="15.95" customHeight="1">
      <c r="A24" s="427" t="s">
        <v>264</v>
      </c>
      <c r="B24" s="424"/>
      <c r="C24" s="286"/>
      <c r="D24" s="1226">
        <v>0.92600000000000016</v>
      </c>
      <c r="E24" s="1216">
        <v>11.663</v>
      </c>
      <c r="F24" s="286">
        <v>1.2559999999999985</v>
      </c>
      <c r="G24" s="286">
        <v>-5.1999999999999998E-2</v>
      </c>
      <c r="H24" s="286">
        <v>-0.2159999999999993</v>
      </c>
      <c r="I24" s="287">
        <v>10.33</v>
      </c>
      <c r="J24" s="286">
        <v>12.589</v>
      </c>
      <c r="K24" s="286">
        <v>10.114000000000001</v>
      </c>
      <c r="L24" s="59"/>
    </row>
    <row r="25" spans="1:12" s="68" customFormat="1" ht="15.95" customHeight="1">
      <c r="A25" s="422" t="s">
        <v>265</v>
      </c>
      <c r="B25" s="425"/>
      <c r="C25" s="356"/>
      <c r="D25" s="1227">
        <v>-10.312999999999999</v>
      </c>
      <c r="E25" s="1217">
        <v>20.332000000000001</v>
      </c>
      <c r="F25" s="356">
        <v>1.2549999999999986</v>
      </c>
      <c r="G25" s="356">
        <v>-0.06</v>
      </c>
      <c r="H25" s="356">
        <v>0.46200000000000063</v>
      </c>
      <c r="I25" s="1302">
        <v>10.345000000000001</v>
      </c>
      <c r="J25" s="356">
        <v>10.019000000000002</v>
      </c>
      <c r="K25" s="356">
        <v>10.807000000000002</v>
      </c>
      <c r="L25" s="67"/>
    </row>
    <row r="26" spans="1:12" s="68" customFormat="1" ht="15.95" customHeight="1">
      <c r="A26" s="421" t="s">
        <v>266</v>
      </c>
      <c r="B26" s="424"/>
      <c r="C26" s="286"/>
      <c r="D26" s="1226">
        <v>-6.7620000000000013</v>
      </c>
      <c r="E26" s="1216">
        <v>-3.0749999999999993</v>
      </c>
      <c r="F26" s="286">
        <v>-15.675000000000001</v>
      </c>
      <c r="G26" s="286">
        <v>1.2219999999999995</v>
      </c>
      <c r="H26" s="286">
        <v>-8.6</v>
      </c>
      <c r="I26" s="287">
        <v>-2.3569999999999998</v>
      </c>
      <c r="J26" s="286">
        <v>-9.8369999999999997</v>
      </c>
      <c r="K26" s="286">
        <v>-10.956999999999999</v>
      </c>
      <c r="L26" s="67"/>
    </row>
    <row r="27" spans="1:12" s="68" customFormat="1" ht="15.95" customHeight="1">
      <c r="A27" s="421" t="s">
        <v>267</v>
      </c>
      <c r="B27" s="424"/>
      <c r="C27" s="286"/>
      <c r="D27" s="1226">
        <v>42.79</v>
      </c>
      <c r="E27" s="1216">
        <v>40.377000000000002</v>
      </c>
      <c r="F27" s="286">
        <v>33.582999999999977</v>
      </c>
      <c r="G27" s="286">
        <v>38.320999999999998</v>
      </c>
      <c r="H27" s="286">
        <v>46.565000000000005</v>
      </c>
      <c r="I27" s="287">
        <v>57.355999999999995</v>
      </c>
      <c r="J27" s="286">
        <v>83.167000000000002</v>
      </c>
      <c r="K27" s="286">
        <v>103.92099999999999</v>
      </c>
      <c r="L27" s="67"/>
    </row>
    <row r="28" spans="1:12" s="68" customFormat="1" ht="15.95" customHeight="1">
      <c r="A28" s="421" t="s">
        <v>268</v>
      </c>
      <c r="B28" s="424"/>
      <c r="C28" s="286"/>
      <c r="D28" s="1226">
        <v>-12.423000000000002</v>
      </c>
      <c r="E28" s="1216">
        <v>5.5830000000000002</v>
      </c>
      <c r="F28" s="286">
        <v>5.905999999999997</v>
      </c>
      <c r="G28" s="286">
        <v>8.9250000000000025</v>
      </c>
      <c r="H28" s="286">
        <v>14.443999999999999</v>
      </c>
      <c r="I28" s="287">
        <v>8.9830000000000005</v>
      </c>
      <c r="J28" s="286">
        <v>-6.8400000000000016</v>
      </c>
      <c r="K28" s="286">
        <v>23.427</v>
      </c>
      <c r="L28" s="67"/>
    </row>
    <row r="29" spans="1:12" s="68" customFormat="1" ht="15.95" customHeight="1">
      <c r="A29" s="422" t="s">
        <v>269</v>
      </c>
      <c r="B29" s="425"/>
      <c r="C29" s="356"/>
      <c r="D29" s="1227">
        <v>23.604999999999997</v>
      </c>
      <c r="E29" s="1217">
        <v>42.885000000000005</v>
      </c>
      <c r="F29" s="356">
        <v>23.813999999999972</v>
      </c>
      <c r="G29" s="356">
        <v>48.468000000000004</v>
      </c>
      <c r="H29" s="356">
        <v>52.409000000000006</v>
      </c>
      <c r="I29" s="1302">
        <v>63.981999999999999</v>
      </c>
      <c r="J29" s="356">
        <v>66.490000000000009</v>
      </c>
      <c r="K29" s="356">
        <v>116.39100000000001</v>
      </c>
      <c r="L29" s="67"/>
    </row>
    <row r="30" spans="1:12" s="68" customFormat="1" ht="15.95" customHeight="1">
      <c r="A30" s="428" t="s">
        <v>36</v>
      </c>
      <c r="B30" s="429"/>
      <c r="C30" s="361"/>
      <c r="D30" s="1228">
        <v>1658.6119999999999</v>
      </c>
      <c r="E30" s="1218">
        <v>1692.087</v>
      </c>
      <c r="F30" s="361">
        <v>1630.615</v>
      </c>
      <c r="G30" s="361">
        <v>1614.0470000000005</v>
      </c>
      <c r="H30" s="361">
        <v>1593.0340000000001</v>
      </c>
      <c r="I30" s="1303">
        <v>1562.395</v>
      </c>
      <c r="J30" s="361">
        <v>3350.6989999999996</v>
      </c>
      <c r="K30" s="361">
        <v>3155.4290000000001</v>
      </c>
      <c r="L30" s="67"/>
    </row>
    <row r="31" spans="1:12" s="69" customFormat="1" ht="15.95" customHeight="1">
      <c r="A31" s="86" t="s">
        <v>270</v>
      </c>
      <c r="B31" s="424"/>
      <c r="C31" s="286"/>
      <c r="D31" s="1226">
        <v>917.94599999999991</v>
      </c>
      <c r="E31" s="1216">
        <v>1000.3220000000001</v>
      </c>
      <c r="F31" s="286">
        <v>1055.0340000000001</v>
      </c>
      <c r="G31" s="286">
        <v>915.49999999999977</v>
      </c>
      <c r="H31" s="286">
        <v>923.98299999999995</v>
      </c>
      <c r="I31" s="287">
        <v>920.19599999999991</v>
      </c>
      <c r="J31" s="286">
        <v>1918.268</v>
      </c>
      <c r="K31" s="286">
        <v>1844.1789999999999</v>
      </c>
      <c r="L31" s="59"/>
    </row>
    <row r="32" spans="1:12" s="69" customFormat="1" ht="15.95" customHeight="1">
      <c r="A32" s="87" t="s">
        <v>66</v>
      </c>
      <c r="B32" s="430"/>
      <c r="C32" s="365"/>
      <c r="D32" s="1229">
        <v>5.8680000000000003</v>
      </c>
      <c r="E32" s="1219">
        <v>6.4460000000000006</v>
      </c>
      <c r="F32" s="365">
        <v>-0.30100000000000193</v>
      </c>
      <c r="G32" s="365">
        <v>13.584000000000001</v>
      </c>
      <c r="H32" s="365">
        <v>9.2249999999999996</v>
      </c>
      <c r="I32" s="1304">
        <v>6.4329999999999998</v>
      </c>
      <c r="J32" s="365">
        <v>12.314</v>
      </c>
      <c r="K32" s="365">
        <v>15.657999999999999</v>
      </c>
      <c r="L32" s="59"/>
    </row>
    <row r="33" spans="1:12" s="68" customFormat="1" ht="15.95" customHeight="1">
      <c r="A33" s="102" t="s">
        <v>37</v>
      </c>
      <c r="B33" s="431"/>
      <c r="C33" s="406"/>
      <c r="D33" s="1239">
        <v>923.81399999999996</v>
      </c>
      <c r="E33" s="1235">
        <v>1006.7680000000001</v>
      </c>
      <c r="F33" s="406">
        <v>1054.7330000000002</v>
      </c>
      <c r="G33" s="406">
        <v>929.08399999999972</v>
      </c>
      <c r="H33" s="406">
        <v>933.20799999999997</v>
      </c>
      <c r="I33" s="1311">
        <v>926.62899999999991</v>
      </c>
      <c r="J33" s="406">
        <v>1930.5820000000001</v>
      </c>
      <c r="K33" s="406">
        <v>1859.837</v>
      </c>
      <c r="L33" s="67"/>
    </row>
    <row r="34" spans="1:12" s="68" customFormat="1" ht="15.95" customHeight="1">
      <c r="A34" s="428" t="s">
        <v>271</v>
      </c>
      <c r="B34" s="429"/>
      <c r="C34" s="361"/>
      <c r="D34" s="1228">
        <v>734.79799999999989</v>
      </c>
      <c r="E34" s="1218">
        <v>685.31899999999985</v>
      </c>
      <c r="F34" s="361">
        <v>575.88199999999983</v>
      </c>
      <c r="G34" s="361">
        <v>684.96300000000076</v>
      </c>
      <c r="H34" s="361">
        <v>659.82600000000014</v>
      </c>
      <c r="I34" s="1303">
        <v>635.76600000000008</v>
      </c>
      <c r="J34" s="361">
        <v>1420.1169999999997</v>
      </c>
      <c r="K34" s="361">
        <v>1295.5920000000001</v>
      </c>
      <c r="L34" s="67"/>
    </row>
    <row r="35" spans="1:12" s="69" customFormat="1" ht="15.95" customHeight="1">
      <c r="A35" s="59" t="s">
        <v>272</v>
      </c>
      <c r="B35" s="424"/>
      <c r="C35" s="286"/>
      <c r="D35" s="1226">
        <v>226.87099999999998</v>
      </c>
      <c r="E35" s="1216">
        <v>223.08199999999999</v>
      </c>
      <c r="F35" s="286">
        <v>304.87899999999991</v>
      </c>
      <c r="G35" s="286">
        <v>242.1880000000001</v>
      </c>
      <c r="H35" s="286">
        <v>258.59699999999998</v>
      </c>
      <c r="I35" s="287">
        <v>253.90699999999998</v>
      </c>
      <c r="J35" s="286">
        <v>449.95299999999997</v>
      </c>
      <c r="K35" s="286">
        <v>512.50399999999991</v>
      </c>
      <c r="L35" s="59"/>
    </row>
    <row r="36" spans="1:12" s="68" customFormat="1" ht="15.95" customHeight="1">
      <c r="A36" s="432" t="s">
        <v>38</v>
      </c>
      <c r="B36" s="429"/>
      <c r="C36" s="361"/>
      <c r="D36" s="1228">
        <v>507.92699999999991</v>
      </c>
      <c r="E36" s="1218">
        <v>462.23699999999985</v>
      </c>
      <c r="F36" s="361">
        <v>271.00299999999993</v>
      </c>
      <c r="G36" s="361">
        <v>442.77500000000066</v>
      </c>
      <c r="H36" s="361">
        <v>401.22900000000016</v>
      </c>
      <c r="I36" s="1303">
        <v>381.85900000000009</v>
      </c>
      <c r="J36" s="361">
        <v>970.16399999999976</v>
      </c>
      <c r="K36" s="361">
        <v>783.08800000000019</v>
      </c>
      <c r="L36" s="67"/>
    </row>
    <row r="37" spans="1:12" s="68" customFormat="1" ht="15.95" customHeight="1">
      <c r="A37" s="103" t="s">
        <v>39</v>
      </c>
      <c r="B37" s="424"/>
      <c r="C37" s="286"/>
      <c r="D37" s="1226">
        <v>138.28299999999999</v>
      </c>
      <c r="E37" s="1216">
        <v>118.938</v>
      </c>
      <c r="F37" s="286">
        <v>85.750999999999976</v>
      </c>
      <c r="G37" s="286">
        <v>109.92699999999999</v>
      </c>
      <c r="H37" s="286">
        <v>111.46200000000002</v>
      </c>
      <c r="I37" s="287">
        <v>109.74700000000001</v>
      </c>
      <c r="J37" s="286">
        <v>257.221</v>
      </c>
      <c r="K37" s="286">
        <v>221.20900000000003</v>
      </c>
      <c r="L37" s="67"/>
    </row>
    <row r="38" spans="1:12" s="68" customFormat="1" ht="15.95" customHeight="1">
      <c r="A38" s="103" t="s">
        <v>40</v>
      </c>
      <c r="B38" s="424"/>
      <c r="C38" s="286"/>
      <c r="D38" s="1226">
        <v>-0.93200000000000005</v>
      </c>
      <c r="E38" s="1216">
        <v>-0.90400000000000003</v>
      </c>
      <c r="F38" s="286">
        <v>-0.47799999999999998</v>
      </c>
      <c r="G38" s="286">
        <v>-0.72899999999999998</v>
      </c>
      <c r="H38" s="286">
        <v>-1.954</v>
      </c>
      <c r="I38" s="287">
        <v>-0.52800000000000002</v>
      </c>
      <c r="J38" s="286">
        <v>-1.8360000000000001</v>
      </c>
      <c r="K38" s="286">
        <v>-2.4820000000000002</v>
      </c>
      <c r="L38" s="67"/>
    </row>
    <row r="39" spans="1:12" s="68" customFormat="1" ht="15.95" customHeight="1">
      <c r="A39" s="433" t="s">
        <v>41</v>
      </c>
      <c r="B39" s="429"/>
      <c r="C39" s="361"/>
      <c r="D39" s="1228">
        <v>370.57599999999991</v>
      </c>
      <c r="E39" s="1218">
        <v>344.20299999999986</v>
      </c>
      <c r="F39" s="361">
        <v>185.72999999999996</v>
      </c>
      <c r="G39" s="361">
        <v>333.57700000000062</v>
      </c>
      <c r="H39" s="361">
        <v>291.72100000000017</v>
      </c>
      <c r="I39" s="1303">
        <v>272.6400000000001</v>
      </c>
      <c r="J39" s="361">
        <v>714.77899999999977</v>
      </c>
      <c r="K39" s="361">
        <v>564.36100000000033</v>
      </c>
      <c r="L39" s="67"/>
    </row>
    <row r="40" spans="1:12" s="69" customFormat="1" ht="15.95" customHeight="1">
      <c r="A40" s="103" t="s">
        <v>42</v>
      </c>
      <c r="B40" s="424"/>
      <c r="C40" s="286"/>
      <c r="D40" s="1226">
        <v>0</v>
      </c>
      <c r="E40" s="1216">
        <v>0</v>
      </c>
      <c r="F40" s="286">
        <v>0</v>
      </c>
      <c r="G40" s="286">
        <v>0</v>
      </c>
      <c r="H40" s="286">
        <v>0</v>
      </c>
      <c r="I40" s="287">
        <v>0</v>
      </c>
      <c r="J40" s="286">
        <v>0</v>
      </c>
      <c r="K40" s="286">
        <v>0</v>
      </c>
      <c r="L40" s="59"/>
    </row>
    <row r="41" spans="1:12" s="69" customFormat="1" ht="15.95" customHeight="1">
      <c r="A41" s="103" t="s">
        <v>43</v>
      </c>
      <c r="B41" s="424"/>
      <c r="C41" s="286"/>
      <c r="D41" s="1226">
        <v>0</v>
      </c>
      <c r="E41" s="1216">
        <v>0</v>
      </c>
      <c r="F41" s="286">
        <v>0</v>
      </c>
      <c r="G41" s="286">
        <v>0</v>
      </c>
      <c r="H41" s="286">
        <v>0</v>
      </c>
      <c r="I41" s="287">
        <v>0</v>
      </c>
      <c r="J41" s="286">
        <v>0</v>
      </c>
      <c r="K41" s="286">
        <v>0</v>
      </c>
      <c r="L41" s="59"/>
    </row>
    <row r="42" spans="1:12" s="69" customFormat="1" ht="15.95" customHeight="1">
      <c r="A42" s="103" t="s">
        <v>44</v>
      </c>
      <c r="B42" s="424"/>
      <c r="C42" s="286"/>
      <c r="D42" s="1226">
        <v>-15.4329485</v>
      </c>
      <c r="E42" s="1216">
        <v>-13.249000000000001</v>
      </c>
      <c r="F42" s="286">
        <v>-19.248900000000006</v>
      </c>
      <c r="G42" s="286">
        <v>-18.217099999999988</v>
      </c>
      <c r="H42" s="286">
        <v>-48.532000000000011</v>
      </c>
      <c r="I42" s="287">
        <v>-21.279</v>
      </c>
      <c r="J42" s="286">
        <v>-28.681948500000001</v>
      </c>
      <c r="K42" s="286">
        <v>-69.811000000000007</v>
      </c>
      <c r="L42" s="59"/>
    </row>
    <row r="43" spans="1:12" s="68" customFormat="1" ht="15.95" customHeight="1">
      <c r="A43" s="433" t="s">
        <v>45</v>
      </c>
      <c r="B43" s="429"/>
      <c r="C43" s="361"/>
      <c r="D43" s="1228">
        <v>355.1430514999999</v>
      </c>
      <c r="E43" s="1218">
        <v>330.95399999999984</v>
      </c>
      <c r="F43" s="361">
        <v>166.48109999999997</v>
      </c>
      <c r="G43" s="361">
        <v>315.35990000000061</v>
      </c>
      <c r="H43" s="361">
        <v>243.18900000000016</v>
      </c>
      <c r="I43" s="1303">
        <v>251.3610000000001</v>
      </c>
      <c r="J43" s="361">
        <v>686.09705149999968</v>
      </c>
      <c r="K43" s="361">
        <v>494.5500000000003</v>
      </c>
      <c r="L43" s="67"/>
    </row>
    <row r="44" spans="1:12" s="69" customFormat="1" ht="15.95" customHeight="1">
      <c r="A44" s="434" t="s">
        <v>273</v>
      </c>
      <c r="B44" s="424"/>
      <c r="C44" s="286"/>
      <c r="D44" s="1226"/>
      <c r="E44" s="1216"/>
      <c r="F44" s="286"/>
      <c r="G44" s="286"/>
      <c r="H44" s="406"/>
      <c r="I44" s="287"/>
      <c r="J44" s="286"/>
      <c r="K44" s="286"/>
      <c r="L44" s="59"/>
    </row>
    <row r="45" spans="1:12" s="69" customFormat="1" ht="15.95" customHeight="1">
      <c r="A45" s="435" t="s">
        <v>275</v>
      </c>
      <c r="B45" s="436"/>
      <c r="C45" s="330"/>
      <c r="D45" s="1240">
        <v>0.55698017378386266</v>
      </c>
      <c r="E45" s="1236">
        <v>0.59498595521388686</v>
      </c>
      <c r="F45" s="330">
        <v>0.64683141023478885</v>
      </c>
      <c r="G45" s="330">
        <v>0.57562388208026127</v>
      </c>
      <c r="H45" s="330">
        <v>0.58580545048002741</v>
      </c>
      <c r="I45" s="332">
        <v>0.59308241513829729</v>
      </c>
      <c r="J45" s="330">
        <v>0.5761729119804555</v>
      </c>
      <c r="K45" s="330">
        <v>0.58940860339434031</v>
      </c>
      <c r="L45" s="59"/>
    </row>
    <row r="46" spans="1:12" s="69" customFormat="1" ht="15.95" customHeight="1">
      <c r="A46" s="437" t="s">
        <v>288</v>
      </c>
      <c r="B46" s="438"/>
      <c r="C46" s="335"/>
      <c r="D46" s="1241">
        <v>0.17109453674508349</v>
      </c>
      <c r="E46" s="1237">
        <v>0.15838734454210027</v>
      </c>
      <c r="F46" s="335">
        <v>9.0140443194121164E-2</v>
      </c>
      <c r="G46" s="335">
        <v>0.17292132758997497</v>
      </c>
      <c r="H46" s="335">
        <v>0.15384133376035633</v>
      </c>
      <c r="I46" s="336">
        <v>0.15075648119363291</v>
      </c>
      <c r="J46" s="335">
        <v>0.1647306666435609</v>
      </c>
      <c r="K46" s="335">
        <v>0.15254216400410064</v>
      </c>
      <c r="L46" s="59"/>
    </row>
    <row r="47" spans="1:12" s="69" customFormat="1" ht="15.95" customHeight="1">
      <c r="A47" s="435" t="s">
        <v>279</v>
      </c>
      <c r="B47" s="424"/>
      <c r="C47" s="286"/>
      <c r="D47" s="1226">
        <v>105.01019533901224</v>
      </c>
      <c r="E47" s="1216">
        <v>102.92300762641553</v>
      </c>
      <c r="F47" s="286">
        <v>148.34888789638151</v>
      </c>
      <c r="G47" s="286">
        <v>125.8216077199226</v>
      </c>
      <c r="H47" s="286">
        <v>137.29274688431343</v>
      </c>
      <c r="I47" s="287">
        <v>140.67048079625943</v>
      </c>
      <c r="J47" s="286">
        <v>103.96491395282676</v>
      </c>
      <c r="K47" s="286">
        <v>139.13755314001338</v>
      </c>
      <c r="L47" s="59"/>
    </row>
    <row r="48" spans="1:12" s="69" customFormat="1" ht="15.95" customHeight="1">
      <c r="A48" s="439" t="s">
        <v>280</v>
      </c>
      <c r="B48" s="424"/>
      <c r="C48" s="286"/>
      <c r="D48" s="1226">
        <v>87133.032999999996</v>
      </c>
      <c r="E48" s="1216">
        <v>85704.28</v>
      </c>
      <c r="F48" s="286">
        <v>87692.907000000007</v>
      </c>
      <c r="G48" s="286">
        <v>76718.975999999995</v>
      </c>
      <c r="H48" s="286">
        <v>77269.201000000001</v>
      </c>
      <c r="I48" s="287">
        <v>73414.36</v>
      </c>
      <c r="J48" s="286">
        <v>87133.032999999996</v>
      </c>
      <c r="K48" s="286">
        <v>77269.201000000001</v>
      </c>
      <c r="L48" s="59"/>
    </row>
    <row r="49" spans="1:12" s="75" customFormat="1" ht="15.95" customHeight="1">
      <c r="A49" s="440" t="s">
        <v>281</v>
      </c>
      <c r="B49" s="441"/>
      <c r="C49" s="416"/>
      <c r="D49" s="1242">
        <v>20031.563000000002</v>
      </c>
      <c r="E49" s="1238">
        <v>20151.018</v>
      </c>
      <c r="F49" s="341">
        <v>20265.085999999999</v>
      </c>
      <c r="G49" s="341">
        <v>20631.563999999998</v>
      </c>
      <c r="H49" s="341">
        <v>21366.074000000001</v>
      </c>
      <c r="I49" s="1312">
        <v>21809.056</v>
      </c>
      <c r="J49" s="416">
        <v>20031.563000000002</v>
      </c>
      <c r="K49" s="416">
        <v>21366.074000000001</v>
      </c>
      <c r="L49" s="1403"/>
    </row>
    <row r="50" spans="1:12" s="418" customFormat="1" ht="15" customHeight="1">
      <c r="A50" s="417" t="s">
        <v>282</v>
      </c>
      <c r="B50" s="383"/>
      <c r="C50" s="383"/>
      <c r="D50" s="383"/>
      <c r="E50" s="383"/>
      <c r="F50" s="383"/>
      <c r="G50" s="383"/>
      <c r="H50" s="383"/>
      <c r="I50" s="383"/>
      <c r="J50" s="383"/>
      <c r="K50" s="383"/>
      <c r="L50" s="388"/>
    </row>
    <row r="51" spans="1:12" ht="15" customHeight="1">
      <c r="A51" s="417" t="s">
        <v>283</v>
      </c>
      <c r="D51" s="97"/>
      <c r="I51" s="419"/>
      <c r="J51" s="419"/>
      <c r="K51" s="419"/>
    </row>
    <row r="52" spans="1:12" ht="15" customHeight="1">
      <c r="D52" s="97"/>
      <c r="I52" s="419"/>
      <c r="J52" s="419"/>
      <c r="K52" s="419"/>
    </row>
    <row r="53" spans="1:12" ht="15" customHeight="1">
      <c r="D53" s="97"/>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53"/>
  <sheetViews>
    <sheetView showGridLines="0" view="pageBreakPreview" zoomScale="70" zoomScaleNormal="85" zoomScaleSheetLayoutView="70" workbookViewId="0"/>
  </sheetViews>
  <sheetFormatPr defaultRowHeight="12.75"/>
  <cols>
    <col min="1" max="1" width="64.5703125" style="62" customWidth="1"/>
    <col min="2" max="2" width="63.7109375" style="62" customWidth="1"/>
    <col min="3" max="3" width="66.7109375" style="63" customWidth="1"/>
    <col min="4" max="4" width="9.140625" style="62"/>
    <col min="5" max="7" width="6.7109375" style="206" hidden="1" customWidth="1"/>
    <col min="8" max="16384" width="9.140625" style="62"/>
  </cols>
  <sheetData>
    <row r="1" spans="1:32" s="59" customFormat="1" ht="50.1" customHeight="1">
      <c r="A1" s="186"/>
      <c r="E1" s="187"/>
      <c r="F1" s="187"/>
      <c r="G1" s="187"/>
    </row>
    <row r="2" spans="1:32" ht="39.950000000000003" customHeight="1">
      <c r="A2" s="60" t="s">
        <v>80</v>
      </c>
      <c r="E2" s="188"/>
      <c r="F2" s="188"/>
      <c r="G2" s="188"/>
    </row>
    <row r="3" spans="1:32" ht="1.5" customHeight="1">
      <c r="A3" s="107"/>
      <c r="B3" s="106"/>
      <c r="C3" s="108"/>
      <c r="E3" s="189"/>
      <c r="F3" s="189"/>
      <c r="G3" s="189"/>
    </row>
    <row r="4" spans="1:32" s="75" customFormat="1" ht="15.75" customHeight="1">
      <c r="A4" s="190"/>
      <c r="B4" s="190"/>
      <c r="C4" s="190"/>
      <c r="D4" s="104"/>
      <c r="E4" s="191"/>
      <c r="F4" s="191"/>
      <c r="G4" s="191"/>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row>
    <row r="5" spans="1:32" s="75" customFormat="1" ht="20.100000000000001" customHeight="1">
      <c r="A5" s="192" t="s">
        <v>0</v>
      </c>
      <c r="B5" s="192" t="s">
        <v>148</v>
      </c>
      <c r="C5" s="192" t="s">
        <v>98</v>
      </c>
      <c r="D5" s="104"/>
      <c r="E5" s="193"/>
      <c r="F5" s="193"/>
      <c r="G5" s="193"/>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row>
    <row r="6" spans="1:32" s="75" customFormat="1" ht="15.95" customHeight="1">
      <c r="A6" s="194"/>
      <c r="B6" s="194"/>
      <c r="C6" s="194"/>
      <c r="D6" s="104"/>
      <c r="E6" s="195"/>
      <c r="F6" s="195"/>
      <c r="G6" s="195"/>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row>
    <row r="7" spans="1:32" s="75" customFormat="1" ht="15.95" customHeight="1">
      <c r="A7" s="196"/>
      <c r="B7" s="196"/>
      <c r="C7" s="197"/>
      <c r="D7" s="104"/>
      <c r="E7" s="38">
        <v>4</v>
      </c>
      <c r="F7" s="38">
        <v>9</v>
      </c>
      <c r="G7" s="38">
        <v>39</v>
      </c>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row>
    <row r="8" spans="1:32" s="198" customFormat="1" ht="15.95" customHeight="1">
      <c r="A8" s="1824" t="s">
        <v>149</v>
      </c>
      <c r="B8" s="1825" t="s">
        <v>659</v>
      </c>
      <c r="C8" s="1195" t="s">
        <v>150</v>
      </c>
      <c r="E8" s="39">
        <v>5</v>
      </c>
      <c r="F8" s="39">
        <v>10</v>
      </c>
      <c r="G8" s="39">
        <v>40</v>
      </c>
    </row>
    <row r="9" spans="1:32" s="75" customFormat="1" ht="15.95" customHeight="1">
      <c r="A9" s="1824" t="s">
        <v>151</v>
      </c>
      <c r="B9" s="1825" t="s">
        <v>214</v>
      </c>
      <c r="C9" s="1195" t="s">
        <v>152</v>
      </c>
      <c r="E9" s="39">
        <v>6</v>
      </c>
      <c r="F9" s="39">
        <v>11</v>
      </c>
      <c r="G9" s="39">
        <v>41</v>
      </c>
    </row>
    <row r="10" spans="1:32" s="75" customFormat="1" ht="15.95" customHeight="1">
      <c r="A10" s="1824" t="s">
        <v>153</v>
      </c>
      <c r="B10" s="1825" t="s">
        <v>154</v>
      </c>
      <c r="C10" s="1195" t="s">
        <v>155</v>
      </c>
      <c r="E10" s="39">
        <v>7</v>
      </c>
      <c r="F10" s="39">
        <v>12</v>
      </c>
      <c r="G10" s="39">
        <v>42</v>
      </c>
    </row>
    <row r="11" spans="1:32" s="75" customFormat="1" ht="15.95" customHeight="1">
      <c r="A11" s="1824" t="s">
        <v>156</v>
      </c>
      <c r="B11" s="1825" t="s">
        <v>157</v>
      </c>
      <c r="C11" s="1195" t="s">
        <v>158</v>
      </c>
      <c r="E11" s="39">
        <v>8</v>
      </c>
      <c r="F11" s="39">
        <v>13</v>
      </c>
      <c r="G11" s="39">
        <v>43</v>
      </c>
    </row>
    <row r="12" spans="1:32" s="75" customFormat="1" ht="15.95" customHeight="1">
      <c r="A12" s="1824" t="s">
        <v>159</v>
      </c>
      <c r="B12" s="1825" t="s">
        <v>160</v>
      </c>
      <c r="C12" s="1195" t="s">
        <v>161</v>
      </c>
      <c r="E12" s="40"/>
      <c r="F12" s="40">
        <v>14</v>
      </c>
      <c r="G12" s="40">
        <v>44</v>
      </c>
    </row>
    <row r="13" spans="1:32" s="75" customFormat="1" ht="15.95" customHeight="1">
      <c r="A13" s="1826" t="s">
        <v>162</v>
      </c>
      <c r="B13" s="1825" t="s">
        <v>163</v>
      </c>
      <c r="C13" s="1195" t="s">
        <v>164</v>
      </c>
      <c r="E13" s="40"/>
      <c r="F13" s="40">
        <v>15</v>
      </c>
      <c r="G13" s="40">
        <v>45</v>
      </c>
    </row>
    <row r="14" spans="1:32" s="75" customFormat="1" ht="15.95" customHeight="1">
      <c r="A14" s="1824" t="s">
        <v>165</v>
      </c>
      <c r="B14" s="1825" t="s">
        <v>166</v>
      </c>
      <c r="C14" s="1195" t="s">
        <v>167</v>
      </c>
      <c r="E14" s="40"/>
      <c r="F14" s="40">
        <v>17</v>
      </c>
      <c r="G14" s="40"/>
    </row>
    <row r="15" spans="1:32" s="75" customFormat="1" ht="15.95" customHeight="1">
      <c r="A15" s="1826" t="s">
        <v>168</v>
      </c>
      <c r="B15" s="1825" t="s">
        <v>169</v>
      </c>
      <c r="C15" s="1195" t="s">
        <v>170</v>
      </c>
      <c r="E15" s="41"/>
      <c r="F15" s="41">
        <v>18</v>
      </c>
      <c r="G15" s="41">
        <v>47</v>
      </c>
    </row>
    <row r="16" spans="1:32" s="75" customFormat="1" ht="15.95" customHeight="1">
      <c r="A16" s="1824" t="s">
        <v>213</v>
      </c>
      <c r="B16" s="1825" t="s">
        <v>172</v>
      </c>
      <c r="C16" s="1195" t="s">
        <v>173</v>
      </c>
      <c r="E16" s="41"/>
      <c r="F16" s="41">
        <v>19</v>
      </c>
      <c r="G16" s="41">
        <v>48</v>
      </c>
    </row>
    <row r="17" spans="1:7" s="75" customFormat="1" ht="15.95" customHeight="1">
      <c r="A17" s="1824" t="s">
        <v>171</v>
      </c>
      <c r="B17" s="1825" t="s">
        <v>175</v>
      </c>
      <c r="C17" s="1195" t="s">
        <v>176</v>
      </c>
      <c r="E17" s="41"/>
      <c r="F17" s="41"/>
      <c r="G17" s="41"/>
    </row>
    <row r="18" spans="1:7" s="75" customFormat="1" ht="15.95" customHeight="1">
      <c r="A18" s="1824" t="s">
        <v>174</v>
      </c>
      <c r="B18" s="1825" t="s">
        <v>178</v>
      </c>
      <c r="C18" s="1193"/>
      <c r="E18" s="41"/>
      <c r="F18" s="41"/>
      <c r="G18" s="41"/>
    </row>
    <row r="19" spans="1:7" s="75" customFormat="1" ht="15.95" customHeight="1">
      <c r="A19" s="1824" t="s">
        <v>177</v>
      </c>
      <c r="B19" s="1826" t="s">
        <v>180</v>
      </c>
      <c r="C19" s="1191" t="s">
        <v>181</v>
      </c>
      <c r="E19" s="41"/>
      <c r="F19" s="41"/>
      <c r="G19" s="41"/>
    </row>
    <row r="20" spans="1:7" s="75" customFormat="1" ht="15.95" customHeight="1">
      <c r="A20" s="1824" t="s">
        <v>179</v>
      </c>
      <c r="B20" s="1825" t="s">
        <v>182</v>
      </c>
      <c r="C20" s="1191" t="s">
        <v>183</v>
      </c>
      <c r="E20" s="195"/>
      <c r="F20" s="195"/>
      <c r="G20" s="195"/>
    </row>
    <row r="21" spans="1:7" s="75" customFormat="1" ht="15.95" customHeight="1">
      <c r="A21" s="1824" t="s">
        <v>217</v>
      </c>
      <c r="B21" s="1826" t="s">
        <v>185</v>
      </c>
      <c r="C21" s="1191" t="s">
        <v>186</v>
      </c>
      <c r="E21" s="41"/>
      <c r="F21" s="41"/>
      <c r="G21" s="41"/>
    </row>
    <row r="22" spans="1:7" s="75" customFormat="1" ht="15.95" customHeight="1">
      <c r="A22" s="1824" t="s">
        <v>184</v>
      </c>
      <c r="B22" s="1825" t="s">
        <v>187</v>
      </c>
      <c r="C22" s="1191" t="s">
        <v>188</v>
      </c>
      <c r="E22" s="41"/>
      <c r="F22" s="41"/>
      <c r="G22" s="41"/>
    </row>
    <row r="23" spans="1:7" s="75" customFormat="1" ht="15.95" customHeight="1">
      <c r="A23" s="1190"/>
      <c r="B23" s="1191" t="s">
        <v>189</v>
      </c>
      <c r="C23" s="1191" t="s">
        <v>190</v>
      </c>
      <c r="E23" s="41"/>
      <c r="F23" s="41"/>
      <c r="G23" s="41"/>
    </row>
    <row r="24" spans="1:7" s="75" customFormat="1" ht="15.95" customHeight="1">
      <c r="A24" s="1190"/>
      <c r="B24" s="1192" t="s">
        <v>191</v>
      </c>
      <c r="C24" s="1191" t="s">
        <v>192</v>
      </c>
      <c r="E24" s="200"/>
      <c r="F24" s="195"/>
      <c r="G24" s="195"/>
    </row>
    <row r="25" spans="1:7" s="75" customFormat="1" ht="15.95" customHeight="1">
      <c r="A25" s="1190"/>
      <c r="B25" s="1191" t="s">
        <v>193</v>
      </c>
      <c r="C25" s="1191" t="s">
        <v>194</v>
      </c>
      <c r="E25" s="200"/>
      <c r="F25" s="195"/>
      <c r="G25" s="195"/>
    </row>
    <row r="26" spans="1:7" s="75" customFormat="1" ht="15.95" customHeight="1">
      <c r="A26" s="48"/>
      <c r="B26" s="1192" t="s">
        <v>195</v>
      </c>
      <c r="C26" s="1193"/>
      <c r="E26" s="200"/>
      <c r="F26" s="195"/>
      <c r="G26" s="195"/>
    </row>
    <row r="27" spans="1:7" s="75" customFormat="1" ht="15.95" customHeight="1">
      <c r="A27" s="48"/>
      <c r="B27" s="1193"/>
      <c r="C27" s="1191" t="s">
        <v>196</v>
      </c>
      <c r="E27" s="200"/>
      <c r="F27" s="195"/>
      <c r="G27" s="195"/>
    </row>
    <row r="28" spans="1:7" s="75" customFormat="1" ht="15.95" customHeight="1">
      <c r="A28" s="48"/>
      <c r="B28" s="49" t="s">
        <v>667</v>
      </c>
      <c r="C28" s="1191" t="s">
        <v>197</v>
      </c>
      <c r="E28" s="41"/>
      <c r="F28" s="41"/>
      <c r="G28" s="41"/>
    </row>
    <row r="29" spans="1:7" s="75" customFormat="1" ht="15.95" customHeight="1">
      <c r="A29" s="48"/>
      <c r="B29" s="1192" t="s">
        <v>215</v>
      </c>
      <c r="C29" s="1191" t="s">
        <v>198</v>
      </c>
      <c r="E29" s="41"/>
      <c r="F29" s="41"/>
      <c r="G29" s="41"/>
    </row>
    <row r="30" spans="1:7" s="75" customFormat="1" ht="15.95" customHeight="1">
      <c r="A30" s="201"/>
      <c r="B30" s="1192" t="s">
        <v>199</v>
      </c>
      <c r="C30" s="1191" t="s">
        <v>200</v>
      </c>
      <c r="E30" s="42"/>
      <c r="F30" s="42"/>
      <c r="G30" s="42"/>
    </row>
    <row r="31" spans="1:7" s="75" customFormat="1" ht="15.95" customHeight="1">
      <c r="A31" s="203"/>
      <c r="B31" s="1192" t="s">
        <v>201</v>
      </c>
      <c r="C31" s="196"/>
      <c r="E31" s="42"/>
      <c r="F31" s="42"/>
      <c r="G31" s="42"/>
    </row>
    <row r="32" spans="1:7" s="75" customFormat="1" ht="15.95" customHeight="1">
      <c r="A32" s="201"/>
      <c r="B32" s="1192" t="s">
        <v>202</v>
      </c>
      <c r="C32" s="192" t="s">
        <v>222</v>
      </c>
      <c r="E32" s="42"/>
      <c r="F32" s="42"/>
      <c r="G32" s="42"/>
    </row>
    <row r="33" spans="1:7" s="75" customFormat="1" ht="15.95" customHeight="1">
      <c r="A33" s="199"/>
      <c r="B33" s="1192" t="s">
        <v>203</v>
      </c>
      <c r="C33" s="196"/>
      <c r="E33" s="42"/>
      <c r="F33" s="42"/>
      <c r="G33" s="42"/>
    </row>
    <row r="34" spans="1:7" s="75" customFormat="1" ht="15.95" customHeight="1">
      <c r="A34" s="199"/>
      <c r="B34" s="1192" t="s">
        <v>204</v>
      </c>
      <c r="C34" s="1196" t="s">
        <v>414</v>
      </c>
      <c r="E34" s="42"/>
      <c r="F34" s="42"/>
      <c r="G34" s="42"/>
    </row>
    <row r="35" spans="1:7" s="75" customFormat="1" ht="15.95" customHeight="1">
      <c r="A35" s="199"/>
      <c r="B35" s="1825" t="s">
        <v>205</v>
      </c>
      <c r="C35" s="1191" t="s">
        <v>415</v>
      </c>
      <c r="E35" s="42"/>
      <c r="F35" s="42"/>
      <c r="G35" s="42"/>
    </row>
    <row r="36" spans="1:7" s="75" customFormat="1" ht="15.95" customHeight="1">
      <c r="A36" s="199"/>
      <c r="B36" s="1827"/>
      <c r="C36" s="1193"/>
      <c r="E36" s="42"/>
      <c r="F36" s="42"/>
      <c r="G36" s="42"/>
    </row>
    <row r="37" spans="1:7" s="75" customFormat="1" ht="15.95" customHeight="1">
      <c r="A37" s="201"/>
      <c r="B37" s="1825" t="s">
        <v>89</v>
      </c>
      <c r="C37" s="1193"/>
      <c r="E37" s="42"/>
      <c r="F37" s="42"/>
      <c r="G37" s="42"/>
    </row>
    <row r="38" spans="1:7" s="75" customFormat="1" ht="15.95" customHeight="1">
      <c r="A38" s="201"/>
      <c r="B38" s="1825"/>
      <c r="C38" s="1193"/>
      <c r="E38" s="204"/>
      <c r="F38" s="204"/>
      <c r="G38" s="204"/>
    </row>
    <row r="39" spans="1:7" ht="15">
      <c r="A39" s="205"/>
      <c r="B39" s="1825" t="s">
        <v>668</v>
      </c>
      <c r="C39" s="1197"/>
    </row>
    <row r="40" spans="1:7" ht="15.75">
      <c r="A40" s="205"/>
      <c r="B40" s="1825" t="s">
        <v>216</v>
      </c>
      <c r="C40" s="1194"/>
    </row>
    <row r="41" spans="1:7" s="75" customFormat="1" ht="15.95" customHeight="1">
      <c r="A41" s="196"/>
      <c r="B41" s="1192" t="s">
        <v>206</v>
      </c>
      <c r="C41" s="49"/>
      <c r="D41" s="207"/>
      <c r="E41" s="42"/>
      <c r="F41" s="42"/>
      <c r="G41" s="42"/>
    </row>
    <row r="42" spans="1:7" s="75" customFormat="1" ht="15.95" customHeight="1">
      <c r="A42" s="196"/>
      <c r="B42" s="1192" t="s">
        <v>207</v>
      </c>
      <c r="C42" s="49"/>
      <c r="D42" s="202"/>
      <c r="E42" s="42"/>
      <c r="F42" s="42"/>
      <c r="G42" s="42"/>
    </row>
    <row r="43" spans="1:7" s="75" customFormat="1" ht="15.95" customHeight="1">
      <c r="A43" s="196"/>
      <c r="B43" s="1192" t="s">
        <v>208</v>
      </c>
      <c r="C43" s="49"/>
      <c r="D43" s="202"/>
      <c r="E43" s="208"/>
      <c r="F43" s="208"/>
      <c r="G43" s="208"/>
    </row>
    <row r="44" spans="1:7" s="75" customFormat="1" ht="15.95" customHeight="1">
      <c r="A44" s="205"/>
      <c r="B44" s="1192" t="s">
        <v>209</v>
      </c>
      <c r="C44" s="49"/>
      <c r="D44" s="202"/>
      <c r="E44" s="42"/>
      <c r="F44" s="42"/>
      <c r="G44" s="42"/>
    </row>
    <row r="45" spans="1:7" s="75" customFormat="1" ht="15.95" customHeight="1">
      <c r="A45" s="205"/>
      <c r="B45" s="1192" t="s">
        <v>210</v>
      </c>
      <c r="C45" s="43"/>
      <c r="D45" s="202"/>
      <c r="E45" s="42"/>
      <c r="F45" s="42"/>
      <c r="G45" s="42"/>
    </row>
    <row r="46" spans="1:7" s="75" customFormat="1" ht="15.95" customHeight="1">
      <c r="A46" s="205"/>
      <c r="B46" s="1192" t="s">
        <v>211</v>
      </c>
      <c r="C46" s="43"/>
      <c r="D46" s="202"/>
      <c r="E46" s="42"/>
      <c r="F46" s="42"/>
      <c r="G46" s="42"/>
    </row>
    <row r="47" spans="1:7" s="75" customFormat="1" ht="15.95" customHeight="1">
      <c r="A47" s="127"/>
      <c r="B47" s="1193"/>
      <c r="C47" s="43"/>
      <c r="D47" s="202"/>
      <c r="E47" s="42"/>
      <c r="F47" s="42"/>
      <c r="G47" s="42"/>
    </row>
    <row r="48" spans="1:7" s="75" customFormat="1" ht="15.95" customHeight="1">
      <c r="A48" s="127"/>
      <c r="C48" s="21"/>
      <c r="D48" s="202"/>
      <c r="E48" s="204"/>
      <c r="F48" s="204"/>
      <c r="G48" s="204"/>
    </row>
    <row r="49" spans="1:7" s="75" customFormat="1" ht="15.95" customHeight="1">
      <c r="A49" s="127"/>
      <c r="C49" s="21"/>
      <c r="D49" s="207"/>
      <c r="E49" s="42"/>
      <c r="F49" s="42"/>
      <c r="G49" s="42"/>
    </row>
    <row r="50" spans="1:7" s="75" customFormat="1" ht="15.95" customHeight="1">
      <c r="A50" s="209"/>
      <c r="C50" s="21"/>
      <c r="D50" s="202"/>
      <c r="E50" s="42"/>
      <c r="F50" s="42"/>
      <c r="G50" s="42"/>
    </row>
    <row r="51" spans="1:7" s="75" customFormat="1" ht="15.95" customHeight="1">
      <c r="A51" s="62"/>
      <c r="C51" s="21"/>
      <c r="D51" s="202"/>
      <c r="E51" s="208"/>
      <c r="F51" s="208"/>
      <c r="G51" s="208"/>
    </row>
    <row r="52" spans="1:7" s="75" customFormat="1" ht="15.95" customHeight="1">
      <c r="A52" s="127"/>
      <c r="B52" s="21"/>
      <c r="C52" s="63"/>
      <c r="D52" s="202"/>
      <c r="E52" s="42"/>
      <c r="F52" s="42"/>
      <c r="G52" s="42"/>
    </row>
    <row r="53" spans="1:7" s="75" customFormat="1" ht="15.95" customHeight="1">
      <c r="A53" s="127"/>
      <c r="B53" s="62"/>
      <c r="C53" s="63"/>
      <c r="D53" s="202"/>
      <c r="E53" s="42"/>
      <c r="F53" s="42"/>
      <c r="G53" s="42"/>
    </row>
  </sheetData>
  <hyperlinks>
    <hyperlink ref="A9" location="'1.1.2 Group P&amp;L QO '!Print_Area" display="1.1.2  Profit and loss - quarterly overview"/>
    <hyperlink ref="A18" location="'1.5 Group Capital base '!Print_Area" display="1.5     Capital base"/>
    <hyperlink ref="A20" location="'1.7.1 ING Group Investments'!Print_Area" display="1.7.1  Investments: Group"/>
    <hyperlink ref="A21" location="'1.7.2 ING Bank Investments'!Print_Area" display="1.7.2  Investments: ING Bank"/>
    <hyperlink ref="A19" location="'1.6 Group Funding'!A1" display="1.6     Funding"/>
    <hyperlink ref="A22" location="'1.7.3.ING Insurance Investments'!Print_Area" display="1.7.3  Investments: NN Group"/>
    <hyperlink ref="B8" location="'2.1.1 Banking P&amp;L 2Q2014 CQ'!Print_Area" display="2.1.1    Profit and loss: ING Bank 2Q2014"/>
    <hyperlink ref="B30" location="'2.2.3 Retail Banking Cl.Bal.'!Print_Area" display="2.2.3    Client Balances: Retail Banking"/>
    <hyperlink ref="B31" location="'2.2.4 Retail NL. Cl.Bal.'!Print_Area" display="2.2.4    Client Balances: Retail Banking Netherlands"/>
    <hyperlink ref="B32" location="'2.2.5 Retail Belgium Cl.Bal.'!Print_Area" display="2.2.5    Client Balances: Retail Banking Belgium"/>
    <hyperlink ref="B33" location="'2.2.6 Retail Germany Cl.Bal.'!Print_Area" display="2.2.6    Client Balances: Retail Banking Germany"/>
    <hyperlink ref="B34" location="'2.2.7 Ret Rest of Worl Cl.Bal.'!Print_Area" display="2.2.7    Client Balances: Retail Banking Rest of World"/>
    <hyperlink ref="B35" location="'2.2.8 Commercial Bank. Cl.Bal.'!Print_Area" display="2.2.8    Client Balances: Commercial Banking"/>
    <hyperlink ref="B11" location="'2.1.4 Retail Benelux P&amp;L'!A1" display="2.1.4    Profit and loss: Retail Banking Benelux"/>
    <hyperlink ref="B13" location="'2.1.6 Retail Belgium P&amp;L'!A1" display="2.1.6    Profit and loss: Retail Banking Belgium"/>
    <hyperlink ref="B15" location="'2.1.8 Retail Germany P&amp;L'!A1" display="2.1.8    Profit and loss: Retail Banking Germany"/>
    <hyperlink ref="B16" location="'2.1.9 Retail Rest of World P&amp;L'!A1" display="2.1.9    Profit and loss: Retail Banking Rest of World"/>
    <hyperlink ref="B17" location="'2.1.10 Commercial Bkg P&amp;L'!A1" display="2.1.10  Profit and loss: Commercial Banking"/>
    <hyperlink ref="B18" location="'2.1.11 CB Industry Lending P&amp;L'!A1" display="2.1.11  Profit and loss: Commercial Banking - Industry Lending"/>
    <hyperlink ref="B20" location="'2.1.12 CB Gen Lnd &amp; Tr Serv P&amp;L'!A1" display="2.1.12  Profit and loss: Commercial Banking - General Lending &amp; Transaction Services"/>
    <hyperlink ref="B22" location="'2.1.13 CB Fin Markets P&amp;L'!A1" display="2.1.13  Profit and loss: Commercial Banking - Financial Markets"/>
    <hyperlink ref="B24" location="'2.1.14 CB Tr, RE &amp; Other P&amp;L'!A1" display="2.1.14  Profit and loss: Commercial Banking - Bank Treasury, Real Estate &amp; Other"/>
    <hyperlink ref="B26" location="'2.1.15 Corporate Line Bkg P&amp;L'!A1" display="2.1.15  Profit and loss: Corporate Line Banking"/>
    <hyperlink ref="B12" location="'2.1.5 Retail Netherlands P&amp;L'!A1" display="2.1.5    Profit and loss: Retail Banking Netherlands"/>
    <hyperlink ref="B10" location="'2.1.3 Retail Banking P&amp;L'!A1" display="2.1.3    Profit and loss: Retail Banking"/>
    <hyperlink ref="B37" location="'2.3 Ret Int Add Info. 1'!A1" display="2.3       Additional information Retail Banking International"/>
    <hyperlink ref="B39" location="'2.4.1 Banking Geo split 2Q2014'!Print_Area" display="2.4.1    Geographical split: ING Bank 2Q2014"/>
    <hyperlink ref="B41" location="'2.4.3 Geogr split Netherlands'!A1" display="2.4.3    Geographical split: Netherlands"/>
    <hyperlink ref="B42" location="'2.4.4 Geogr split Belgium'!A1" display="2.4.4    Geographical split: Belgium"/>
    <hyperlink ref="B43" location="'2.4.5 Geogr split Germany'!A1" display="2.4.5    Geographical split: Germany"/>
    <hyperlink ref="B44" location="'2.4.6 Geogr split Rest Europe'!A1" display="2.4.6    Geographical split: Rest of Europe"/>
    <hyperlink ref="B45" location="'2.4.7 Geogr split OutsideEurope'!A1" display="2.4.7    Geographical split: Outside Europe"/>
    <hyperlink ref="B46" location="'2.4.8 Geogr split Other'!A1" display="2.4.8    Geographical split: Other"/>
    <hyperlink ref="C8" location="'3.1.1 ING Insurance MA'!Print_Area" display="3.1.1  Margin analysis NN Group: Total"/>
    <hyperlink ref="C9" location="'3.1.2 Netherlands Life MA'!Print_Area" display="3.1.2  Margin analysis NN Group: Netherlands Life"/>
    <hyperlink ref="C10" location="'3.1.3 Netherlands Non-life MA'!Print_Area" display="3.1.3  Margin analysis NN Group: Netherlands Non-Life "/>
    <hyperlink ref="C11" location="'3.1.4 Insurance Europe MA'!Print_Area" display="3.1.4  Margin analysis NN Group: Europe"/>
    <hyperlink ref="C16" location="'3.1.9 Divest. &amp; Disc. Op'!A1" display="3.1.9  Margin analysis NN Group: Divestments and discontinued operations"/>
    <hyperlink ref="C12" location="'3.1.5 Japan Life MA'!Print_Area" display="3.1.5  Margin analysis NN Group: Japan Life"/>
    <hyperlink ref="C15" location="'3.1.8 Japan Closed Block VA MA'!Print_Area" display="3.1.8  Margin analysis NN Group: Japan Closed Block VA"/>
    <hyperlink ref="C13" location="'3.1.6 Investment Management MA'!Print_Area" display="3.1.6  Margin analysis NN Group: Investment Management"/>
    <hyperlink ref="A8" location="'1.1.1 ING Group P&amp;L CQ'!A1" display="1.1.1  Profit and loss - comparable quarters"/>
    <hyperlink ref="A10" location="'1.2.1 Group Bal Assets CQ'!Print_Area" display="1.2.1  Consolidated Balance sheet: Assets - comparable quarters"/>
    <hyperlink ref="A11" location="'1.2.2 Group Bal Assets QO'!Print_Area" display="1.2.2  Consolidated Balance sheet: Assets - quarterly overview"/>
    <hyperlink ref="A12" location="'1.3.1 Group Bal Liabiliti CQ'!Print_Area" display="1.3.1  Consolidated Balance sheet: Equity and Liabilities -"/>
    <hyperlink ref="A14" location="'1.3.2 Group Bal Liabilities QO'!Print_Area" display="1.3.2  Consolidated Balance sheet: Equity and Liabilities -"/>
    <hyperlink ref="A17" location="'1.4.2 Group Equity QO'!A1" display="1.4.2    Total equity"/>
    <hyperlink ref="B9" location="'2.1.2 Total Banking P&amp;L'!Print_Area" display="2.1.2    Profit and loss: ING Bank"/>
    <hyperlink ref="B28" location="'2.2.1 Tot.Banking Cl.Bal 1Q2014'!Print_Area" display="2.2.1    Client Balances: ING Bank 1Q2014"/>
    <hyperlink ref="B29" location="'2.2.2 Total Banking Cl.Bal.'!Print_Area" display="2.2.2    Client Balances: ING Bank"/>
    <hyperlink ref="B40" location="'2.4.2 Geogr split ING Bank'!Print_Area" display="2.4.2    Geographical split: ING Bank"/>
    <hyperlink ref="B14" location="'2.1.7 Retail Internat. P&amp;L'!A1" display="2.1.7    Profit and loss: Retail Banking International"/>
    <hyperlink ref="C14" location="'3.1.7 Other MA'!Print_Area" display="3.1.7  Margin analysis NN Group: Other"/>
    <hyperlink ref="C19" location="'3.2.1 ING Insurance CB'!Print_Area" display="3.2.1  Client Balances NN Group: Total"/>
    <hyperlink ref="C20" location="'3.2.2 Netherlands Life CB'!Print_Area" display="3.2.2  Client Balances NN Group: Netherlands Life"/>
    <hyperlink ref="C21" location="'3.2.3 Insurance Europe CB'!Print_Area" display="3.2.3  Client Balances NN Group: Europe"/>
    <hyperlink ref="C22" location="'3.2.4 Japan Life CB'!Print_Area" display="3.2.4  Client Balances NN Group: Japan Life"/>
    <hyperlink ref="C23" location="'3.2.5 Investment Management CB'!Print_Area" display="3.2.5  Client Balances NN Group: Investment Management"/>
    <hyperlink ref="C24" location="'3.2.6 Other CB'!Print_Area" display="3.2.6  Client Balances NN Group: Other"/>
    <hyperlink ref="C25" location="'3.2.7 Japan Closed Block VA CB'!Print_Area" display="3.2.7  Client Balances NN Group: Japan Closed Block VA"/>
    <hyperlink ref="C27" location="'3.3 add info NL Non-life '!Print_Area" display="3.3     Additional information NN Group: Netherlands Non-life"/>
    <hyperlink ref="C28" location="'3.4 Ins Eur add info by country'!Print_Area" display="3.4     Additional information NN Group: Insurance Europe"/>
    <hyperlink ref="C30" location="'3.5 Ins. Add info IM'!Print_Area" display="3.5     Additional information NN Group: Investment Management"/>
    <hyperlink ref="A16" location="'1.4.1 Group Equity CQ'!Print_Area" display="1.4.1  Total equity - comparable quarters"/>
    <hyperlink ref="A13" location="'1.3.1 Group Bal Liabiliti CQ'!Print_Area" display="          comparable quarters"/>
    <hyperlink ref="A15" location="'1.3.2 Group Bal Liabilities QO'!Print_Area" display="          quarterly overview"/>
    <hyperlink ref="B19" location="'2.1.11 CB Industry Lending P&amp;L'!Print_Area" display="            Industry Lending"/>
    <hyperlink ref="B21" location="'2.1.12 CB Gen Lnd &amp; Tr Serv P&amp;L'!Print_Area" display="            General Lending &amp; Transaction Services"/>
    <hyperlink ref="B23" location="'2.1.13 CB Fin Markets P&amp;L'!Print_Area" display="            Financial Markets"/>
    <hyperlink ref="B25" location="'2.1.14 CB Tr, RE &amp; Other P&amp;L'!Print_Area" display="            Bank Treasury,Real Estate &amp; Other"/>
    <hyperlink ref="C17" location="'3.1.9 Divest. &amp; Disc. Op'!Print_Area" display="          discontinued operations   "/>
    <hyperlink ref="C29" location="'3.4 Ins Eur add info by country'!Print_Area" display="          key figures by country"/>
    <hyperlink ref="C34" location="'4.1 Other Insurance P&amp;L'!Print_Area" display="4.1 Profit and Loss Insurance Other"/>
    <hyperlink ref="C35" location="'4.2 Other Insurance MA'!Print_Area" display="4.2 Margin analysis Insurance Other"/>
    <hyperlink ref="A14:A15" location="'1.3.2 Group Bal Liabilities '!Print_Area" display="1.3.2  Consolidated Balance sheet: Equity and Liabilities -"/>
  </hyperlinks>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294</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295</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442"/>
      <c r="C7" s="443"/>
      <c r="D7" s="1244">
        <v>911.23200000000008</v>
      </c>
      <c r="E7" s="1243">
        <v>909.17899999999997</v>
      </c>
      <c r="F7" s="443">
        <v>906.59299999999985</v>
      </c>
      <c r="G7" s="443">
        <v>882.7180000000003</v>
      </c>
      <c r="H7" s="443">
        <v>872.12199999999996</v>
      </c>
      <c r="I7" s="1260">
        <v>824.36199999999997</v>
      </c>
      <c r="J7" s="443">
        <v>1820.4110000000001</v>
      </c>
      <c r="K7" s="443">
        <v>1696.4839999999999</v>
      </c>
      <c r="L7" s="59"/>
    </row>
    <row r="8" spans="1:12" s="69" customFormat="1" ht="15.95" customHeight="1">
      <c r="A8" s="421" t="s">
        <v>250</v>
      </c>
      <c r="B8" s="424"/>
      <c r="C8" s="286"/>
      <c r="D8" s="1226">
        <v>-0.85499999999999998</v>
      </c>
      <c r="E8" s="1216">
        <v>-1.0860000000000001</v>
      </c>
      <c r="F8" s="286">
        <v>-0.31800000000000006</v>
      </c>
      <c r="G8" s="286">
        <v>-0.22499999999999987</v>
      </c>
      <c r="H8" s="286">
        <v>-0.45900000000000002</v>
      </c>
      <c r="I8" s="287">
        <v>-0.45600000000000002</v>
      </c>
      <c r="J8" s="286">
        <v>-1.9410000000000001</v>
      </c>
      <c r="K8" s="286">
        <v>-0.91500000000000004</v>
      </c>
      <c r="L8" s="59"/>
    </row>
    <row r="9" spans="1:12" s="69" customFormat="1" ht="15.95" customHeight="1">
      <c r="A9" s="421" t="s">
        <v>251</v>
      </c>
      <c r="B9" s="424"/>
      <c r="C9" s="286"/>
      <c r="D9" s="1226">
        <v>26.386999999999997</v>
      </c>
      <c r="E9" s="1216">
        <v>28.221</v>
      </c>
      <c r="F9" s="286">
        <v>24.116</v>
      </c>
      <c r="G9" s="286">
        <v>22.995000000000005</v>
      </c>
      <c r="H9" s="286">
        <v>21.242999999999999</v>
      </c>
      <c r="I9" s="287">
        <v>21.161000000000001</v>
      </c>
      <c r="J9" s="286">
        <v>54.607999999999997</v>
      </c>
      <c r="K9" s="286">
        <v>42.403999999999996</v>
      </c>
      <c r="L9" s="59"/>
    </row>
    <row r="10" spans="1:12" s="68" customFormat="1" ht="15.95" customHeight="1">
      <c r="A10" s="422" t="s">
        <v>252</v>
      </c>
      <c r="B10" s="425"/>
      <c r="C10" s="356"/>
      <c r="D10" s="1227">
        <v>936.76400000000001</v>
      </c>
      <c r="E10" s="1217">
        <v>936.31399999999996</v>
      </c>
      <c r="F10" s="356">
        <v>930.39099999999985</v>
      </c>
      <c r="G10" s="356">
        <v>905.48800000000028</v>
      </c>
      <c r="H10" s="356">
        <v>892.90600000000006</v>
      </c>
      <c r="I10" s="1302">
        <v>845.06700000000001</v>
      </c>
      <c r="J10" s="356">
        <v>1873.078</v>
      </c>
      <c r="K10" s="356">
        <v>1737.973</v>
      </c>
      <c r="L10" s="67"/>
    </row>
    <row r="11" spans="1:12" s="68" customFormat="1" ht="15.95" customHeight="1">
      <c r="A11" s="421" t="s">
        <v>253</v>
      </c>
      <c r="B11" s="424"/>
      <c r="C11" s="286"/>
      <c r="D11" s="1226">
        <v>78.095999999999989</v>
      </c>
      <c r="E11" s="1216">
        <v>74.58</v>
      </c>
      <c r="F11" s="286">
        <v>79.54400000000004</v>
      </c>
      <c r="G11" s="286">
        <v>77.667999999999978</v>
      </c>
      <c r="H11" s="286">
        <v>79.594999999999999</v>
      </c>
      <c r="I11" s="287">
        <v>76.58</v>
      </c>
      <c r="J11" s="286">
        <v>152.67599999999999</v>
      </c>
      <c r="K11" s="286">
        <v>156.17500000000001</v>
      </c>
      <c r="L11" s="67"/>
    </row>
    <row r="12" spans="1:12" s="68" customFormat="1" ht="15.95" customHeight="1">
      <c r="A12" s="421" t="s">
        <v>254</v>
      </c>
      <c r="B12" s="424"/>
      <c r="C12" s="286"/>
      <c r="D12" s="1226">
        <v>19.056999999999999</v>
      </c>
      <c r="E12" s="1216">
        <v>22.172999999999998</v>
      </c>
      <c r="F12" s="286">
        <v>17.292000000000002</v>
      </c>
      <c r="G12" s="286">
        <v>16.788000000000004</v>
      </c>
      <c r="H12" s="286">
        <v>17.071999999999999</v>
      </c>
      <c r="I12" s="287">
        <v>15.194000000000001</v>
      </c>
      <c r="J12" s="286">
        <v>41.23</v>
      </c>
      <c r="K12" s="286">
        <v>32.265999999999998</v>
      </c>
      <c r="L12" s="67"/>
    </row>
    <row r="13" spans="1:12" s="68" customFormat="1" ht="15.95" customHeight="1">
      <c r="A13" s="421" t="s">
        <v>255</v>
      </c>
      <c r="B13" s="424"/>
      <c r="C13" s="286"/>
      <c r="D13" s="1226">
        <v>0.40799999999999997</v>
      </c>
      <c r="E13" s="1216">
        <v>0.41599999999999998</v>
      </c>
      <c r="F13" s="286">
        <v>0.32399999999999984</v>
      </c>
      <c r="G13" s="286">
        <v>0.43700000000000006</v>
      </c>
      <c r="H13" s="286">
        <v>0.45</v>
      </c>
      <c r="I13" s="287">
        <v>0.45900000000000002</v>
      </c>
      <c r="J13" s="286">
        <v>0.82399999999999995</v>
      </c>
      <c r="K13" s="286">
        <v>0.90900000000000003</v>
      </c>
      <c r="L13" s="67"/>
    </row>
    <row r="14" spans="1:12" s="68" customFormat="1" ht="15.95" customHeight="1">
      <c r="A14" s="421" t="s">
        <v>256</v>
      </c>
      <c r="B14" s="424"/>
      <c r="C14" s="286"/>
      <c r="D14" s="1226">
        <v>0.70700000000000007</v>
      </c>
      <c r="E14" s="1216">
        <v>0.752</v>
      </c>
      <c r="F14" s="286">
        <v>8.4179999999999993</v>
      </c>
      <c r="G14" s="286">
        <v>8.9960000000000022</v>
      </c>
      <c r="H14" s="286">
        <v>7.1920000000000002</v>
      </c>
      <c r="I14" s="287">
        <v>7.415</v>
      </c>
      <c r="J14" s="286">
        <v>1.4590000000000001</v>
      </c>
      <c r="K14" s="286">
        <v>14.606999999999999</v>
      </c>
      <c r="L14" s="67"/>
    </row>
    <row r="15" spans="1:12" s="68" customFormat="1" ht="15.95" customHeight="1">
      <c r="A15" s="421" t="s">
        <v>257</v>
      </c>
      <c r="B15" s="424"/>
      <c r="C15" s="286"/>
      <c r="D15" s="1226">
        <v>0.71400000000000019</v>
      </c>
      <c r="E15" s="1216">
        <v>1.7689999999999999</v>
      </c>
      <c r="F15" s="286">
        <v>7.4999999999999734E-2</v>
      </c>
      <c r="G15" s="286">
        <v>1.4970000000000001</v>
      </c>
      <c r="H15" s="286">
        <v>-5.0000000000000001E-3</v>
      </c>
      <c r="I15" s="287">
        <v>-3.0000000000000001E-3</v>
      </c>
      <c r="J15" s="286">
        <v>2.4830000000000001</v>
      </c>
      <c r="K15" s="286">
        <v>-8.0000000000000002E-3</v>
      </c>
      <c r="L15" s="67"/>
    </row>
    <row r="16" spans="1:12" s="68" customFormat="1" ht="15.95" customHeight="1">
      <c r="A16" s="421" t="s">
        <v>34</v>
      </c>
      <c r="B16" s="424"/>
      <c r="C16" s="286"/>
      <c r="D16" s="1226">
        <v>15.113</v>
      </c>
      <c r="E16" s="1216">
        <v>13.046000000000006</v>
      </c>
      <c r="F16" s="286">
        <v>10.250999999999962</v>
      </c>
      <c r="G16" s="286">
        <v>12.593000000000004</v>
      </c>
      <c r="H16" s="286">
        <v>13.096999999999994</v>
      </c>
      <c r="I16" s="287">
        <v>12.001999999999995</v>
      </c>
      <c r="J16" s="286">
        <v>28.159000000000006</v>
      </c>
      <c r="K16" s="286">
        <v>25.09899999999999</v>
      </c>
      <c r="L16" s="67"/>
    </row>
    <row r="17" spans="1:12" s="68" customFormat="1" ht="15.95" customHeight="1">
      <c r="A17" s="422" t="s">
        <v>35</v>
      </c>
      <c r="B17" s="425"/>
      <c r="C17" s="356"/>
      <c r="D17" s="1227">
        <v>114.09499999999998</v>
      </c>
      <c r="E17" s="1217">
        <v>112.736</v>
      </c>
      <c r="F17" s="356">
        <v>115.904</v>
      </c>
      <c r="G17" s="356">
        <v>117.97899999999998</v>
      </c>
      <c r="H17" s="356">
        <v>117.401</v>
      </c>
      <c r="I17" s="1302">
        <v>111.64700000000001</v>
      </c>
      <c r="J17" s="356">
        <v>226.83099999999999</v>
      </c>
      <c r="K17" s="356">
        <v>229.048</v>
      </c>
      <c r="L17" s="67"/>
    </row>
    <row r="18" spans="1:12" s="68" customFormat="1" ht="15.95" customHeight="1">
      <c r="A18" s="426" t="s">
        <v>258</v>
      </c>
      <c r="B18" s="424"/>
      <c r="C18" s="286"/>
      <c r="D18" s="1226"/>
      <c r="E18" s="1216"/>
      <c r="F18" s="286"/>
      <c r="G18" s="286"/>
      <c r="H18" s="286"/>
      <c r="I18" s="287"/>
      <c r="J18" s="286">
        <v>0</v>
      </c>
      <c r="K18" s="286">
        <v>0</v>
      </c>
      <c r="L18" s="67"/>
    </row>
    <row r="19" spans="1:12" s="68" customFormat="1" ht="15.95" customHeight="1">
      <c r="A19" s="426" t="s">
        <v>259</v>
      </c>
      <c r="B19" s="424"/>
      <c r="C19" s="286"/>
      <c r="D19" s="1226">
        <v>1.2520000000000007</v>
      </c>
      <c r="E19" s="1216">
        <v>-5.8710000000000004</v>
      </c>
      <c r="F19" s="286">
        <v>0</v>
      </c>
      <c r="G19" s="286">
        <v>-8.9999999999999993E-3</v>
      </c>
      <c r="H19" s="286">
        <v>0.60599999999999998</v>
      </c>
      <c r="I19" s="287">
        <v>0</v>
      </c>
      <c r="J19" s="286">
        <v>-4.6189999999999998</v>
      </c>
      <c r="K19" s="286">
        <v>0.60599999999999998</v>
      </c>
      <c r="L19" s="67"/>
    </row>
    <row r="20" spans="1:12" s="69" customFormat="1" ht="15.95" customHeight="1">
      <c r="A20" s="421" t="s">
        <v>260</v>
      </c>
      <c r="B20" s="424"/>
      <c r="C20" s="286"/>
      <c r="D20" s="1226">
        <v>1.2520000000000007</v>
      </c>
      <c r="E20" s="1216">
        <v>-5.8710000000000004</v>
      </c>
      <c r="F20" s="286">
        <v>0</v>
      </c>
      <c r="G20" s="286">
        <v>-8.9999999999999993E-3</v>
      </c>
      <c r="H20" s="286">
        <v>0.60599999999999998</v>
      </c>
      <c r="I20" s="287">
        <v>0</v>
      </c>
      <c r="J20" s="286">
        <v>-4.6189999999999998</v>
      </c>
      <c r="K20" s="286">
        <v>0.60599999999999998</v>
      </c>
      <c r="L20" s="59"/>
    </row>
    <row r="21" spans="1:12" s="69" customFormat="1" ht="15.95" customHeight="1">
      <c r="A21" s="426" t="s">
        <v>261</v>
      </c>
      <c r="B21" s="424"/>
      <c r="C21" s="286"/>
      <c r="D21" s="1226">
        <v>0</v>
      </c>
      <c r="E21" s="1216">
        <v>0</v>
      </c>
      <c r="F21" s="286">
        <v>0</v>
      </c>
      <c r="G21" s="286">
        <v>0</v>
      </c>
      <c r="H21" s="286">
        <v>0</v>
      </c>
      <c r="I21" s="287">
        <v>0</v>
      </c>
      <c r="J21" s="286">
        <v>0</v>
      </c>
      <c r="K21" s="286">
        <v>0</v>
      </c>
      <c r="L21" s="59"/>
    </row>
    <row r="22" spans="1:12" s="69" customFormat="1" ht="15.95" customHeight="1">
      <c r="A22" s="426" t="s">
        <v>262</v>
      </c>
      <c r="B22" s="424"/>
      <c r="C22" s="286"/>
      <c r="D22" s="1226"/>
      <c r="E22" s="1216"/>
      <c r="F22" s="286"/>
      <c r="G22" s="286"/>
      <c r="H22" s="286"/>
      <c r="I22" s="287"/>
      <c r="J22" s="286">
        <v>0</v>
      </c>
      <c r="K22" s="286">
        <v>0</v>
      </c>
      <c r="L22" s="59"/>
    </row>
    <row r="23" spans="1:12" s="69" customFormat="1" ht="15.95" customHeight="1">
      <c r="A23" s="426" t="s">
        <v>263</v>
      </c>
      <c r="B23" s="424"/>
      <c r="C23" s="286"/>
      <c r="D23" s="1226"/>
      <c r="E23" s="1216"/>
      <c r="F23" s="286"/>
      <c r="G23" s="286"/>
      <c r="H23" s="286"/>
      <c r="I23" s="287"/>
      <c r="J23" s="286">
        <v>0</v>
      </c>
      <c r="K23" s="286">
        <v>0</v>
      </c>
      <c r="L23" s="59"/>
    </row>
    <row r="24" spans="1:12" s="69" customFormat="1" ht="15.95" customHeight="1">
      <c r="A24" s="427" t="s">
        <v>264</v>
      </c>
      <c r="B24" s="424"/>
      <c r="C24" s="286"/>
      <c r="D24" s="1226">
        <v>0</v>
      </c>
      <c r="E24" s="1216">
        <v>0</v>
      </c>
      <c r="F24" s="286">
        <v>0</v>
      </c>
      <c r="G24" s="286">
        <v>0</v>
      </c>
      <c r="H24" s="286">
        <v>0</v>
      </c>
      <c r="I24" s="287">
        <v>0</v>
      </c>
      <c r="J24" s="286">
        <v>0</v>
      </c>
      <c r="K24" s="286">
        <v>0</v>
      </c>
      <c r="L24" s="59"/>
    </row>
    <row r="25" spans="1:12" s="68" customFormat="1" ht="15.95" customHeight="1">
      <c r="A25" s="422" t="s">
        <v>265</v>
      </c>
      <c r="B25" s="425"/>
      <c r="C25" s="356"/>
      <c r="D25" s="1227">
        <v>1.2520000000000007</v>
      </c>
      <c r="E25" s="1217">
        <v>-5.8710000000000004</v>
      </c>
      <c r="F25" s="356">
        <v>0</v>
      </c>
      <c r="G25" s="356">
        <v>-8.9999999999999993E-3</v>
      </c>
      <c r="H25" s="356">
        <v>0.60599999999999998</v>
      </c>
      <c r="I25" s="1302">
        <v>0</v>
      </c>
      <c r="J25" s="356">
        <v>-4.6189999999999998</v>
      </c>
      <c r="K25" s="356">
        <v>0.60599999999999998</v>
      </c>
      <c r="L25" s="67"/>
    </row>
    <row r="26" spans="1:12" s="68" customFormat="1" ht="15.95" customHeight="1">
      <c r="A26" s="421" t="s">
        <v>266</v>
      </c>
      <c r="B26" s="424"/>
      <c r="C26" s="286"/>
      <c r="D26" s="1226">
        <v>-1.3000000000000007</v>
      </c>
      <c r="E26" s="1216">
        <v>-4.5119999999999996</v>
      </c>
      <c r="F26" s="286">
        <v>-14.662000000000001</v>
      </c>
      <c r="G26" s="286">
        <v>1.6479999999999997</v>
      </c>
      <c r="H26" s="286">
        <v>-3.0990000000000002</v>
      </c>
      <c r="I26" s="287">
        <v>-2.6989999999999998</v>
      </c>
      <c r="J26" s="286">
        <v>-5.8120000000000003</v>
      </c>
      <c r="K26" s="286">
        <v>-5.798</v>
      </c>
      <c r="L26" s="67"/>
    </row>
    <row r="27" spans="1:12" s="68" customFormat="1" ht="15.95" customHeight="1">
      <c r="A27" s="421" t="s">
        <v>267</v>
      </c>
      <c r="B27" s="424"/>
      <c r="C27" s="286"/>
      <c r="D27" s="1226">
        <v>11.301999999999998</v>
      </c>
      <c r="E27" s="1216">
        <v>10.935</v>
      </c>
      <c r="F27" s="286">
        <v>12.332000000000001</v>
      </c>
      <c r="G27" s="286">
        <v>9.5350000000000001</v>
      </c>
      <c r="H27" s="286">
        <v>8.8130000000000006</v>
      </c>
      <c r="I27" s="287">
        <v>10.504</v>
      </c>
      <c r="J27" s="286">
        <v>22.236999999999998</v>
      </c>
      <c r="K27" s="286">
        <v>19.317</v>
      </c>
      <c r="L27" s="67"/>
    </row>
    <row r="28" spans="1:12" s="68" customFormat="1" ht="15.95" customHeight="1">
      <c r="A28" s="421" t="s">
        <v>268</v>
      </c>
      <c r="B28" s="424"/>
      <c r="C28" s="286"/>
      <c r="D28" s="1226">
        <v>-24.859000000000002</v>
      </c>
      <c r="E28" s="1216">
        <v>-1.2859999999999996</v>
      </c>
      <c r="F28" s="286">
        <v>-0.48600000000000421</v>
      </c>
      <c r="G28" s="286">
        <v>6.3630000000000031</v>
      </c>
      <c r="H28" s="286">
        <v>7.7679999999999998</v>
      </c>
      <c r="I28" s="287">
        <v>5.569</v>
      </c>
      <c r="J28" s="286">
        <v>-26.145000000000003</v>
      </c>
      <c r="K28" s="286">
        <v>13.337</v>
      </c>
      <c r="L28" s="67"/>
    </row>
    <row r="29" spans="1:12" s="68" customFormat="1" ht="15.95" customHeight="1">
      <c r="A29" s="422" t="s">
        <v>269</v>
      </c>
      <c r="B29" s="425"/>
      <c r="C29" s="356"/>
      <c r="D29" s="1227">
        <v>-14.857000000000005</v>
      </c>
      <c r="E29" s="1217">
        <v>5.1370000000000013</v>
      </c>
      <c r="F29" s="356">
        <v>-2.8160000000000043</v>
      </c>
      <c r="G29" s="356">
        <v>17.546000000000003</v>
      </c>
      <c r="H29" s="356">
        <v>13.481999999999999</v>
      </c>
      <c r="I29" s="1302">
        <v>13.373999999999999</v>
      </c>
      <c r="J29" s="356">
        <v>-9.7200000000000024</v>
      </c>
      <c r="K29" s="356">
        <v>26.855999999999998</v>
      </c>
      <c r="L29" s="67"/>
    </row>
    <row r="30" spans="1:12" s="68" customFormat="1" ht="15.95" customHeight="1">
      <c r="A30" s="428" t="s">
        <v>36</v>
      </c>
      <c r="B30" s="429"/>
      <c r="C30" s="361"/>
      <c r="D30" s="1228">
        <v>1037.2539999999999</v>
      </c>
      <c r="E30" s="1218">
        <v>1048.3159999999998</v>
      </c>
      <c r="F30" s="361">
        <v>1043.4789999999998</v>
      </c>
      <c r="G30" s="361">
        <v>1041.0040000000004</v>
      </c>
      <c r="H30" s="361">
        <v>1024.395</v>
      </c>
      <c r="I30" s="1303">
        <v>970.08800000000008</v>
      </c>
      <c r="J30" s="361">
        <v>2085.5700000000002</v>
      </c>
      <c r="K30" s="361">
        <v>1994.4829999999999</v>
      </c>
      <c r="L30" s="67"/>
    </row>
    <row r="31" spans="1:12" s="69" customFormat="1" ht="15.95" customHeight="1">
      <c r="A31" s="86" t="s">
        <v>270</v>
      </c>
      <c r="B31" s="424"/>
      <c r="C31" s="286"/>
      <c r="D31" s="1226">
        <v>567.64800000000002</v>
      </c>
      <c r="E31" s="1216">
        <v>567.48300000000006</v>
      </c>
      <c r="F31" s="286">
        <v>668.72499999999991</v>
      </c>
      <c r="G31" s="286">
        <v>546.24399999999991</v>
      </c>
      <c r="H31" s="286">
        <v>559.65499999999997</v>
      </c>
      <c r="I31" s="287">
        <v>569.245</v>
      </c>
      <c r="J31" s="286">
        <v>1135.1310000000001</v>
      </c>
      <c r="K31" s="286">
        <v>1128.9000000000001</v>
      </c>
      <c r="L31" s="59"/>
    </row>
    <row r="32" spans="1:12" s="69" customFormat="1" ht="15.95" customHeight="1">
      <c r="A32" s="87" t="s">
        <v>66</v>
      </c>
      <c r="B32" s="430"/>
      <c r="C32" s="365"/>
      <c r="D32" s="1229">
        <v>3.7469999999999999</v>
      </c>
      <c r="E32" s="1219">
        <v>6.4960000000000004</v>
      </c>
      <c r="F32" s="365">
        <v>0.49299999999999855</v>
      </c>
      <c r="G32" s="365">
        <v>9.9660000000000011</v>
      </c>
      <c r="H32" s="365">
        <v>7.2670000000000003</v>
      </c>
      <c r="I32" s="1304">
        <v>6.2130000000000001</v>
      </c>
      <c r="J32" s="365">
        <v>10.243</v>
      </c>
      <c r="K32" s="365">
        <v>13.48</v>
      </c>
      <c r="L32" s="59"/>
    </row>
    <row r="33" spans="1:12" s="68" customFormat="1" ht="15.95" customHeight="1">
      <c r="A33" s="102" t="s">
        <v>37</v>
      </c>
      <c r="B33" s="431"/>
      <c r="C33" s="406"/>
      <c r="D33" s="1239">
        <v>571.39499999999998</v>
      </c>
      <c r="E33" s="1235">
        <v>573.97900000000004</v>
      </c>
      <c r="F33" s="406">
        <v>669.21799999999996</v>
      </c>
      <c r="G33" s="406">
        <v>556.20999999999992</v>
      </c>
      <c r="H33" s="406">
        <v>566.92200000000003</v>
      </c>
      <c r="I33" s="1311">
        <v>575.45799999999997</v>
      </c>
      <c r="J33" s="406">
        <v>1145.374</v>
      </c>
      <c r="K33" s="406">
        <v>1142.3800000000001</v>
      </c>
      <c r="L33" s="67"/>
    </row>
    <row r="34" spans="1:12" s="68" customFormat="1" ht="15.95" customHeight="1">
      <c r="A34" s="428" t="s">
        <v>271</v>
      </c>
      <c r="B34" s="429"/>
      <c r="C34" s="361"/>
      <c r="D34" s="1228">
        <v>465.85899999999992</v>
      </c>
      <c r="E34" s="1218">
        <v>474.33699999999976</v>
      </c>
      <c r="F34" s="361">
        <v>374.26099999999985</v>
      </c>
      <c r="G34" s="361">
        <v>484.79400000000044</v>
      </c>
      <c r="H34" s="361">
        <v>457.47299999999996</v>
      </c>
      <c r="I34" s="1303">
        <v>394.63000000000011</v>
      </c>
      <c r="J34" s="361">
        <v>940.19599999999969</v>
      </c>
      <c r="K34" s="361">
        <v>852.10300000000007</v>
      </c>
      <c r="L34" s="67"/>
    </row>
    <row r="35" spans="1:12" s="69" customFormat="1" ht="15.95" customHeight="1">
      <c r="A35" s="59" t="s">
        <v>272</v>
      </c>
      <c r="B35" s="424"/>
      <c r="C35" s="286"/>
      <c r="D35" s="1226">
        <v>177.84199999999998</v>
      </c>
      <c r="E35" s="1216">
        <v>191.709</v>
      </c>
      <c r="F35" s="286">
        <v>234.38199999999995</v>
      </c>
      <c r="G35" s="286">
        <v>210.32800000000009</v>
      </c>
      <c r="H35" s="286">
        <v>217.68799999999999</v>
      </c>
      <c r="I35" s="287">
        <v>214.54499999999999</v>
      </c>
      <c r="J35" s="286">
        <v>369.55099999999999</v>
      </c>
      <c r="K35" s="286">
        <v>432.23299999999995</v>
      </c>
      <c r="L35" s="59"/>
    </row>
    <row r="36" spans="1:12" s="68" customFormat="1" ht="15.95" customHeight="1">
      <c r="A36" s="432" t="s">
        <v>38</v>
      </c>
      <c r="B36" s="429"/>
      <c r="C36" s="361"/>
      <c r="D36" s="1228">
        <v>288.01699999999994</v>
      </c>
      <c r="E36" s="1218">
        <v>282.62799999999976</v>
      </c>
      <c r="F36" s="361">
        <v>139.87899999999991</v>
      </c>
      <c r="G36" s="361">
        <v>274.46600000000035</v>
      </c>
      <c r="H36" s="361">
        <v>239.78499999999997</v>
      </c>
      <c r="I36" s="1303">
        <v>180.08500000000012</v>
      </c>
      <c r="J36" s="361">
        <v>570.64499999999975</v>
      </c>
      <c r="K36" s="361">
        <v>419.87000000000012</v>
      </c>
      <c r="L36" s="67"/>
    </row>
    <row r="37" spans="1:12" s="68" customFormat="1" ht="15.95" customHeight="1">
      <c r="A37" s="103" t="s">
        <v>39</v>
      </c>
      <c r="B37" s="424"/>
      <c r="C37" s="286"/>
      <c r="D37" s="1226">
        <v>72.61099999999999</v>
      </c>
      <c r="E37" s="1216">
        <v>70.679000000000002</v>
      </c>
      <c r="F37" s="286">
        <v>46.501999999999981</v>
      </c>
      <c r="G37" s="286">
        <v>70.418000000000006</v>
      </c>
      <c r="H37" s="286">
        <v>59.064999999999998</v>
      </c>
      <c r="I37" s="287">
        <v>44.829000000000001</v>
      </c>
      <c r="J37" s="286">
        <v>143.29</v>
      </c>
      <c r="K37" s="286">
        <v>103.89400000000001</v>
      </c>
      <c r="L37" s="67"/>
    </row>
    <row r="38" spans="1:12" s="68" customFormat="1" ht="15.95" customHeight="1">
      <c r="A38" s="103" t="s">
        <v>40</v>
      </c>
      <c r="B38" s="424"/>
      <c r="C38" s="286"/>
      <c r="D38" s="1226"/>
      <c r="E38" s="1216"/>
      <c r="F38" s="286"/>
      <c r="G38" s="286"/>
      <c r="H38" s="286"/>
      <c r="I38" s="287"/>
      <c r="J38" s="286">
        <v>0</v>
      </c>
      <c r="K38" s="286">
        <v>0</v>
      </c>
      <c r="L38" s="67"/>
    </row>
    <row r="39" spans="1:12" s="68" customFormat="1" ht="15.95" customHeight="1">
      <c r="A39" s="433" t="s">
        <v>41</v>
      </c>
      <c r="B39" s="429"/>
      <c r="C39" s="361"/>
      <c r="D39" s="1228">
        <v>215.40599999999995</v>
      </c>
      <c r="E39" s="1218">
        <v>211.94899999999976</v>
      </c>
      <c r="F39" s="361">
        <v>93.376999999999924</v>
      </c>
      <c r="G39" s="361">
        <v>204.04800000000034</v>
      </c>
      <c r="H39" s="361">
        <v>180.71999999999997</v>
      </c>
      <c r="I39" s="1303">
        <v>135.25600000000011</v>
      </c>
      <c r="J39" s="361">
        <v>427.35499999999968</v>
      </c>
      <c r="K39" s="361">
        <v>315.97600000000011</v>
      </c>
      <c r="L39" s="67"/>
    </row>
    <row r="40" spans="1:12" s="69" customFormat="1" ht="15.95" customHeight="1">
      <c r="A40" s="103" t="s">
        <v>42</v>
      </c>
      <c r="B40" s="424"/>
      <c r="C40" s="286"/>
      <c r="D40" s="1226"/>
      <c r="E40" s="1216"/>
      <c r="F40" s="286"/>
      <c r="G40" s="286"/>
      <c r="H40" s="286"/>
      <c r="I40" s="287"/>
      <c r="J40" s="286">
        <v>0</v>
      </c>
      <c r="K40" s="286">
        <v>0</v>
      </c>
      <c r="L40" s="59"/>
    </row>
    <row r="41" spans="1:12" s="69" customFormat="1" ht="15.95" customHeight="1">
      <c r="A41" s="103" t="s">
        <v>43</v>
      </c>
      <c r="B41" s="424"/>
      <c r="C41" s="286"/>
      <c r="D41" s="1226"/>
      <c r="E41" s="1216"/>
      <c r="F41" s="286"/>
      <c r="G41" s="286"/>
      <c r="H41" s="286"/>
      <c r="I41" s="287"/>
      <c r="J41" s="286">
        <v>0</v>
      </c>
      <c r="K41" s="286">
        <v>0</v>
      </c>
      <c r="L41" s="59"/>
    </row>
    <row r="42" spans="1:12" s="69" customFormat="1" ht="15.95" customHeight="1">
      <c r="A42" s="103" t="s">
        <v>44</v>
      </c>
      <c r="B42" s="424"/>
      <c r="C42" s="286"/>
      <c r="D42" s="1226">
        <v>-15.4329485</v>
      </c>
      <c r="E42" s="1216">
        <v>-13.249000000000001</v>
      </c>
      <c r="F42" s="286">
        <v>-19.248900000000006</v>
      </c>
      <c r="G42" s="286">
        <v>-18.217099999999988</v>
      </c>
      <c r="H42" s="286">
        <v>-48.532000000000011</v>
      </c>
      <c r="I42" s="287">
        <v>-21.279</v>
      </c>
      <c r="J42" s="286">
        <v>-28.681948500000001</v>
      </c>
      <c r="K42" s="286">
        <v>-69.811000000000007</v>
      </c>
      <c r="L42" s="59"/>
    </row>
    <row r="43" spans="1:12" s="68" customFormat="1" ht="15.95" customHeight="1">
      <c r="A43" s="433" t="s">
        <v>45</v>
      </c>
      <c r="B43" s="429"/>
      <c r="C43" s="361"/>
      <c r="D43" s="1228">
        <v>199.97305149999994</v>
      </c>
      <c r="E43" s="1218">
        <v>198.69999999999976</v>
      </c>
      <c r="F43" s="361">
        <v>74.128099999999918</v>
      </c>
      <c r="G43" s="361">
        <v>185.83090000000036</v>
      </c>
      <c r="H43" s="361">
        <v>132.18799999999996</v>
      </c>
      <c r="I43" s="1303">
        <v>113.97700000000012</v>
      </c>
      <c r="J43" s="361">
        <v>398.6730514999997</v>
      </c>
      <c r="K43" s="361">
        <v>246.16500000000008</v>
      </c>
      <c r="L43" s="67"/>
    </row>
    <row r="44" spans="1:12" s="69" customFormat="1" ht="15.95" customHeight="1">
      <c r="A44" s="444" t="s">
        <v>273</v>
      </c>
      <c r="B44" s="424"/>
      <c r="C44" s="286"/>
      <c r="D44" s="1226"/>
      <c r="E44" s="1216"/>
      <c r="F44" s="286"/>
      <c r="G44" s="286"/>
      <c r="H44" s="406"/>
      <c r="I44" s="287"/>
      <c r="J44" s="286"/>
      <c r="K44" s="286"/>
      <c r="L44" s="59"/>
    </row>
    <row r="45" spans="1:12" s="69" customFormat="1" ht="15.95" customHeight="1">
      <c r="A45" s="435" t="s">
        <v>275</v>
      </c>
      <c r="B45" s="436"/>
      <c r="C45" s="330"/>
      <c r="D45" s="1240">
        <v>0.55087278525799854</v>
      </c>
      <c r="E45" s="1236">
        <v>0.54752479214282734</v>
      </c>
      <c r="F45" s="330">
        <v>0.64133346238879751</v>
      </c>
      <c r="G45" s="330">
        <v>0.53430150124303055</v>
      </c>
      <c r="H45" s="330">
        <v>0.55342128768687859</v>
      </c>
      <c r="I45" s="332">
        <v>0.59320185385243396</v>
      </c>
      <c r="J45" s="330">
        <v>0.54918990971293213</v>
      </c>
      <c r="K45" s="330">
        <v>0.57276998600639872</v>
      </c>
      <c r="L45" s="59"/>
    </row>
    <row r="46" spans="1:12" s="69" customFormat="1" ht="15.95" customHeight="1">
      <c r="A46" s="437" t="s">
        <v>288</v>
      </c>
      <c r="B46" s="438"/>
      <c r="C46" s="335"/>
      <c r="D46" s="1241">
        <v>0.13703721001347977</v>
      </c>
      <c r="E46" s="1237">
        <v>0.13323817503260077</v>
      </c>
      <c r="F46" s="335">
        <v>6.1883095908360719E-2</v>
      </c>
      <c r="G46" s="335">
        <v>0.14459976758929405</v>
      </c>
      <c r="H46" s="335">
        <v>0.13108860181723858</v>
      </c>
      <c r="I46" s="336">
        <v>0.10342266919181387</v>
      </c>
      <c r="J46" s="335">
        <v>0.13512635706026457</v>
      </c>
      <c r="K46" s="335">
        <v>0.11762025942485767</v>
      </c>
      <c r="L46" s="59"/>
    </row>
    <row r="47" spans="1:12" s="69" customFormat="1" ht="15.95" customHeight="1">
      <c r="A47" s="435" t="s">
        <v>279</v>
      </c>
      <c r="B47" s="424"/>
      <c r="C47" s="286"/>
      <c r="D47" s="1226">
        <v>113.13970596555933</v>
      </c>
      <c r="E47" s="1216">
        <v>120.51463935817056</v>
      </c>
      <c r="F47" s="286">
        <v>155.33036813340985</v>
      </c>
      <c r="G47" s="286">
        <v>149.05012505646221</v>
      </c>
      <c r="H47" s="286">
        <v>157.90402585431073</v>
      </c>
      <c r="I47" s="287">
        <v>164.05051577569711</v>
      </c>
      <c r="J47" s="286">
        <v>116.84917779826573</v>
      </c>
      <c r="K47" s="286">
        <v>160.89626298194952</v>
      </c>
      <c r="L47" s="59"/>
    </row>
    <row r="48" spans="1:12" s="69" customFormat="1" ht="15.95" customHeight="1">
      <c r="A48" s="439" t="s">
        <v>280</v>
      </c>
      <c r="B48" s="424"/>
      <c r="C48" s="286"/>
      <c r="D48" s="1226">
        <v>62844.584000000003</v>
      </c>
      <c r="E48" s="1216">
        <v>62905.786999999997</v>
      </c>
      <c r="F48" s="286">
        <v>64354.436999999998</v>
      </c>
      <c r="G48" s="286">
        <v>56359.627</v>
      </c>
      <c r="H48" s="286">
        <v>56530.180999999997</v>
      </c>
      <c r="I48" s="287">
        <v>53758.584000000003</v>
      </c>
      <c r="J48" s="286">
        <v>62844.584000000003</v>
      </c>
      <c r="K48" s="286">
        <v>56530.180999999997</v>
      </c>
      <c r="L48" s="59"/>
    </row>
    <row r="49" spans="1:12" s="75" customFormat="1" ht="15.95" customHeight="1">
      <c r="A49" s="440" t="s">
        <v>281</v>
      </c>
      <c r="B49" s="441"/>
      <c r="C49" s="416"/>
      <c r="D49" s="1242">
        <v>10965.67</v>
      </c>
      <c r="E49" s="1238">
        <v>11014.531999999999</v>
      </c>
      <c r="F49" s="341">
        <v>11113.335999999999</v>
      </c>
      <c r="G49" s="341">
        <v>11425.018</v>
      </c>
      <c r="H49" s="341">
        <v>12098.118</v>
      </c>
      <c r="I49" s="1312">
        <v>12495.284</v>
      </c>
      <c r="J49" s="416">
        <v>10965.67</v>
      </c>
      <c r="K49" s="416">
        <v>12098.118</v>
      </c>
      <c r="L49" s="1403"/>
    </row>
    <row r="50" spans="1:12" ht="15" customHeight="1">
      <c r="A50" s="417" t="s">
        <v>282</v>
      </c>
      <c r="D50" s="97"/>
      <c r="I50" s="419"/>
      <c r="J50" s="419"/>
      <c r="K50" s="419"/>
    </row>
    <row r="51" spans="1:12" ht="15" customHeight="1">
      <c r="A51" s="417" t="s">
        <v>283</v>
      </c>
      <c r="D51" s="97"/>
      <c r="I51" s="419"/>
      <c r="J51" s="419"/>
      <c r="K51" s="419"/>
    </row>
    <row r="52" spans="1:12" ht="15" customHeight="1">
      <c r="D52" s="97"/>
      <c r="I52" s="419"/>
      <c r="J52" s="419"/>
      <c r="K52" s="419"/>
    </row>
    <row r="53" spans="1:12" ht="15" customHeight="1">
      <c r="D53" s="97"/>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296</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297</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424"/>
      <c r="C7" s="286"/>
      <c r="D7" s="1244">
        <v>488.20500000000004</v>
      </c>
      <c r="E7" s="1243">
        <v>467.22699999999998</v>
      </c>
      <c r="F7" s="286">
        <v>467.05600000000004</v>
      </c>
      <c r="G7" s="286">
        <v>450.94799999999998</v>
      </c>
      <c r="H7" s="286">
        <v>429.23500000000001</v>
      </c>
      <c r="I7" s="287">
        <v>425.721</v>
      </c>
      <c r="J7" s="286">
        <v>955.43200000000002</v>
      </c>
      <c r="K7" s="286">
        <v>854.95600000000002</v>
      </c>
      <c r="L7" s="59"/>
    </row>
    <row r="8" spans="1:12" s="69" customFormat="1" ht="15.95" customHeight="1">
      <c r="A8" s="421" t="s">
        <v>250</v>
      </c>
      <c r="B8" s="424"/>
      <c r="C8" s="286"/>
      <c r="D8" s="1226">
        <v>0.128</v>
      </c>
      <c r="E8" s="1216">
        <v>-0.128</v>
      </c>
      <c r="F8" s="286">
        <v>-5.7999999999999996E-2</v>
      </c>
      <c r="G8" s="286">
        <v>-8.0000000000000002E-3</v>
      </c>
      <c r="H8" s="286">
        <v>-8.0000000000000002E-3</v>
      </c>
      <c r="I8" s="287">
        <v>0</v>
      </c>
      <c r="J8" s="286">
        <v>0</v>
      </c>
      <c r="K8" s="286">
        <v>-8.0000000000000002E-3</v>
      </c>
      <c r="L8" s="59"/>
    </row>
    <row r="9" spans="1:12" s="69" customFormat="1" ht="15.95" customHeight="1">
      <c r="A9" s="421" t="s">
        <v>251</v>
      </c>
      <c r="B9" s="424"/>
      <c r="C9" s="286"/>
      <c r="D9" s="1226">
        <v>12.549999999999999</v>
      </c>
      <c r="E9" s="1216">
        <v>12.722</v>
      </c>
      <c r="F9" s="286">
        <v>12.190000000000001</v>
      </c>
      <c r="G9" s="286">
        <v>10.811</v>
      </c>
      <c r="H9" s="286">
        <v>10.515000000000001</v>
      </c>
      <c r="I9" s="287">
        <v>10.27</v>
      </c>
      <c r="J9" s="286">
        <v>25.271999999999998</v>
      </c>
      <c r="K9" s="286">
        <v>20.785</v>
      </c>
      <c r="L9" s="59"/>
    </row>
    <row r="10" spans="1:12" s="68" customFormat="1" ht="15.95" customHeight="1">
      <c r="A10" s="422" t="s">
        <v>252</v>
      </c>
      <c r="B10" s="425"/>
      <c r="C10" s="356"/>
      <c r="D10" s="1227">
        <v>500.88300000000004</v>
      </c>
      <c r="E10" s="1217">
        <v>479.82099999999997</v>
      </c>
      <c r="F10" s="356">
        <v>479.18800000000005</v>
      </c>
      <c r="G10" s="356">
        <v>461.75099999999998</v>
      </c>
      <c r="H10" s="356">
        <v>439.74200000000002</v>
      </c>
      <c r="I10" s="1302">
        <v>435.99099999999999</v>
      </c>
      <c r="J10" s="356">
        <v>980.70399999999995</v>
      </c>
      <c r="K10" s="356">
        <v>875.73299999999995</v>
      </c>
      <c r="L10" s="67"/>
    </row>
    <row r="11" spans="1:12" s="68" customFormat="1" ht="15.95" customHeight="1">
      <c r="A11" s="421" t="s">
        <v>253</v>
      </c>
      <c r="B11" s="424"/>
      <c r="C11" s="286"/>
      <c r="D11" s="1226">
        <v>24.799999999999997</v>
      </c>
      <c r="E11" s="1216">
        <v>27.423999999999999</v>
      </c>
      <c r="F11" s="286">
        <v>27.956999999999994</v>
      </c>
      <c r="G11" s="286">
        <v>26.830000000000005</v>
      </c>
      <c r="H11" s="286">
        <v>23.920999999999996</v>
      </c>
      <c r="I11" s="287">
        <v>23.05</v>
      </c>
      <c r="J11" s="286">
        <v>52.223999999999997</v>
      </c>
      <c r="K11" s="286">
        <v>46.970999999999997</v>
      </c>
      <c r="L11" s="67"/>
    </row>
    <row r="12" spans="1:12" s="68" customFormat="1" ht="15.95" customHeight="1">
      <c r="A12" s="421" t="s">
        <v>254</v>
      </c>
      <c r="B12" s="424"/>
      <c r="C12" s="286"/>
      <c r="D12" s="1226">
        <v>34.67</v>
      </c>
      <c r="E12" s="1216">
        <v>42.662999999999997</v>
      </c>
      <c r="F12" s="286">
        <v>23.042000000000002</v>
      </c>
      <c r="G12" s="286">
        <v>31.241</v>
      </c>
      <c r="H12" s="286">
        <v>38.500999999999998</v>
      </c>
      <c r="I12" s="287">
        <v>46.847000000000001</v>
      </c>
      <c r="J12" s="286">
        <v>77.332999999999998</v>
      </c>
      <c r="K12" s="286">
        <v>85.347999999999999</v>
      </c>
      <c r="L12" s="67"/>
    </row>
    <row r="13" spans="1:12" s="68" customFormat="1" ht="15.95" customHeight="1">
      <c r="A13" s="421" t="s">
        <v>255</v>
      </c>
      <c r="B13" s="424"/>
      <c r="C13" s="286"/>
      <c r="D13" s="1226">
        <v>27.446999999999996</v>
      </c>
      <c r="E13" s="1216">
        <v>25.402000000000001</v>
      </c>
      <c r="F13" s="286">
        <v>25.644999999999996</v>
      </c>
      <c r="G13" s="286">
        <v>24.284999999999997</v>
      </c>
      <c r="H13" s="286">
        <v>28.408000000000001</v>
      </c>
      <c r="I13" s="287">
        <v>25.506</v>
      </c>
      <c r="J13" s="286">
        <v>52.848999999999997</v>
      </c>
      <c r="K13" s="286">
        <v>53.914000000000001</v>
      </c>
      <c r="L13" s="67"/>
    </row>
    <row r="14" spans="1:12" s="68" customFormat="1" ht="15.95" customHeight="1">
      <c r="A14" s="421" t="s">
        <v>256</v>
      </c>
      <c r="B14" s="424"/>
      <c r="C14" s="286"/>
      <c r="D14" s="1226">
        <v>29.112000000000002</v>
      </c>
      <c r="E14" s="1216">
        <v>27.399000000000001</v>
      </c>
      <c r="F14" s="286">
        <v>27.787999999999997</v>
      </c>
      <c r="G14" s="286">
        <v>25.530999999999999</v>
      </c>
      <c r="H14" s="286">
        <v>25.725999999999999</v>
      </c>
      <c r="I14" s="287">
        <v>23.673999999999999</v>
      </c>
      <c r="J14" s="286">
        <v>56.511000000000003</v>
      </c>
      <c r="K14" s="286">
        <v>49.4</v>
      </c>
      <c r="L14" s="67"/>
    </row>
    <row r="15" spans="1:12" s="68" customFormat="1" ht="15.95" customHeight="1">
      <c r="A15" s="421" t="s">
        <v>257</v>
      </c>
      <c r="B15" s="424"/>
      <c r="C15" s="286"/>
      <c r="D15" s="1226">
        <v>1.177</v>
      </c>
      <c r="E15" s="1216">
        <v>1.1200000000000001</v>
      </c>
      <c r="F15" s="286">
        <v>0.32800000000000029</v>
      </c>
      <c r="G15" s="286">
        <v>1.8360000000000001</v>
      </c>
      <c r="H15" s="286">
        <v>0.71700000000000008</v>
      </c>
      <c r="I15" s="287">
        <v>1.1919999999999999</v>
      </c>
      <c r="J15" s="286">
        <v>2.2970000000000002</v>
      </c>
      <c r="K15" s="286">
        <v>1.909</v>
      </c>
      <c r="L15" s="67"/>
    </row>
    <row r="16" spans="1:12" s="68" customFormat="1" ht="15.95" customHeight="1">
      <c r="A16" s="421" t="s">
        <v>34</v>
      </c>
      <c r="B16" s="424"/>
      <c r="C16" s="286"/>
      <c r="D16" s="1226">
        <v>-23.628</v>
      </c>
      <c r="E16" s="1216">
        <v>-24.009</v>
      </c>
      <c r="F16" s="286">
        <v>-24.697000000000003</v>
      </c>
      <c r="G16" s="286">
        <v>-29.301999999999978</v>
      </c>
      <c r="H16" s="286">
        <v>-27.158999999999992</v>
      </c>
      <c r="I16" s="287">
        <v>-24.905999999999992</v>
      </c>
      <c r="J16" s="286">
        <v>-47.637</v>
      </c>
      <c r="K16" s="286">
        <v>-52.064999999999984</v>
      </c>
      <c r="L16" s="67"/>
    </row>
    <row r="17" spans="1:12" s="68" customFormat="1" ht="15.95" customHeight="1">
      <c r="A17" s="422" t="s">
        <v>35</v>
      </c>
      <c r="B17" s="425"/>
      <c r="C17" s="356"/>
      <c r="D17" s="1227">
        <v>93.578000000000003</v>
      </c>
      <c r="E17" s="1217">
        <v>99.998999999999995</v>
      </c>
      <c r="F17" s="356">
        <v>80.062999999999988</v>
      </c>
      <c r="G17" s="356">
        <v>80.421000000000021</v>
      </c>
      <c r="H17" s="356">
        <v>90.114000000000004</v>
      </c>
      <c r="I17" s="1302">
        <v>95.363</v>
      </c>
      <c r="J17" s="356">
        <v>193.577</v>
      </c>
      <c r="K17" s="356">
        <v>185.477</v>
      </c>
      <c r="L17" s="67"/>
    </row>
    <row r="18" spans="1:12" s="68" customFormat="1" ht="15.95" customHeight="1">
      <c r="A18" s="426" t="s">
        <v>258</v>
      </c>
      <c r="B18" s="424"/>
      <c r="C18" s="286"/>
      <c r="D18" s="1226"/>
      <c r="E18" s="1216"/>
      <c r="F18" s="286"/>
      <c r="G18" s="286"/>
      <c r="H18" s="286"/>
      <c r="I18" s="287"/>
      <c r="J18" s="286">
        <v>0</v>
      </c>
      <c r="K18" s="286">
        <v>0</v>
      </c>
      <c r="L18" s="67"/>
    </row>
    <row r="19" spans="1:12" s="68" customFormat="1" ht="15.95" customHeight="1">
      <c r="A19" s="426" t="s">
        <v>259</v>
      </c>
      <c r="B19" s="424"/>
      <c r="C19" s="286"/>
      <c r="D19" s="1226">
        <v>-12.491</v>
      </c>
      <c r="E19" s="1216">
        <v>14.54</v>
      </c>
      <c r="F19" s="286">
        <v>-1.0000000000000009E-3</v>
      </c>
      <c r="G19" s="286">
        <v>1.0000000000000009E-3</v>
      </c>
      <c r="H19" s="286">
        <v>7.1999999999999995E-2</v>
      </c>
      <c r="I19" s="287">
        <v>1.4999999999999999E-2</v>
      </c>
      <c r="J19" s="286">
        <v>2.0489999999999995</v>
      </c>
      <c r="K19" s="286">
        <v>8.6999999999999994E-2</v>
      </c>
      <c r="L19" s="67"/>
    </row>
    <row r="20" spans="1:12" s="69" customFormat="1" ht="15.95" customHeight="1">
      <c r="A20" s="421" t="s">
        <v>260</v>
      </c>
      <c r="B20" s="424"/>
      <c r="C20" s="286"/>
      <c r="D20" s="1226">
        <v>-12.491</v>
      </c>
      <c r="E20" s="1216">
        <v>14.54</v>
      </c>
      <c r="F20" s="286">
        <v>-1.0000000000000009E-3</v>
      </c>
      <c r="G20" s="286">
        <v>1.0000000000000009E-3</v>
      </c>
      <c r="H20" s="286">
        <v>7.1999999999999995E-2</v>
      </c>
      <c r="I20" s="287">
        <v>1.4999999999999999E-2</v>
      </c>
      <c r="J20" s="286">
        <v>2.0489999999999995</v>
      </c>
      <c r="K20" s="286">
        <v>8.6999999999999994E-2</v>
      </c>
      <c r="L20" s="59"/>
    </row>
    <row r="21" spans="1:12" s="69" customFormat="1" ht="15.95" customHeight="1">
      <c r="A21" s="426" t="s">
        <v>261</v>
      </c>
      <c r="B21" s="424"/>
      <c r="C21" s="286"/>
      <c r="D21" s="1226">
        <v>1.0490000000000002</v>
      </c>
      <c r="E21" s="1216">
        <v>10.382</v>
      </c>
      <c r="F21" s="286">
        <v>0.36299999999999844</v>
      </c>
      <c r="G21" s="286">
        <v>-1.0000000000000078E-3</v>
      </c>
      <c r="H21" s="286">
        <v>-0.31599999999999928</v>
      </c>
      <c r="I21" s="287">
        <v>10.366</v>
      </c>
      <c r="J21" s="286">
        <v>11.430999999999999</v>
      </c>
      <c r="K21" s="286">
        <v>10.050000000000001</v>
      </c>
      <c r="L21" s="59"/>
    </row>
    <row r="22" spans="1:12" s="69" customFormat="1" ht="15.95" customHeight="1">
      <c r="A22" s="426" t="s">
        <v>262</v>
      </c>
      <c r="B22" s="424"/>
      <c r="C22" s="286"/>
      <c r="D22" s="1226">
        <v>-0.123</v>
      </c>
      <c r="E22" s="1216">
        <v>1.2809999999999999</v>
      </c>
      <c r="F22" s="286">
        <v>0.89300000000000002</v>
      </c>
      <c r="G22" s="286">
        <v>-5.099999999999999E-2</v>
      </c>
      <c r="H22" s="286">
        <v>0.1</v>
      </c>
      <c r="I22" s="287">
        <v>-3.5999999999999997E-2</v>
      </c>
      <c r="J22" s="286">
        <v>1.1579999999999999</v>
      </c>
      <c r="K22" s="286">
        <v>6.4000000000000001E-2</v>
      </c>
      <c r="L22" s="59"/>
    </row>
    <row r="23" spans="1:12" s="69" customFormat="1" ht="15.95" customHeight="1">
      <c r="A23" s="426" t="s">
        <v>263</v>
      </c>
      <c r="B23" s="424"/>
      <c r="C23" s="286"/>
      <c r="D23" s="1226"/>
      <c r="E23" s="1216"/>
      <c r="F23" s="286"/>
      <c r="G23" s="286"/>
      <c r="H23" s="286"/>
      <c r="I23" s="287"/>
      <c r="J23" s="286">
        <v>0</v>
      </c>
      <c r="K23" s="286">
        <v>0</v>
      </c>
      <c r="L23" s="59"/>
    </row>
    <row r="24" spans="1:12" s="69" customFormat="1" ht="15.95" customHeight="1">
      <c r="A24" s="427" t="s">
        <v>264</v>
      </c>
      <c r="B24" s="424"/>
      <c r="C24" s="286"/>
      <c r="D24" s="1226">
        <v>0.92600000000000016</v>
      </c>
      <c r="E24" s="1216">
        <v>11.663</v>
      </c>
      <c r="F24" s="286">
        <v>1.2559999999999985</v>
      </c>
      <c r="G24" s="286">
        <v>-5.1999999999999998E-2</v>
      </c>
      <c r="H24" s="286">
        <v>-0.2159999999999993</v>
      </c>
      <c r="I24" s="287">
        <v>10.33</v>
      </c>
      <c r="J24" s="286">
        <v>12.589</v>
      </c>
      <c r="K24" s="286">
        <v>10.114000000000001</v>
      </c>
      <c r="L24" s="59"/>
    </row>
    <row r="25" spans="1:12" s="68" customFormat="1" ht="15.95" customHeight="1">
      <c r="A25" s="422" t="s">
        <v>265</v>
      </c>
      <c r="B25" s="425"/>
      <c r="C25" s="356"/>
      <c r="D25" s="1227">
        <v>-11.565</v>
      </c>
      <c r="E25" s="1217">
        <v>26.202999999999999</v>
      </c>
      <c r="F25" s="356">
        <v>1.2549999999999986</v>
      </c>
      <c r="G25" s="356">
        <v>-5.0999999999999997E-2</v>
      </c>
      <c r="H25" s="356">
        <v>-0.1439999999999993</v>
      </c>
      <c r="I25" s="1302">
        <v>10.345000000000001</v>
      </c>
      <c r="J25" s="356">
        <v>14.638</v>
      </c>
      <c r="K25" s="356">
        <v>10.201000000000001</v>
      </c>
      <c r="L25" s="67"/>
    </row>
    <row r="26" spans="1:12" s="68" customFormat="1" ht="15.95" customHeight="1">
      <c r="A26" s="421" t="s">
        <v>266</v>
      </c>
      <c r="B26" s="424"/>
      <c r="C26" s="286"/>
      <c r="D26" s="1226">
        <v>-5.4620000000000006</v>
      </c>
      <c r="E26" s="1216">
        <v>1.4370000000000001</v>
      </c>
      <c r="F26" s="286">
        <v>-1.0129999999999999</v>
      </c>
      <c r="G26" s="286">
        <v>-0.42600000000000016</v>
      </c>
      <c r="H26" s="286">
        <v>-5.5009999999999994</v>
      </c>
      <c r="I26" s="287">
        <v>0.34200000000000003</v>
      </c>
      <c r="J26" s="286">
        <v>-4.0250000000000004</v>
      </c>
      <c r="K26" s="286">
        <v>-5.1589999999999998</v>
      </c>
      <c r="L26" s="67"/>
    </row>
    <row r="27" spans="1:12" s="68" customFormat="1" ht="15.95" customHeight="1">
      <c r="A27" s="421" t="s">
        <v>267</v>
      </c>
      <c r="B27" s="424"/>
      <c r="C27" s="286"/>
      <c r="D27" s="1226">
        <v>31.488</v>
      </c>
      <c r="E27" s="1216">
        <v>29.442</v>
      </c>
      <c r="F27" s="286">
        <v>21.250999999999976</v>
      </c>
      <c r="G27" s="286">
        <v>28.786000000000001</v>
      </c>
      <c r="H27" s="286">
        <v>37.752000000000002</v>
      </c>
      <c r="I27" s="287">
        <v>46.851999999999997</v>
      </c>
      <c r="J27" s="286">
        <v>60.93</v>
      </c>
      <c r="K27" s="286">
        <v>84.603999999999999</v>
      </c>
      <c r="L27" s="67"/>
    </row>
    <row r="28" spans="1:12" s="68" customFormat="1" ht="15.95" customHeight="1">
      <c r="A28" s="421" t="s">
        <v>268</v>
      </c>
      <c r="B28" s="424"/>
      <c r="C28" s="286"/>
      <c r="D28" s="1226">
        <v>12.436</v>
      </c>
      <c r="E28" s="1216">
        <v>6.8689999999999998</v>
      </c>
      <c r="F28" s="286">
        <v>6.3920000000000012</v>
      </c>
      <c r="G28" s="286">
        <v>2.5619999999999994</v>
      </c>
      <c r="H28" s="286">
        <v>6.6760000000000002</v>
      </c>
      <c r="I28" s="287">
        <v>3.4139999999999997</v>
      </c>
      <c r="J28" s="286">
        <v>19.305</v>
      </c>
      <c r="K28" s="286">
        <v>10.09</v>
      </c>
      <c r="L28" s="67"/>
    </row>
    <row r="29" spans="1:12" s="68" customFormat="1" ht="15.95" customHeight="1">
      <c r="A29" s="422" t="s">
        <v>269</v>
      </c>
      <c r="B29" s="425"/>
      <c r="C29" s="356"/>
      <c r="D29" s="1227">
        <v>38.462000000000003</v>
      </c>
      <c r="E29" s="1217">
        <v>37.748000000000005</v>
      </c>
      <c r="F29" s="356">
        <v>26.629999999999981</v>
      </c>
      <c r="G29" s="356">
        <v>30.921999999999997</v>
      </c>
      <c r="H29" s="356">
        <v>38.927000000000007</v>
      </c>
      <c r="I29" s="1302">
        <v>50.607999999999997</v>
      </c>
      <c r="J29" s="356">
        <v>76.210000000000008</v>
      </c>
      <c r="K29" s="356">
        <v>89.534999999999997</v>
      </c>
      <c r="L29" s="67"/>
    </row>
    <row r="30" spans="1:12" s="68" customFormat="1" ht="15.95" customHeight="1">
      <c r="A30" s="428" t="s">
        <v>36</v>
      </c>
      <c r="B30" s="429"/>
      <c r="C30" s="361"/>
      <c r="D30" s="1228">
        <v>621.35799999999995</v>
      </c>
      <c r="E30" s="1218">
        <v>643.77099999999996</v>
      </c>
      <c r="F30" s="361">
        <v>587.13599999999997</v>
      </c>
      <c r="G30" s="361">
        <v>573.04300000000001</v>
      </c>
      <c r="H30" s="361">
        <v>568.63900000000001</v>
      </c>
      <c r="I30" s="1303">
        <v>592.30700000000002</v>
      </c>
      <c r="J30" s="361">
        <v>1265.1289999999999</v>
      </c>
      <c r="K30" s="361">
        <v>1160.9460000000001</v>
      </c>
      <c r="L30" s="67"/>
    </row>
    <row r="31" spans="1:12" s="69" customFormat="1" ht="15.95" customHeight="1">
      <c r="A31" s="86" t="s">
        <v>270</v>
      </c>
      <c r="B31" s="424"/>
      <c r="C31" s="286"/>
      <c r="D31" s="1226">
        <v>350.29799999999994</v>
      </c>
      <c r="E31" s="1216">
        <v>432.839</v>
      </c>
      <c r="F31" s="286">
        <v>386.3090000000002</v>
      </c>
      <c r="G31" s="286">
        <v>369.25599999999986</v>
      </c>
      <c r="H31" s="286">
        <v>364.32800000000003</v>
      </c>
      <c r="I31" s="287">
        <v>350.95099999999996</v>
      </c>
      <c r="J31" s="286">
        <v>783.13699999999994</v>
      </c>
      <c r="K31" s="286">
        <v>715.279</v>
      </c>
      <c r="L31" s="59"/>
    </row>
    <row r="32" spans="1:12" s="69" customFormat="1" ht="15.95" customHeight="1">
      <c r="A32" s="87" t="s">
        <v>66</v>
      </c>
      <c r="B32" s="430"/>
      <c r="C32" s="365"/>
      <c r="D32" s="1229">
        <v>2.121</v>
      </c>
      <c r="E32" s="1219">
        <v>-0.05</v>
      </c>
      <c r="F32" s="365">
        <v>-0.79400000000000048</v>
      </c>
      <c r="G32" s="365">
        <v>3.6180000000000003</v>
      </c>
      <c r="H32" s="365">
        <v>1.958</v>
      </c>
      <c r="I32" s="1304">
        <v>0.22</v>
      </c>
      <c r="J32" s="365">
        <v>2.0710000000000002</v>
      </c>
      <c r="K32" s="365">
        <v>2.1779999999999999</v>
      </c>
      <c r="L32" s="59"/>
    </row>
    <row r="33" spans="1:12" s="68" customFormat="1" ht="15.95" customHeight="1">
      <c r="A33" s="102" t="s">
        <v>37</v>
      </c>
      <c r="B33" s="431"/>
      <c r="C33" s="406"/>
      <c r="D33" s="1239">
        <v>352.41899999999993</v>
      </c>
      <c r="E33" s="1235">
        <v>432.78899999999999</v>
      </c>
      <c r="F33" s="406">
        <v>385.51500000000021</v>
      </c>
      <c r="G33" s="406">
        <v>372.87399999999985</v>
      </c>
      <c r="H33" s="406">
        <v>366.28600000000006</v>
      </c>
      <c r="I33" s="1311">
        <v>351.17099999999999</v>
      </c>
      <c r="J33" s="406">
        <v>785.20799999999986</v>
      </c>
      <c r="K33" s="406">
        <v>717.45700000000011</v>
      </c>
      <c r="L33" s="67"/>
    </row>
    <row r="34" spans="1:12" s="68" customFormat="1" ht="15.95" customHeight="1">
      <c r="A34" s="428" t="s">
        <v>271</v>
      </c>
      <c r="B34" s="429"/>
      <c r="C34" s="361"/>
      <c r="D34" s="1228">
        <v>268.93900000000002</v>
      </c>
      <c r="E34" s="1218">
        <v>210.98199999999997</v>
      </c>
      <c r="F34" s="361">
        <v>201.62099999999975</v>
      </c>
      <c r="G34" s="361">
        <v>200.16900000000015</v>
      </c>
      <c r="H34" s="361">
        <v>202.35299999999995</v>
      </c>
      <c r="I34" s="1303">
        <v>241.13600000000002</v>
      </c>
      <c r="J34" s="361">
        <v>479.92099999999999</v>
      </c>
      <c r="K34" s="361">
        <v>443.48899999999998</v>
      </c>
      <c r="L34" s="67"/>
    </row>
    <row r="35" spans="1:12" s="69" customFormat="1" ht="15.95" customHeight="1">
      <c r="A35" s="59" t="s">
        <v>272</v>
      </c>
      <c r="B35" s="424"/>
      <c r="C35" s="286"/>
      <c r="D35" s="1226">
        <v>49.028999999999996</v>
      </c>
      <c r="E35" s="1216">
        <v>31.373000000000001</v>
      </c>
      <c r="F35" s="286">
        <v>70.496999999999986</v>
      </c>
      <c r="G35" s="286">
        <v>31.86</v>
      </c>
      <c r="H35" s="286">
        <v>40.908999999999999</v>
      </c>
      <c r="I35" s="287">
        <v>39.362000000000002</v>
      </c>
      <c r="J35" s="286">
        <v>80.402000000000001</v>
      </c>
      <c r="K35" s="286">
        <v>80.271000000000001</v>
      </c>
      <c r="L35" s="59"/>
    </row>
    <row r="36" spans="1:12" s="68" customFormat="1" ht="15.95" customHeight="1">
      <c r="A36" s="432" t="s">
        <v>38</v>
      </c>
      <c r="B36" s="429"/>
      <c r="C36" s="361"/>
      <c r="D36" s="1228">
        <v>219.91000000000003</v>
      </c>
      <c r="E36" s="1218">
        <v>179.60899999999998</v>
      </c>
      <c r="F36" s="361">
        <v>131.12399999999977</v>
      </c>
      <c r="G36" s="361">
        <v>168.30900000000014</v>
      </c>
      <c r="H36" s="361">
        <v>161.44399999999996</v>
      </c>
      <c r="I36" s="1303">
        <v>201.77400000000003</v>
      </c>
      <c r="J36" s="361">
        <v>399.51900000000001</v>
      </c>
      <c r="K36" s="361">
        <v>363.21799999999996</v>
      </c>
      <c r="L36" s="67"/>
    </row>
    <row r="37" spans="1:12" s="68" customFormat="1" ht="15.95" customHeight="1">
      <c r="A37" s="103" t="s">
        <v>39</v>
      </c>
      <c r="B37" s="424"/>
      <c r="C37" s="286"/>
      <c r="D37" s="1226">
        <v>65.671999999999997</v>
      </c>
      <c r="E37" s="1216">
        <v>48.259</v>
      </c>
      <c r="F37" s="286">
        <v>39.248999999999995</v>
      </c>
      <c r="G37" s="286">
        <v>39.508999999999986</v>
      </c>
      <c r="H37" s="286">
        <v>52.39700000000002</v>
      </c>
      <c r="I37" s="287">
        <v>64.918000000000006</v>
      </c>
      <c r="J37" s="286">
        <v>113.931</v>
      </c>
      <c r="K37" s="286">
        <v>117.31500000000003</v>
      </c>
      <c r="L37" s="67"/>
    </row>
    <row r="38" spans="1:12" s="68" customFormat="1" ht="15.95" customHeight="1">
      <c r="A38" s="103" t="s">
        <v>40</v>
      </c>
      <c r="B38" s="424"/>
      <c r="C38" s="286"/>
      <c r="D38" s="1226">
        <v>-0.93200000000000005</v>
      </c>
      <c r="E38" s="1216">
        <v>-0.90400000000000003</v>
      </c>
      <c r="F38" s="286">
        <v>-0.47799999999999998</v>
      </c>
      <c r="G38" s="286">
        <v>-0.72899999999999998</v>
      </c>
      <c r="H38" s="286">
        <v>-1.954</v>
      </c>
      <c r="I38" s="287">
        <v>-0.52800000000000002</v>
      </c>
      <c r="J38" s="286">
        <v>-1.8360000000000001</v>
      </c>
      <c r="K38" s="286">
        <v>-2.4820000000000002</v>
      </c>
      <c r="L38" s="67"/>
    </row>
    <row r="39" spans="1:12" s="68" customFormat="1" ht="15.95" customHeight="1">
      <c r="A39" s="433" t="s">
        <v>41</v>
      </c>
      <c r="B39" s="429"/>
      <c r="C39" s="361"/>
      <c r="D39" s="1228">
        <v>155.17000000000002</v>
      </c>
      <c r="E39" s="1218">
        <v>132.25399999999996</v>
      </c>
      <c r="F39" s="361">
        <v>92.352999999999767</v>
      </c>
      <c r="G39" s="361">
        <v>129.52900000000017</v>
      </c>
      <c r="H39" s="361">
        <v>111.00099999999993</v>
      </c>
      <c r="I39" s="1303">
        <v>137.38400000000001</v>
      </c>
      <c r="J39" s="361">
        <v>287.42399999999998</v>
      </c>
      <c r="K39" s="361">
        <v>248.38499999999993</v>
      </c>
      <c r="L39" s="67"/>
    </row>
    <row r="40" spans="1:12" s="69" customFormat="1" ht="15.95" customHeight="1">
      <c r="A40" s="103" t="s">
        <v>42</v>
      </c>
      <c r="B40" s="424"/>
      <c r="C40" s="286"/>
      <c r="D40" s="1226"/>
      <c r="E40" s="1216"/>
      <c r="F40" s="286"/>
      <c r="G40" s="286"/>
      <c r="H40" s="286"/>
      <c r="I40" s="287"/>
      <c r="J40" s="286">
        <v>0</v>
      </c>
      <c r="K40" s="286">
        <v>0</v>
      </c>
      <c r="L40" s="59"/>
    </row>
    <row r="41" spans="1:12" s="69" customFormat="1" ht="15.95" customHeight="1">
      <c r="A41" s="103" t="s">
        <v>43</v>
      </c>
      <c r="B41" s="424"/>
      <c r="C41" s="286"/>
      <c r="D41" s="1226"/>
      <c r="E41" s="1216"/>
      <c r="F41" s="286"/>
      <c r="G41" s="286"/>
      <c r="H41" s="286"/>
      <c r="I41" s="287"/>
      <c r="J41" s="286">
        <v>0</v>
      </c>
      <c r="K41" s="286">
        <v>0</v>
      </c>
      <c r="L41" s="59"/>
    </row>
    <row r="42" spans="1:12" s="69" customFormat="1" ht="15.95" customHeight="1">
      <c r="A42" s="103" t="s">
        <v>44</v>
      </c>
      <c r="B42" s="424"/>
      <c r="C42" s="286"/>
      <c r="D42" s="1226"/>
      <c r="E42" s="1216"/>
      <c r="F42" s="286"/>
      <c r="G42" s="286"/>
      <c r="H42" s="286"/>
      <c r="I42" s="287"/>
      <c r="J42" s="286">
        <v>0</v>
      </c>
      <c r="K42" s="286">
        <v>0</v>
      </c>
      <c r="L42" s="59"/>
    </row>
    <row r="43" spans="1:12" s="68" customFormat="1" ht="15.95" customHeight="1">
      <c r="A43" s="433" t="s">
        <v>45</v>
      </c>
      <c r="B43" s="429"/>
      <c r="C43" s="361"/>
      <c r="D43" s="1228">
        <v>155.17000000000002</v>
      </c>
      <c r="E43" s="1218">
        <v>132.25399999999996</v>
      </c>
      <c r="F43" s="361">
        <v>92.352999999999767</v>
      </c>
      <c r="G43" s="361">
        <v>129.52900000000017</v>
      </c>
      <c r="H43" s="361">
        <v>111.00099999999993</v>
      </c>
      <c r="I43" s="1303">
        <v>137.38400000000001</v>
      </c>
      <c r="J43" s="361">
        <v>287.42399999999998</v>
      </c>
      <c r="K43" s="361">
        <v>248.38499999999993</v>
      </c>
      <c r="L43" s="67"/>
    </row>
    <row r="44" spans="1:12" s="69" customFormat="1" ht="15.95" customHeight="1">
      <c r="A44" s="444" t="s">
        <v>298</v>
      </c>
      <c r="B44" s="424"/>
      <c r="C44" s="286"/>
      <c r="D44" s="1226"/>
      <c r="E44" s="1216"/>
      <c r="F44" s="286"/>
      <c r="G44" s="286"/>
      <c r="H44" s="406"/>
      <c r="I44" s="287"/>
      <c r="J44" s="286"/>
      <c r="K44" s="286"/>
      <c r="L44" s="59"/>
    </row>
    <row r="45" spans="1:12" s="69" customFormat="1" ht="15.95" customHeight="1">
      <c r="A45" s="435" t="s">
        <v>275</v>
      </c>
      <c r="B45" s="436"/>
      <c r="C45" s="330"/>
      <c r="D45" s="1240">
        <v>0.56717544475165682</v>
      </c>
      <c r="E45" s="1236">
        <v>0.67227166181763398</v>
      </c>
      <c r="F45" s="330">
        <v>0.6566025588620017</v>
      </c>
      <c r="G45" s="330">
        <v>0.65069113487120489</v>
      </c>
      <c r="H45" s="330">
        <v>0.64414505512284603</v>
      </c>
      <c r="I45" s="332">
        <v>0.5928867968806717</v>
      </c>
      <c r="J45" s="330">
        <v>0.62065449452190247</v>
      </c>
      <c r="K45" s="330">
        <v>0.6179934294962901</v>
      </c>
      <c r="L45" s="59"/>
    </row>
    <row r="46" spans="1:12" s="69" customFormat="1" ht="15.95" customHeight="1">
      <c r="A46" s="437" t="s">
        <v>299</v>
      </c>
      <c r="B46" s="438"/>
      <c r="C46" s="335"/>
      <c r="D46" s="1241">
        <v>0.2620480217211813</v>
      </c>
      <c r="E46" s="1237">
        <v>0.2277566470944348</v>
      </c>
      <c r="F46" s="335">
        <v>0.16820061431441191</v>
      </c>
      <c r="G46" s="335">
        <v>0.25071554542711932</v>
      </c>
      <c r="H46" s="335">
        <v>0.21596247199763047</v>
      </c>
      <c r="I46" s="336">
        <v>0.27526519072026895</v>
      </c>
      <c r="J46" s="335">
        <v>0.24507705400240423</v>
      </c>
      <c r="K46" s="335">
        <v>0.24538433420010533</v>
      </c>
      <c r="L46" s="59"/>
    </row>
    <row r="47" spans="1:12" s="69" customFormat="1" ht="15.95" customHeight="1">
      <c r="A47" s="435" t="s">
        <v>279</v>
      </c>
      <c r="B47" s="424"/>
      <c r="C47" s="286"/>
      <c r="D47" s="1226">
        <v>83.299527074831062</v>
      </c>
      <c r="E47" s="1216">
        <v>54.399766191805902</v>
      </c>
      <c r="F47" s="286">
        <v>129.06273422936735</v>
      </c>
      <c r="G47" s="286">
        <v>62.017059606428667</v>
      </c>
      <c r="H47" s="286">
        <v>81.01835691904472</v>
      </c>
      <c r="I47" s="287">
        <v>79.170722782568717</v>
      </c>
      <c r="J47" s="286">
        <v>68.996895163316751</v>
      </c>
      <c r="K47" s="286">
        <v>80.101690058993427</v>
      </c>
      <c r="L47" s="59"/>
    </row>
    <row r="48" spans="1:12" s="69" customFormat="1" ht="15.95" customHeight="1">
      <c r="A48" s="439" t="s">
        <v>280</v>
      </c>
      <c r="B48" s="424"/>
      <c r="C48" s="286"/>
      <c r="D48" s="1226">
        <v>24288.449000000001</v>
      </c>
      <c r="E48" s="1216">
        <v>22798.492999999999</v>
      </c>
      <c r="F48" s="286">
        <v>23338.47</v>
      </c>
      <c r="G48" s="286">
        <v>20359.348999999998</v>
      </c>
      <c r="H48" s="286">
        <v>20739.02</v>
      </c>
      <c r="I48" s="287">
        <v>19655.776000000002</v>
      </c>
      <c r="J48" s="286">
        <v>24288.449000000001</v>
      </c>
      <c r="K48" s="286">
        <v>20739.02</v>
      </c>
      <c r="L48" s="59"/>
    </row>
    <row r="49" spans="1:12" s="75" customFormat="1" ht="15.95" customHeight="1">
      <c r="A49" s="440" t="s">
        <v>281</v>
      </c>
      <c r="B49" s="441"/>
      <c r="C49" s="416"/>
      <c r="D49" s="1242">
        <v>9065.893</v>
      </c>
      <c r="E49" s="1238">
        <v>9136.4860000000008</v>
      </c>
      <c r="F49" s="416">
        <v>9151.75</v>
      </c>
      <c r="G49" s="416">
        <v>9206.5460000000003</v>
      </c>
      <c r="H49" s="416">
        <v>9267.9560000000001</v>
      </c>
      <c r="I49" s="1312">
        <v>9313.7720000000008</v>
      </c>
      <c r="J49" s="416">
        <v>9065.893</v>
      </c>
      <c r="K49" s="416">
        <v>9267.9560000000001</v>
      </c>
      <c r="L49" s="1403"/>
    </row>
    <row r="50" spans="1:12" s="418" customFormat="1" ht="15" customHeight="1">
      <c r="A50" s="1405" t="s">
        <v>300</v>
      </c>
      <c r="B50" s="354"/>
      <c r="C50" s="354"/>
      <c r="D50" s="354"/>
      <c r="E50" s="354"/>
      <c r="F50" s="354"/>
      <c r="G50" s="354"/>
      <c r="H50" s="354"/>
      <c r="I50" s="354"/>
      <c r="J50" s="354"/>
      <c r="K50" s="354"/>
      <c r="L50" s="388"/>
    </row>
    <row r="51" spans="1:12" ht="15" customHeight="1">
      <c r="A51" s="417" t="s">
        <v>301</v>
      </c>
      <c r="B51" s="383"/>
      <c r="C51" s="383"/>
      <c r="D51" s="383"/>
      <c r="E51" s="383"/>
      <c r="F51" s="383"/>
      <c r="G51" s="383"/>
      <c r="H51" s="383"/>
      <c r="I51" s="383"/>
      <c r="J51" s="383"/>
      <c r="K51" s="383"/>
    </row>
    <row r="52" spans="1:12" ht="15" customHeight="1">
      <c r="A52" s="417" t="s">
        <v>302</v>
      </c>
      <c r="D52" s="97"/>
      <c r="I52" s="419"/>
      <c r="J52" s="419"/>
      <c r="K52" s="419"/>
    </row>
    <row r="53" spans="1:12" ht="15" customHeight="1">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303</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304</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424"/>
      <c r="C7" s="286"/>
      <c r="D7" s="1244">
        <v>808.80600000000004</v>
      </c>
      <c r="E7" s="1243">
        <v>821.35300000000007</v>
      </c>
      <c r="F7" s="286">
        <v>806.84699999999975</v>
      </c>
      <c r="G7" s="286">
        <v>772.93200000000002</v>
      </c>
      <c r="H7" s="286">
        <v>793.02</v>
      </c>
      <c r="I7" s="287">
        <v>749.41899999999998</v>
      </c>
      <c r="J7" s="286">
        <v>1630.1590000000001</v>
      </c>
      <c r="K7" s="286">
        <v>1542.4389999999999</v>
      </c>
      <c r="L7" s="59"/>
    </row>
    <row r="8" spans="1:12" s="69" customFormat="1" ht="15.95" customHeight="1">
      <c r="A8" s="421" t="s">
        <v>250</v>
      </c>
      <c r="B8" s="424"/>
      <c r="C8" s="286"/>
      <c r="D8" s="1226">
        <v>-66.652999999999992</v>
      </c>
      <c r="E8" s="1216">
        <v>-57.97</v>
      </c>
      <c r="F8" s="286">
        <v>-53.120000000000005</v>
      </c>
      <c r="G8" s="286">
        <v>-52.36099999999999</v>
      </c>
      <c r="H8" s="286">
        <v>-43.399000000000008</v>
      </c>
      <c r="I8" s="287">
        <v>-42.985999999999997</v>
      </c>
      <c r="J8" s="286">
        <v>-124.62299999999999</v>
      </c>
      <c r="K8" s="286">
        <v>-86.384999999999991</v>
      </c>
      <c r="L8" s="59"/>
    </row>
    <row r="9" spans="1:12" s="69" customFormat="1" ht="15.95" customHeight="1">
      <c r="A9" s="421" t="s">
        <v>251</v>
      </c>
      <c r="B9" s="424"/>
      <c r="C9" s="286"/>
      <c r="D9" s="1226">
        <v>40.315000000000005</v>
      </c>
      <c r="E9" s="1216">
        <v>43.47</v>
      </c>
      <c r="F9" s="286">
        <v>42.062999999999995</v>
      </c>
      <c r="G9" s="286">
        <v>39.663000000000011</v>
      </c>
      <c r="H9" s="286">
        <v>39.015999999999998</v>
      </c>
      <c r="I9" s="287">
        <v>40.597999999999999</v>
      </c>
      <c r="J9" s="286">
        <v>83.784999999999997</v>
      </c>
      <c r="K9" s="286">
        <v>79.614000000000004</v>
      </c>
      <c r="L9" s="59"/>
    </row>
    <row r="10" spans="1:12" s="68" customFormat="1" ht="15.95" customHeight="1">
      <c r="A10" s="422" t="s">
        <v>252</v>
      </c>
      <c r="B10" s="425"/>
      <c r="C10" s="356"/>
      <c r="D10" s="1227">
        <v>782.46800000000007</v>
      </c>
      <c r="E10" s="1217">
        <v>806.85300000000007</v>
      </c>
      <c r="F10" s="356">
        <v>795.78999999999974</v>
      </c>
      <c r="G10" s="356">
        <v>760.23400000000004</v>
      </c>
      <c r="H10" s="356">
        <v>788.63699999999994</v>
      </c>
      <c r="I10" s="1302">
        <v>747.03099999999995</v>
      </c>
      <c r="J10" s="356">
        <v>1589.3210000000001</v>
      </c>
      <c r="K10" s="356">
        <v>1535.6679999999999</v>
      </c>
      <c r="L10" s="67"/>
    </row>
    <row r="11" spans="1:12" s="68" customFormat="1" ht="15.95" customHeight="1">
      <c r="A11" s="421" t="s">
        <v>253</v>
      </c>
      <c r="B11" s="424"/>
      <c r="C11" s="286"/>
      <c r="D11" s="1226">
        <v>38.264999999999993</v>
      </c>
      <c r="E11" s="1216">
        <v>32.097999999999999</v>
      </c>
      <c r="F11" s="286">
        <v>36.245999999999995</v>
      </c>
      <c r="G11" s="286">
        <v>34.745000000000005</v>
      </c>
      <c r="H11" s="286">
        <v>31.076000000000004</v>
      </c>
      <c r="I11" s="287">
        <v>30.744999999999997</v>
      </c>
      <c r="J11" s="286">
        <v>70.363</v>
      </c>
      <c r="K11" s="286">
        <v>61.820999999999998</v>
      </c>
      <c r="L11" s="67"/>
    </row>
    <row r="12" spans="1:12" s="68" customFormat="1" ht="15.95" customHeight="1">
      <c r="A12" s="421" t="s">
        <v>254</v>
      </c>
      <c r="B12" s="424"/>
      <c r="C12" s="286"/>
      <c r="D12" s="1226">
        <v>22.305999999999997</v>
      </c>
      <c r="E12" s="1216">
        <v>29.034000000000002</v>
      </c>
      <c r="F12" s="286">
        <v>30.547999999999998</v>
      </c>
      <c r="G12" s="286">
        <v>26.143999999999998</v>
      </c>
      <c r="H12" s="286">
        <v>27.298000000000002</v>
      </c>
      <c r="I12" s="287">
        <v>27.887999999999998</v>
      </c>
      <c r="J12" s="286">
        <v>51.34</v>
      </c>
      <c r="K12" s="286">
        <v>55.186</v>
      </c>
      <c r="L12" s="67"/>
    </row>
    <row r="13" spans="1:12" s="68" customFormat="1" ht="15.95" customHeight="1">
      <c r="A13" s="421" t="s">
        <v>255</v>
      </c>
      <c r="B13" s="424"/>
      <c r="C13" s="286"/>
      <c r="D13" s="1226">
        <v>13.818000000000001</v>
      </c>
      <c r="E13" s="1216">
        <v>9.484</v>
      </c>
      <c r="F13" s="286">
        <v>7.6150000000000002</v>
      </c>
      <c r="G13" s="286">
        <v>6.0919999999999979</v>
      </c>
      <c r="H13" s="286">
        <v>8.1170000000000009</v>
      </c>
      <c r="I13" s="287">
        <v>9.4249999999999989</v>
      </c>
      <c r="J13" s="286">
        <v>23.302</v>
      </c>
      <c r="K13" s="286">
        <v>17.542000000000002</v>
      </c>
      <c r="L13" s="67"/>
    </row>
    <row r="14" spans="1:12" s="68" customFormat="1" ht="15.95" customHeight="1">
      <c r="A14" s="421" t="s">
        <v>256</v>
      </c>
      <c r="B14" s="424"/>
      <c r="C14" s="286"/>
      <c r="D14" s="1226">
        <v>11.99</v>
      </c>
      <c r="E14" s="1216">
        <v>-9.3130000000000006</v>
      </c>
      <c r="F14" s="286">
        <v>-6.0580000000000016</v>
      </c>
      <c r="G14" s="286">
        <v>-5.8979999999999988</v>
      </c>
      <c r="H14" s="286">
        <v>-4.4080000000000004</v>
      </c>
      <c r="I14" s="287">
        <v>0</v>
      </c>
      <c r="J14" s="286">
        <v>2.6769999999999996</v>
      </c>
      <c r="K14" s="286">
        <v>-4.4080000000000004</v>
      </c>
      <c r="L14" s="67"/>
    </row>
    <row r="15" spans="1:12" s="68" customFormat="1" ht="15.95" customHeight="1">
      <c r="A15" s="421" t="s">
        <v>257</v>
      </c>
      <c r="B15" s="424"/>
      <c r="C15" s="286"/>
      <c r="D15" s="1226">
        <v>7.6330000000000009</v>
      </c>
      <c r="E15" s="1216">
        <v>10.106</v>
      </c>
      <c r="F15" s="286">
        <v>6.7600000000000016</v>
      </c>
      <c r="G15" s="286">
        <v>10.632999999999999</v>
      </c>
      <c r="H15" s="286">
        <v>8.3179999999999996</v>
      </c>
      <c r="I15" s="287">
        <v>7.1379999999999999</v>
      </c>
      <c r="J15" s="286">
        <v>17.739000000000001</v>
      </c>
      <c r="K15" s="286">
        <v>15.456</v>
      </c>
      <c r="L15" s="67"/>
    </row>
    <row r="16" spans="1:12" s="68" customFormat="1" ht="15.95" customHeight="1">
      <c r="A16" s="421" t="s">
        <v>34</v>
      </c>
      <c r="B16" s="424"/>
      <c r="C16" s="286"/>
      <c r="D16" s="1226">
        <v>30.551000000000002</v>
      </c>
      <c r="E16" s="1216">
        <v>61.272000000000013</v>
      </c>
      <c r="F16" s="286">
        <v>47.561000000000028</v>
      </c>
      <c r="G16" s="286">
        <v>47.715999999999987</v>
      </c>
      <c r="H16" s="286">
        <v>51.650999999999996</v>
      </c>
      <c r="I16" s="287">
        <v>36.171999999999997</v>
      </c>
      <c r="J16" s="286">
        <v>91.823000000000008</v>
      </c>
      <c r="K16" s="286">
        <v>87.822999999999993</v>
      </c>
      <c r="L16" s="67"/>
    </row>
    <row r="17" spans="1:12" s="68" customFormat="1" ht="15.95" customHeight="1">
      <c r="A17" s="422" t="s">
        <v>35</v>
      </c>
      <c r="B17" s="425"/>
      <c r="C17" s="356"/>
      <c r="D17" s="1227">
        <v>124.56299999999999</v>
      </c>
      <c r="E17" s="1217">
        <v>132.68100000000001</v>
      </c>
      <c r="F17" s="356">
        <v>122.67200000000003</v>
      </c>
      <c r="G17" s="356">
        <v>119.43199999999999</v>
      </c>
      <c r="H17" s="356">
        <v>122.05200000000001</v>
      </c>
      <c r="I17" s="1302">
        <v>111.36799999999999</v>
      </c>
      <c r="J17" s="356">
        <v>257.24400000000003</v>
      </c>
      <c r="K17" s="356">
        <v>233.42000000000002</v>
      </c>
      <c r="L17" s="67"/>
    </row>
    <row r="18" spans="1:12" s="68" customFormat="1" ht="15.95" customHeight="1">
      <c r="A18" s="426" t="s">
        <v>258</v>
      </c>
      <c r="B18" s="424"/>
      <c r="C18" s="286"/>
      <c r="D18" s="1226">
        <v>0.53399999999999992</v>
      </c>
      <c r="E18" s="1216">
        <v>0.61699999999999999</v>
      </c>
      <c r="F18" s="286">
        <v>-0.17300000000000004</v>
      </c>
      <c r="G18" s="286">
        <v>0.66099999999999981</v>
      </c>
      <c r="H18" s="286">
        <v>0.65</v>
      </c>
      <c r="I18" s="287">
        <v>0.65</v>
      </c>
      <c r="J18" s="286">
        <v>1.1509999999999998</v>
      </c>
      <c r="K18" s="286">
        <v>1.3</v>
      </c>
      <c r="L18" s="67"/>
    </row>
    <row r="19" spans="1:12" s="68" customFormat="1" ht="15.95" customHeight="1">
      <c r="A19" s="426" t="s">
        <v>259</v>
      </c>
      <c r="B19" s="424"/>
      <c r="C19" s="286"/>
      <c r="D19" s="1226">
        <v>-2.8999999999999915E-2</v>
      </c>
      <c r="E19" s="1216">
        <v>2.0999999999999908E-2</v>
      </c>
      <c r="F19" s="286">
        <v>2.7299999999999978</v>
      </c>
      <c r="G19" s="286">
        <v>52.344000000000001</v>
      </c>
      <c r="H19" s="286">
        <v>1.0550000000000004</v>
      </c>
      <c r="I19" s="287">
        <v>6.6689999999999996</v>
      </c>
      <c r="J19" s="286">
        <v>-8.0000000000000071E-3</v>
      </c>
      <c r="K19" s="286">
        <v>7.7239999999999993</v>
      </c>
      <c r="L19" s="67"/>
    </row>
    <row r="20" spans="1:12" s="69" customFormat="1" ht="15.95" customHeight="1">
      <c r="A20" s="421" t="s">
        <v>260</v>
      </c>
      <c r="B20" s="424"/>
      <c r="C20" s="286"/>
      <c r="D20" s="1226">
        <v>0.505</v>
      </c>
      <c r="E20" s="1216">
        <v>0.6379999999999999</v>
      </c>
      <c r="F20" s="286">
        <v>2.5569999999999977</v>
      </c>
      <c r="G20" s="286">
        <v>53.005000000000003</v>
      </c>
      <c r="H20" s="286">
        <v>1.7050000000000005</v>
      </c>
      <c r="I20" s="287">
        <v>7.319</v>
      </c>
      <c r="J20" s="286">
        <v>1.1429999999999998</v>
      </c>
      <c r="K20" s="286">
        <v>9.0239999999999991</v>
      </c>
      <c r="L20" s="59"/>
    </row>
    <row r="21" spans="1:12" s="69" customFormat="1" ht="15.95" customHeight="1">
      <c r="A21" s="426" t="s">
        <v>261</v>
      </c>
      <c r="B21" s="424"/>
      <c r="C21" s="286"/>
      <c r="D21" s="1226">
        <v>1.5169999999999999</v>
      </c>
      <c r="E21" s="1216">
        <v>-5.7000000000000051E-2</v>
      </c>
      <c r="F21" s="286">
        <v>4.2739999999999991</v>
      </c>
      <c r="G21" s="286">
        <v>3.4410000000000025</v>
      </c>
      <c r="H21" s="286">
        <v>0.48899999999999721</v>
      </c>
      <c r="I21" s="287">
        <v>19.761000000000003</v>
      </c>
      <c r="J21" s="286">
        <v>1.46</v>
      </c>
      <c r="K21" s="286">
        <v>20.250000000000004</v>
      </c>
      <c r="L21" s="59"/>
    </row>
    <row r="22" spans="1:12" s="69" customFormat="1" ht="15.95" customHeight="1">
      <c r="A22" s="426" t="s">
        <v>262</v>
      </c>
      <c r="B22" s="424"/>
      <c r="C22" s="286"/>
      <c r="D22" s="1226">
        <v>0</v>
      </c>
      <c r="E22" s="1216">
        <v>0.79100000000000004</v>
      </c>
      <c r="F22" s="286">
        <v>2.7279999999999998</v>
      </c>
      <c r="G22" s="286">
        <v>0.09</v>
      </c>
      <c r="H22" s="286">
        <v>-3.6999999999999034E-2</v>
      </c>
      <c r="I22" s="287">
        <v>11.401999999999999</v>
      </c>
      <c r="J22" s="286">
        <v>0.79100000000000004</v>
      </c>
      <c r="K22" s="286">
        <v>11.364999999999998</v>
      </c>
      <c r="L22" s="59"/>
    </row>
    <row r="23" spans="1:12" s="69" customFormat="1" ht="15.95" customHeight="1">
      <c r="A23" s="426" t="s">
        <v>263</v>
      </c>
      <c r="B23" s="424"/>
      <c r="C23" s="286"/>
      <c r="D23" s="1226">
        <v>0</v>
      </c>
      <c r="E23" s="1216">
        <v>0</v>
      </c>
      <c r="F23" s="286">
        <v>0</v>
      </c>
      <c r="G23" s="286">
        <v>-0.06</v>
      </c>
      <c r="H23" s="286">
        <v>0</v>
      </c>
      <c r="I23" s="287">
        <v>0</v>
      </c>
      <c r="J23" s="286">
        <v>0</v>
      </c>
      <c r="K23" s="286">
        <v>0</v>
      </c>
      <c r="L23" s="59"/>
    </row>
    <row r="24" spans="1:12" s="69" customFormat="1" ht="15.95" customHeight="1">
      <c r="A24" s="445" t="s">
        <v>264</v>
      </c>
      <c r="B24" s="446"/>
      <c r="C24" s="447"/>
      <c r="D24" s="1226">
        <v>1.5169999999999999</v>
      </c>
      <c r="E24" s="1216">
        <v>0.73399999999999999</v>
      </c>
      <c r="F24" s="447">
        <v>7.0019999999999989</v>
      </c>
      <c r="G24" s="447">
        <v>3.4710000000000023</v>
      </c>
      <c r="H24" s="447">
        <v>0.45199999999999818</v>
      </c>
      <c r="I24" s="1313">
        <v>31.163</v>
      </c>
      <c r="J24" s="447">
        <v>2.2509999999999999</v>
      </c>
      <c r="K24" s="447">
        <v>31.615000000000002</v>
      </c>
      <c r="L24" s="59"/>
    </row>
    <row r="25" spans="1:12" s="68" customFormat="1" ht="15.95" customHeight="1">
      <c r="A25" s="448" t="s">
        <v>265</v>
      </c>
      <c r="B25" s="449"/>
      <c r="C25" s="450"/>
      <c r="D25" s="1227">
        <v>2.0219999999999998</v>
      </c>
      <c r="E25" s="1217">
        <v>1.3719999999999999</v>
      </c>
      <c r="F25" s="450">
        <v>9.5589999999999975</v>
      </c>
      <c r="G25" s="450">
        <v>56.476000000000006</v>
      </c>
      <c r="H25" s="450">
        <v>2.1569999999999987</v>
      </c>
      <c r="I25" s="1314">
        <v>38.481999999999999</v>
      </c>
      <c r="J25" s="450">
        <v>3.3939999999999997</v>
      </c>
      <c r="K25" s="450">
        <v>40.638999999999996</v>
      </c>
      <c r="L25" s="67"/>
    </row>
    <row r="26" spans="1:12" s="68" customFormat="1" ht="15.95" customHeight="1">
      <c r="A26" s="421" t="s">
        <v>266</v>
      </c>
      <c r="B26" s="424"/>
      <c r="C26" s="286"/>
      <c r="D26" s="1226">
        <v>-6.3659999999999979</v>
      </c>
      <c r="E26" s="1216">
        <v>-8.7830000000000013</v>
      </c>
      <c r="F26" s="286">
        <v>-15.579999999999998</v>
      </c>
      <c r="G26" s="286">
        <v>2.4589999999999979</v>
      </c>
      <c r="H26" s="286">
        <v>-9.0630000000000006</v>
      </c>
      <c r="I26" s="287">
        <v>12.383000000000003</v>
      </c>
      <c r="J26" s="286">
        <v>-15.148999999999999</v>
      </c>
      <c r="K26" s="286">
        <v>3.3200000000000021</v>
      </c>
      <c r="L26" s="67"/>
    </row>
    <row r="27" spans="1:12" s="68" customFormat="1" ht="15.95" customHeight="1">
      <c r="A27" s="421" t="s">
        <v>267</v>
      </c>
      <c r="B27" s="424"/>
      <c r="C27" s="286"/>
      <c r="D27" s="1226">
        <v>24.667999999999999</v>
      </c>
      <c r="E27" s="1216">
        <v>26.722999999999999</v>
      </c>
      <c r="F27" s="286">
        <v>12.920000000000003</v>
      </c>
      <c r="G27" s="286">
        <v>14.617999999999999</v>
      </c>
      <c r="H27" s="286">
        <v>16.355</v>
      </c>
      <c r="I27" s="287">
        <v>-3.0000000000000027E-3</v>
      </c>
      <c r="J27" s="286">
        <v>51.390999999999998</v>
      </c>
      <c r="K27" s="286">
        <v>16.352</v>
      </c>
      <c r="L27" s="67"/>
    </row>
    <row r="28" spans="1:12" s="68" customFormat="1" ht="15.95" customHeight="1">
      <c r="A28" s="421" t="s">
        <v>268</v>
      </c>
      <c r="B28" s="424"/>
      <c r="C28" s="286"/>
      <c r="D28" s="1226">
        <v>12.608999999999996</v>
      </c>
      <c r="E28" s="1216">
        <v>6.6120000000000001</v>
      </c>
      <c r="F28" s="286">
        <v>3.1809999999999938</v>
      </c>
      <c r="G28" s="286">
        <v>8.963000000000001</v>
      </c>
      <c r="H28" s="286">
        <v>38.99</v>
      </c>
      <c r="I28" s="287">
        <v>3.2570000000000001</v>
      </c>
      <c r="J28" s="286">
        <v>19.220999999999997</v>
      </c>
      <c r="K28" s="286">
        <v>42.247</v>
      </c>
      <c r="L28" s="67"/>
    </row>
    <row r="29" spans="1:12" s="68" customFormat="1" ht="15.95" customHeight="1">
      <c r="A29" s="422" t="s">
        <v>269</v>
      </c>
      <c r="B29" s="425"/>
      <c r="C29" s="356"/>
      <c r="D29" s="1227">
        <v>30.910999999999994</v>
      </c>
      <c r="E29" s="1217">
        <v>24.552</v>
      </c>
      <c r="F29" s="356">
        <v>0.52099999999999902</v>
      </c>
      <c r="G29" s="356">
        <v>26.04</v>
      </c>
      <c r="H29" s="356">
        <v>46.282000000000004</v>
      </c>
      <c r="I29" s="1302">
        <v>15.637000000000002</v>
      </c>
      <c r="J29" s="356">
        <v>55.462999999999994</v>
      </c>
      <c r="K29" s="356">
        <v>61.919000000000004</v>
      </c>
      <c r="L29" s="67"/>
    </row>
    <row r="30" spans="1:12" s="68" customFormat="1" ht="15.95" customHeight="1">
      <c r="A30" s="428" t="s">
        <v>36</v>
      </c>
      <c r="B30" s="429"/>
      <c r="C30" s="361"/>
      <c r="D30" s="1228">
        <v>939.96400000000006</v>
      </c>
      <c r="E30" s="1218">
        <v>965.45800000000008</v>
      </c>
      <c r="F30" s="361">
        <v>928.54199999999969</v>
      </c>
      <c r="G30" s="361">
        <v>962.18200000000002</v>
      </c>
      <c r="H30" s="361">
        <v>959.12800000000004</v>
      </c>
      <c r="I30" s="1303">
        <v>912.51799999999992</v>
      </c>
      <c r="J30" s="361">
        <v>1905.422</v>
      </c>
      <c r="K30" s="361">
        <v>1871.646</v>
      </c>
      <c r="L30" s="67"/>
    </row>
    <row r="31" spans="1:12" s="69" customFormat="1" ht="15.95" customHeight="1">
      <c r="A31" s="86" t="s">
        <v>270</v>
      </c>
      <c r="B31" s="424"/>
      <c r="C31" s="286"/>
      <c r="D31" s="1226">
        <v>541.36699999999996</v>
      </c>
      <c r="E31" s="1216">
        <v>583.84</v>
      </c>
      <c r="F31" s="286">
        <v>576.86300000000006</v>
      </c>
      <c r="G31" s="286">
        <v>577.71999999999991</v>
      </c>
      <c r="H31" s="286">
        <v>584.28300000000002</v>
      </c>
      <c r="I31" s="287">
        <v>598.23500000000001</v>
      </c>
      <c r="J31" s="286">
        <v>1125.2069999999999</v>
      </c>
      <c r="K31" s="286">
        <v>1182.518</v>
      </c>
      <c r="L31" s="59"/>
    </row>
    <row r="32" spans="1:12" s="69" customFormat="1" ht="15.95" customHeight="1">
      <c r="A32" s="87" t="s">
        <v>66</v>
      </c>
      <c r="B32" s="430"/>
      <c r="C32" s="365"/>
      <c r="D32" s="1229">
        <v>0.38400000000000001</v>
      </c>
      <c r="E32" s="1219">
        <v>3.6999999999999998E-2</v>
      </c>
      <c r="F32" s="365">
        <v>1.873</v>
      </c>
      <c r="G32" s="365">
        <v>0.23400000000000001</v>
      </c>
      <c r="H32" s="365">
        <v>0.04</v>
      </c>
      <c r="I32" s="1304">
        <v>5.0999999999999997E-2</v>
      </c>
      <c r="J32" s="365">
        <v>0.42099999999999999</v>
      </c>
      <c r="K32" s="365">
        <v>9.0999999999999998E-2</v>
      </c>
      <c r="L32" s="59"/>
    </row>
    <row r="33" spans="1:12" s="68" customFormat="1" ht="15.95" customHeight="1">
      <c r="A33" s="81" t="s">
        <v>37</v>
      </c>
      <c r="B33" s="429"/>
      <c r="C33" s="361"/>
      <c r="D33" s="1239">
        <v>541.75099999999998</v>
      </c>
      <c r="E33" s="1235">
        <v>583.87700000000007</v>
      </c>
      <c r="F33" s="361">
        <v>578.7360000000001</v>
      </c>
      <c r="G33" s="361">
        <v>577.95399999999995</v>
      </c>
      <c r="H33" s="361">
        <v>584.32299999999998</v>
      </c>
      <c r="I33" s="1303">
        <v>598.28600000000006</v>
      </c>
      <c r="J33" s="361">
        <v>1125.6280000000002</v>
      </c>
      <c r="K33" s="361">
        <v>1182.6089999999999</v>
      </c>
      <c r="L33" s="67"/>
    </row>
    <row r="34" spans="1:12" s="68" customFormat="1" ht="15.95" customHeight="1">
      <c r="A34" s="428" t="s">
        <v>271</v>
      </c>
      <c r="B34" s="429"/>
      <c r="C34" s="361"/>
      <c r="D34" s="1228">
        <v>398.21300000000008</v>
      </c>
      <c r="E34" s="1218">
        <v>381.58100000000002</v>
      </c>
      <c r="F34" s="361">
        <v>349.80599999999959</v>
      </c>
      <c r="G34" s="361">
        <v>384.22800000000007</v>
      </c>
      <c r="H34" s="361">
        <v>374.80500000000006</v>
      </c>
      <c r="I34" s="1303">
        <v>314.23199999999986</v>
      </c>
      <c r="J34" s="361">
        <v>779.7940000000001</v>
      </c>
      <c r="K34" s="361">
        <v>689.03699999999992</v>
      </c>
      <c r="L34" s="67"/>
    </row>
    <row r="35" spans="1:12" s="69" customFormat="1" ht="15.95" customHeight="1">
      <c r="A35" s="422" t="s">
        <v>272</v>
      </c>
      <c r="B35" s="425"/>
      <c r="C35" s="356"/>
      <c r="D35" s="1226">
        <v>35.766000000000005</v>
      </c>
      <c r="E35" s="1216">
        <v>72.676999999999992</v>
      </c>
      <c r="F35" s="356">
        <v>78.741000000000014</v>
      </c>
      <c r="G35" s="356">
        <v>82.228999999999999</v>
      </c>
      <c r="H35" s="356">
        <v>111.551</v>
      </c>
      <c r="I35" s="1302">
        <v>89.296999999999997</v>
      </c>
      <c r="J35" s="356">
        <v>108.443</v>
      </c>
      <c r="K35" s="356">
        <v>200.84800000000001</v>
      </c>
      <c r="L35" s="59"/>
    </row>
    <row r="36" spans="1:12" s="68" customFormat="1" ht="15.95" customHeight="1">
      <c r="A36" s="432" t="s">
        <v>38</v>
      </c>
      <c r="B36" s="429"/>
      <c r="C36" s="361"/>
      <c r="D36" s="1228">
        <v>362.44700000000006</v>
      </c>
      <c r="E36" s="1218">
        <v>308.904</v>
      </c>
      <c r="F36" s="361">
        <v>271.0649999999996</v>
      </c>
      <c r="G36" s="361">
        <v>301.99900000000008</v>
      </c>
      <c r="H36" s="361">
        <v>263.25400000000008</v>
      </c>
      <c r="I36" s="1303">
        <v>224.93499999999986</v>
      </c>
      <c r="J36" s="361">
        <v>671.35100000000011</v>
      </c>
      <c r="K36" s="361">
        <v>488.18899999999996</v>
      </c>
      <c r="L36" s="67"/>
    </row>
    <row r="37" spans="1:12" s="68" customFormat="1" ht="15.95" customHeight="1">
      <c r="A37" s="103" t="s">
        <v>39</v>
      </c>
      <c r="B37" s="424"/>
      <c r="C37" s="286"/>
      <c r="D37" s="1226">
        <v>76.446999999999989</v>
      </c>
      <c r="E37" s="1216">
        <v>95.486000000000004</v>
      </c>
      <c r="F37" s="286">
        <v>79.265000000000001</v>
      </c>
      <c r="G37" s="286">
        <v>87.79400000000004</v>
      </c>
      <c r="H37" s="286">
        <v>88.371999999999971</v>
      </c>
      <c r="I37" s="287">
        <v>42.692999999999998</v>
      </c>
      <c r="J37" s="286">
        <v>171.93299999999999</v>
      </c>
      <c r="K37" s="286">
        <v>131.065</v>
      </c>
      <c r="L37" s="67"/>
    </row>
    <row r="38" spans="1:12" s="68" customFormat="1" ht="15.95" customHeight="1">
      <c r="A38" s="103" t="s">
        <v>40</v>
      </c>
      <c r="B38" s="424"/>
      <c r="C38" s="286"/>
      <c r="D38" s="1226">
        <v>10.536000000000001</v>
      </c>
      <c r="E38" s="1216">
        <v>22.535</v>
      </c>
      <c r="F38" s="286">
        <v>15.057</v>
      </c>
      <c r="G38" s="286">
        <v>12.785</v>
      </c>
      <c r="H38" s="286">
        <v>16.604999999999997</v>
      </c>
      <c r="I38" s="287">
        <v>22.192</v>
      </c>
      <c r="J38" s="286">
        <v>33.072000000000003</v>
      </c>
      <c r="K38" s="286">
        <v>38.796999999999997</v>
      </c>
      <c r="L38" s="67"/>
    </row>
    <row r="39" spans="1:12" s="68" customFormat="1" ht="15.95" customHeight="1">
      <c r="A39" s="433" t="s">
        <v>41</v>
      </c>
      <c r="B39" s="429"/>
      <c r="C39" s="361"/>
      <c r="D39" s="1228">
        <v>275.46400000000006</v>
      </c>
      <c r="E39" s="1218">
        <v>190.88300000000001</v>
      </c>
      <c r="F39" s="361">
        <v>176.74299999999963</v>
      </c>
      <c r="G39" s="361">
        <v>201.42000000000004</v>
      </c>
      <c r="H39" s="361">
        <v>158.27700000000013</v>
      </c>
      <c r="I39" s="1303">
        <v>160.04999999999984</v>
      </c>
      <c r="J39" s="361">
        <v>466.34600000000006</v>
      </c>
      <c r="K39" s="361">
        <v>318.32699999999994</v>
      </c>
      <c r="L39" s="67"/>
    </row>
    <row r="40" spans="1:12" s="69" customFormat="1" ht="15.95" customHeight="1">
      <c r="A40" s="103" t="s">
        <v>42</v>
      </c>
      <c r="B40" s="424"/>
      <c r="C40" s="286"/>
      <c r="D40" s="1226">
        <v>0</v>
      </c>
      <c r="E40" s="1216">
        <v>202.46600000000001</v>
      </c>
      <c r="F40" s="286">
        <v>0</v>
      </c>
      <c r="G40" s="286">
        <v>0</v>
      </c>
      <c r="H40" s="286">
        <v>0</v>
      </c>
      <c r="I40" s="287">
        <v>-5.5289999999999999</v>
      </c>
      <c r="J40" s="286">
        <v>202.46600000000001</v>
      </c>
      <c r="K40" s="286">
        <v>-5.5289999999999999</v>
      </c>
      <c r="L40" s="59"/>
    </row>
    <row r="41" spans="1:12" s="69" customFormat="1" ht="15.95" customHeight="1">
      <c r="A41" s="103" t="s">
        <v>43</v>
      </c>
      <c r="B41" s="424"/>
      <c r="C41" s="286"/>
      <c r="D41" s="1226">
        <v>0</v>
      </c>
      <c r="E41" s="1216">
        <v>0</v>
      </c>
      <c r="F41" s="286">
        <v>0</v>
      </c>
      <c r="G41" s="286">
        <v>0</v>
      </c>
      <c r="H41" s="286">
        <v>0</v>
      </c>
      <c r="I41" s="287">
        <v>-36.619</v>
      </c>
      <c r="J41" s="286">
        <v>0</v>
      </c>
      <c r="K41" s="286">
        <v>-36.619</v>
      </c>
      <c r="L41" s="59"/>
    </row>
    <row r="42" spans="1:12" s="69" customFormat="1" ht="15.95" customHeight="1">
      <c r="A42" s="103" t="s">
        <v>44</v>
      </c>
      <c r="B42" s="424"/>
      <c r="C42" s="286"/>
      <c r="D42" s="1226">
        <v>0</v>
      </c>
      <c r="E42" s="1216">
        <v>0</v>
      </c>
      <c r="F42" s="286">
        <v>0</v>
      </c>
      <c r="G42" s="286">
        <v>0</v>
      </c>
      <c r="H42" s="286">
        <v>0</v>
      </c>
      <c r="I42" s="287">
        <v>0</v>
      </c>
      <c r="J42" s="286">
        <v>0</v>
      </c>
      <c r="K42" s="286">
        <v>0</v>
      </c>
      <c r="L42" s="59"/>
    </row>
    <row r="43" spans="1:12" s="68" customFormat="1" ht="15.95" customHeight="1">
      <c r="A43" s="433" t="s">
        <v>45</v>
      </c>
      <c r="B43" s="429"/>
      <c r="C43" s="361"/>
      <c r="D43" s="1228">
        <v>275.46400000000006</v>
      </c>
      <c r="E43" s="1218">
        <v>393.34900000000005</v>
      </c>
      <c r="F43" s="361">
        <v>176.74299999999963</v>
      </c>
      <c r="G43" s="361">
        <v>201.42000000000004</v>
      </c>
      <c r="H43" s="361">
        <v>158.27700000000013</v>
      </c>
      <c r="I43" s="1303">
        <v>117.90199999999984</v>
      </c>
      <c r="J43" s="361">
        <v>668.81200000000013</v>
      </c>
      <c r="K43" s="361">
        <v>276.17899999999997</v>
      </c>
      <c r="L43" s="67"/>
    </row>
    <row r="44" spans="1:12" s="69" customFormat="1" ht="15.95" customHeight="1">
      <c r="A44" s="434" t="s">
        <v>273</v>
      </c>
      <c r="B44" s="424"/>
      <c r="C44" s="286"/>
      <c r="D44" s="1226"/>
      <c r="E44" s="1216"/>
      <c r="F44" s="286"/>
      <c r="G44" s="286"/>
      <c r="H44" s="406"/>
      <c r="I44" s="287"/>
      <c r="J44" s="286"/>
      <c r="K44" s="286"/>
      <c r="L44" s="59"/>
    </row>
    <row r="45" spans="1:12" s="69" customFormat="1" ht="15.95" customHeight="1">
      <c r="A45" s="435" t="s">
        <v>275</v>
      </c>
      <c r="B45" s="436"/>
      <c r="C45" s="330"/>
      <c r="D45" s="1240">
        <v>0.57635292415454198</v>
      </c>
      <c r="E45" s="1236">
        <v>0.60476685676642594</v>
      </c>
      <c r="F45" s="330">
        <v>0.62327390683458617</v>
      </c>
      <c r="G45" s="330">
        <v>0.60067014348636738</v>
      </c>
      <c r="H45" s="330">
        <v>0.60922316937885246</v>
      </c>
      <c r="I45" s="332">
        <v>0.65564295718002286</v>
      </c>
      <c r="J45" s="330">
        <v>0.59074997559595732</v>
      </c>
      <c r="K45" s="330">
        <v>0.6318550623355057</v>
      </c>
      <c r="L45" s="59"/>
    </row>
    <row r="46" spans="1:12" s="69" customFormat="1" ht="15.95" customHeight="1">
      <c r="A46" s="437" t="s">
        <v>288</v>
      </c>
      <c r="B46" s="438"/>
      <c r="C46" s="335"/>
      <c r="D46" s="1241">
        <v>0.17202567365889132</v>
      </c>
      <c r="E46" s="1237">
        <v>0.13104511771041363</v>
      </c>
      <c r="F46" s="335">
        <v>0.11952378775370182</v>
      </c>
      <c r="G46" s="335">
        <v>0.13342407245767091</v>
      </c>
      <c r="H46" s="335">
        <v>0.10655357380357225</v>
      </c>
      <c r="I46" s="336">
        <v>0.10479017260085366</v>
      </c>
      <c r="J46" s="335">
        <v>0.15174681782797081</v>
      </c>
      <c r="K46" s="335">
        <v>0.10564634984873496</v>
      </c>
      <c r="L46" s="59"/>
    </row>
    <row r="47" spans="1:12" s="69" customFormat="1" ht="15.95" customHeight="1">
      <c r="A47" s="435" t="s">
        <v>279</v>
      </c>
      <c r="B47" s="424"/>
      <c r="C47" s="286"/>
      <c r="D47" s="1226">
        <v>21.512833021272399</v>
      </c>
      <c r="E47" s="1216">
        <v>44.625879821944409</v>
      </c>
      <c r="F47" s="286">
        <v>49.068939371815723</v>
      </c>
      <c r="G47" s="286">
        <v>51.218823342694236</v>
      </c>
      <c r="H47" s="286">
        <v>67.966730203007046</v>
      </c>
      <c r="I47" s="287">
        <v>51.346276065552601</v>
      </c>
      <c r="J47" s="286">
        <v>32.950114264441069</v>
      </c>
      <c r="K47" s="286">
        <v>59.415939769992285</v>
      </c>
      <c r="L47" s="59"/>
    </row>
    <row r="48" spans="1:12" s="69" customFormat="1" ht="15.95" customHeight="1">
      <c r="A48" s="439" t="s">
        <v>280</v>
      </c>
      <c r="B48" s="424"/>
      <c r="C48" s="286"/>
      <c r="D48" s="1226">
        <v>67157.97</v>
      </c>
      <c r="E48" s="1216">
        <v>65845.433000000005</v>
      </c>
      <c r="F48" s="286">
        <v>64441.297999999995</v>
      </c>
      <c r="G48" s="286">
        <v>63934.821000000004</v>
      </c>
      <c r="H48" s="286">
        <v>64500.773000000001</v>
      </c>
      <c r="I48" s="287">
        <v>66799.937999999995</v>
      </c>
      <c r="J48" s="286">
        <v>67157.97</v>
      </c>
      <c r="K48" s="286">
        <v>64500.773000000001</v>
      </c>
      <c r="L48" s="59"/>
    </row>
    <row r="49" spans="1:12" s="75" customFormat="1" ht="15.95" customHeight="1">
      <c r="A49" s="440" t="s">
        <v>281</v>
      </c>
      <c r="B49" s="441"/>
      <c r="C49" s="416"/>
      <c r="D49" s="1242">
        <v>22152.880000000001</v>
      </c>
      <c r="E49" s="1238">
        <v>32730.156999999999</v>
      </c>
      <c r="F49" s="416">
        <v>33012.290999999997</v>
      </c>
      <c r="G49" s="416">
        <v>32960.978000000003</v>
      </c>
      <c r="H49" s="416">
        <v>32371.72</v>
      </c>
      <c r="I49" s="1312">
        <v>31796.423000000003</v>
      </c>
      <c r="J49" s="416">
        <v>22152.880000000001</v>
      </c>
      <c r="K49" s="416">
        <v>32371.72</v>
      </c>
      <c r="L49" s="1403"/>
    </row>
    <row r="50" spans="1:12" s="418" customFormat="1" ht="15" customHeight="1">
      <c r="A50" s="417" t="s">
        <v>282</v>
      </c>
      <c r="B50" s="383"/>
      <c r="C50" s="383"/>
      <c r="D50" s="383"/>
      <c r="E50" s="383"/>
      <c r="F50" s="383"/>
      <c r="G50" s="383"/>
      <c r="H50" s="383"/>
      <c r="I50" s="383"/>
      <c r="J50" s="383"/>
      <c r="K50" s="383"/>
      <c r="L50" s="388"/>
    </row>
    <row r="51" spans="1:12" ht="15" customHeight="1">
      <c r="A51" s="417" t="s">
        <v>283</v>
      </c>
      <c r="D51" s="97"/>
      <c r="I51" s="419"/>
      <c r="J51" s="419"/>
      <c r="K51" s="419"/>
    </row>
    <row r="52" spans="1:12" ht="15" customHeight="1">
      <c r="D52" s="97"/>
      <c r="I52" s="419"/>
      <c r="J52" s="419"/>
      <c r="K52" s="419"/>
    </row>
    <row r="53" spans="1:12" ht="15" customHeight="1">
      <c r="D53" s="97"/>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305</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306</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424"/>
      <c r="C7" s="286"/>
      <c r="D7" s="1244">
        <v>363.60700000000003</v>
      </c>
      <c r="E7" s="1243">
        <v>359.25700000000001</v>
      </c>
      <c r="F7" s="286">
        <v>360.58599999999979</v>
      </c>
      <c r="G7" s="286">
        <v>352.51200000000006</v>
      </c>
      <c r="H7" s="286">
        <v>326.36799999999999</v>
      </c>
      <c r="I7" s="287">
        <v>293.7</v>
      </c>
      <c r="J7" s="286">
        <v>722.86400000000003</v>
      </c>
      <c r="K7" s="286">
        <v>620.06799999999998</v>
      </c>
      <c r="L7" s="59"/>
    </row>
    <row r="8" spans="1:12" s="69" customFormat="1" ht="15.95" customHeight="1">
      <c r="A8" s="421" t="s">
        <v>250</v>
      </c>
      <c r="B8" s="424"/>
      <c r="C8" s="286"/>
      <c r="D8" s="1226">
        <v>-18.324999999999999</v>
      </c>
      <c r="E8" s="1216">
        <v>-21.504000000000001</v>
      </c>
      <c r="F8" s="286">
        <v>-20.867000000000004</v>
      </c>
      <c r="G8" s="286">
        <v>-20.731999999999999</v>
      </c>
      <c r="H8" s="286">
        <v>-20.082000000000004</v>
      </c>
      <c r="I8" s="287">
        <v>-21.617999999999999</v>
      </c>
      <c r="J8" s="286">
        <v>-39.829000000000001</v>
      </c>
      <c r="K8" s="286">
        <v>-41.7</v>
      </c>
      <c r="L8" s="59"/>
    </row>
    <row r="9" spans="1:12" s="69" customFormat="1" ht="15.95" customHeight="1">
      <c r="A9" s="421" t="s">
        <v>251</v>
      </c>
      <c r="B9" s="424"/>
      <c r="C9" s="286"/>
      <c r="D9" s="1226">
        <v>18.633000000000003</v>
      </c>
      <c r="E9" s="1216">
        <v>18.256</v>
      </c>
      <c r="F9" s="286">
        <v>17.166999999999994</v>
      </c>
      <c r="G9" s="286">
        <v>15.983000000000001</v>
      </c>
      <c r="H9" s="286">
        <v>15.587000000000002</v>
      </c>
      <c r="I9" s="287">
        <v>15.301</v>
      </c>
      <c r="J9" s="286">
        <v>36.889000000000003</v>
      </c>
      <c r="K9" s="286">
        <v>30.888000000000002</v>
      </c>
      <c r="L9" s="59"/>
    </row>
    <row r="10" spans="1:12" s="68" customFormat="1" ht="15.95" customHeight="1">
      <c r="A10" s="422" t="s">
        <v>252</v>
      </c>
      <c r="B10" s="425"/>
      <c r="C10" s="356"/>
      <c r="D10" s="1227">
        <v>363.91500000000002</v>
      </c>
      <c r="E10" s="1217">
        <v>356.00900000000001</v>
      </c>
      <c r="F10" s="356">
        <v>356.88599999999974</v>
      </c>
      <c r="G10" s="356">
        <v>347.76300000000009</v>
      </c>
      <c r="H10" s="356">
        <v>321.87299999999999</v>
      </c>
      <c r="I10" s="1302">
        <v>287.38299999999998</v>
      </c>
      <c r="J10" s="356">
        <v>719.92399999999998</v>
      </c>
      <c r="K10" s="356">
        <v>609.25599999999997</v>
      </c>
      <c r="L10" s="67"/>
    </row>
    <row r="11" spans="1:12" s="68" customFormat="1" ht="15.95" customHeight="1">
      <c r="A11" s="421" t="s">
        <v>253</v>
      </c>
      <c r="B11" s="424"/>
      <c r="C11" s="286"/>
      <c r="D11" s="1226">
        <v>0.14100000000000001</v>
      </c>
      <c r="E11" s="1216">
        <v>0.24399999999999999</v>
      </c>
      <c r="F11" s="286">
        <v>2.4279999999999999</v>
      </c>
      <c r="G11" s="286">
        <v>0.7370000000000001</v>
      </c>
      <c r="H11" s="286">
        <v>0.66399999999999992</v>
      </c>
      <c r="I11" s="287">
        <v>1.9259999999999999</v>
      </c>
      <c r="J11" s="286">
        <v>0.38500000000000001</v>
      </c>
      <c r="K11" s="286">
        <v>2.59</v>
      </c>
      <c r="L11" s="67"/>
    </row>
    <row r="12" spans="1:12" s="68" customFormat="1" ht="15.95" customHeight="1">
      <c r="A12" s="421" t="s">
        <v>254</v>
      </c>
      <c r="B12" s="424"/>
      <c r="C12" s="286"/>
      <c r="D12" s="1226">
        <v>21.510999999999996</v>
      </c>
      <c r="E12" s="1216">
        <v>26.792000000000002</v>
      </c>
      <c r="F12" s="286">
        <v>24.159999999999997</v>
      </c>
      <c r="G12" s="286">
        <v>20.491</v>
      </c>
      <c r="H12" s="286">
        <v>21.487000000000002</v>
      </c>
      <c r="I12" s="287">
        <v>21.021999999999998</v>
      </c>
      <c r="J12" s="286">
        <v>48.302999999999997</v>
      </c>
      <c r="K12" s="286">
        <v>42.509</v>
      </c>
      <c r="L12" s="67"/>
    </row>
    <row r="13" spans="1:12" s="68" customFormat="1" ht="15.95" customHeight="1">
      <c r="A13" s="421" t="s">
        <v>255</v>
      </c>
      <c r="B13" s="424"/>
      <c r="C13" s="286"/>
      <c r="D13" s="1226">
        <v>5.099999999999999E-2</v>
      </c>
      <c r="E13" s="1216">
        <v>0.02</v>
      </c>
      <c r="F13" s="286">
        <v>0.11200000000000002</v>
      </c>
      <c r="G13" s="286">
        <v>-4.300000000000001E-2</v>
      </c>
      <c r="H13" s="286">
        <v>8.9999999999999993E-3</v>
      </c>
      <c r="I13" s="287">
        <v>0.152</v>
      </c>
      <c r="J13" s="286">
        <v>7.0999999999999994E-2</v>
      </c>
      <c r="K13" s="286">
        <v>0.161</v>
      </c>
      <c r="L13" s="67"/>
    </row>
    <row r="14" spans="1:12" s="68" customFormat="1" ht="15.95" customHeight="1">
      <c r="A14" s="421" t="s">
        <v>256</v>
      </c>
      <c r="B14" s="424"/>
      <c r="C14" s="286"/>
      <c r="D14" s="1226"/>
      <c r="E14" s="1216"/>
      <c r="F14" s="286"/>
      <c r="G14" s="286"/>
      <c r="H14" s="286"/>
      <c r="I14" s="287"/>
      <c r="J14" s="286">
        <v>0</v>
      </c>
      <c r="K14" s="286">
        <v>0</v>
      </c>
      <c r="L14" s="67"/>
    </row>
    <row r="15" spans="1:12" s="68" customFormat="1" ht="15.95" customHeight="1">
      <c r="A15" s="421" t="s">
        <v>257</v>
      </c>
      <c r="B15" s="424"/>
      <c r="C15" s="286"/>
      <c r="D15" s="1226">
        <v>8.354000000000001</v>
      </c>
      <c r="E15" s="1216">
        <v>3.4809999999999999</v>
      </c>
      <c r="F15" s="286">
        <v>3.7440000000000015</v>
      </c>
      <c r="G15" s="286">
        <v>5.5220000000000002</v>
      </c>
      <c r="H15" s="286">
        <v>4.9949999999999992</v>
      </c>
      <c r="I15" s="287">
        <v>3.298</v>
      </c>
      <c r="J15" s="286">
        <v>11.835000000000001</v>
      </c>
      <c r="K15" s="286">
        <v>8.2929999999999993</v>
      </c>
      <c r="L15" s="67"/>
    </row>
    <row r="16" spans="1:12" s="68" customFormat="1" ht="15.95" customHeight="1">
      <c r="A16" s="421" t="s">
        <v>34</v>
      </c>
      <c r="B16" s="424"/>
      <c r="C16" s="286"/>
      <c r="D16" s="1226">
        <v>0.53700000000000614</v>
      </c>
      <c r="E16" s="1216">
        <v>0.77400000000000091</v>
      </c>
      <c r="F16" s="286">
        <v>1.4910000000000068</v>
      </c>
      <c r="G16" s="286">
        <v>0.63099999999999312</v>
      </c>
      <c r="H16" s="286">
        <v>0.62900000000000134</v>
      </c>
      <c r="I16" s="287">
        <v>0.60100000000000264</v>
      </c>
      <c r="J16" s="286">
        <v>1.311000000000007</v>
      </c>
      <c r="K16" s="286">
        <v>1.230000000000004</v>
      </c>
      <c r="L16" s="67"/>
    </row>
    <row r="17" spans="1:12" s="68" customFormat="1" ht="15.95" customHeight="1">
      <c r="A17" s="448" t="s">
        <v>35</v>
      </c>
      <c r="B17" s="425"/>
      <c r="C17" s="356"/>
      <c r="D17" s="1227">
        <v>30.594000000000001</v>
      </c>
      <c r="E17" s="1217">
        <v>31.311</v>
      </c>
      <c r="F17" s="356">
        <v>31.935000000000002</v>
      </c>
      <c r="G17" s="356">
        <v>27.337999999999994</v>
      </c>
      <c r="H17" s="356">
        <v>27.784000000000002</v>
      </c>
      <c r="I17" s="1302">
        <v>26.998999999999999</v>
      </c>
      <c r="J17" s="356">
        <v>61.905000000000001</v>
      </c>
      <c r="K17" s="356">
        <v>54.783000000000001</v>
      </c>
      <c r="L17" s="67"/>
    </row>
    <row r="18" spans="1:12" s="68" customFormat="1" ht="15.95" customHeight="1">
      <c r="A18" s="426" t="s">
        <v>258</v>
      </c>
      <c r="B18" s="424"/>
      <c r="C18" s="286"/>
      <c r="D18" s="1226">
        <v>0.121</v>
      </c>
      <c r="E18" s="1216">
        <v>8.8999999999999996E-2</v>
      </c>
      <c r="F18" s="286">
        <v>-0.52</v>
      </c>
      <c r="G18" s="286">
        <v>9.5000000000000001E-2</v>
      </c>
      <c r="H18" s="286">
        <v>1.9999999999999983E-3</v>
      </c>
      <c r="I18" s="287">
        <v>-2.5999999999999999E-2</v>
      </c>
      <c r="J18" s="286">
        <v>0.21</v>
      </c>
      <c r="K18" s="286">
        <v>-2.4E-2</v>
      </c>
      <c r="L18" s="67"/>
    </row>
    <row r="19" spans="1:12" s="68" customFormat="1" ht="15.95" customHeight="1">
      <c r="A19" s="426" t="s">
        <v>259</v>
      </c>
      <c r="B19" s="424"/>
      <c r="C19" s="286"/>
      <c r="D19" s="1226">
        <v>1.0489999999999999</v>
      </c>
      <c r="E19" s="1216">
        <v>-1.024</v>
      </c>
      <c r="F19" s="286">
        <v>9.000000000000008E-3</v>
      </c>
      <c r="G19" s="286">
        <v>7.9999999999999932E-3</v>
      </c>
      <c r="H19" s="286">
        <v>1.4999999999999999E-2</v>
      </c>
      <c r="I19" s="287">
        <v>8.0000000000000002E-3</v>
      </c>
      <c r="J19" s="286">
        <v>2.4999999999999911E-2</v>
      </c>
      <c r="K19" s="286">
        <v>2.3E-2</v>
      </c>
      <c r="L19" s="67"/>
    </row>
    <row r="20" spans="1:12" s="69" customFormat="1" ht="15.95" customHeight="1">
      <c r="A20" s="421" t="s">
        <v>260</v>
      </c>
      <c r="B20" s="424"/>
      <c r="C20" s="286"/>
      <c r="D20" s="1226">
        <v>1.17</v>
      </c>
      <c r="E20" s="1216">
        <v>-0.93500000000000005</v>
      </c>
      <c r="F20" s="286">
        <v>-0.51100000000000001</v>
      </c>
      <c r="G20" s="286">
        <v>0.10299999999999999</v>
      </c>
      <c r="H20" s="286">
        <v>1.6999999999999998E-2</v>
      </c>
      <c r="I20" s="287">
        <v>-1.7999999999999999E-2</v>
      </c>
      <c r="J20" s="286">
        <v>0.23499999999999988</v>
      </c>
      <c r="K20" s="286">
        <v>-1.0000000000000009E-3</v>
      </c>
      <c r="L20" s="59"/>
    </row>
    <row r="21" spans="1:12" s="69" customFormat="1" ht="15.95" customHeight="1">
      <c r="A21" s="426" t="s">
        <v>261</v>
      </c>
      <c r="B21" s="424"/>
      <c r="C21" s="286"/>
      <c r="D21" s="1226">
        <v>1.038</v>
      </c>
      <c r="E21" s="1216">
        <v>1E-3</v>
      </c>
      <c r="F21" s="286">
        <v>0.23</v>
      </c>
      <c r="G21" s="286">
        <v>0</v>
      </c>
      <c r="H21" s="286">
        <v>0</v>
      </c>
      <c r="I21" s="287">
        <v>0</v>
      </c>
      <c r="J21" s="286">
        <v>1.0389999999999999</v>
      </c>
      <c r="K21" s="286">
        <v>0</v>
      </c>
      <c r="L21" s="59"/>
    </row>
    <row r="22" spans="1:12" s="69" customFormat="1" ht="15.95" customHeight="1">
      <c r="A22" s="426" t="s">
        <v>262</v>
      </c>
      <c r="B22" s="424"/>
      <c r="C22" s="286"/>
      <c r="D22" s="1226"/>
      <c r="E22" s="1216"/>
      <c r="F22" s="286"/>
      <c r="G22" s="286"/>
      <c r="H22" s="286"/>
      <c r="I22" s="287"/>
      <c r="J22" s="286">
        <v>0</v>
      </c>
      <c r="K22" s="286">
        <v>0</v>
      </c>
      <c r="L22" s="59"/>
    </row>
    <row r="23" spans="1:12" s="69" customFormat="1" ht="15.95" customHeight="1">
      <c r="A23" s="426" t="s">
        <v>263</v>
      </c>
      <c r="B23" s="424"/>
      <c r="C23" s="286"/>
      <c r="D23" s="1226"/>
      <c r="E23" s="1216"/>
      <c r="F23" s="286">
        <v>0</v>
      </c>
      <c r="G23" s="286">
        <v>-0.06</v>
      </c>
      <c r="H23" s="286"/>
      <c r="I23" s="287"/>
      <c r="J23" s="286">
        <v>0</v>
      </c>
      <c r="K23" s="286">
        <v>0</v>
      </c>
      <c r="L23" s="59"/>
    </row>
    <row r="24" spans="1:12" s="69" customFormat="1" ht="15.95" customHeight="1">
      <c r="A24" s="427" t="s">
        <v>264</v>
      </c>
      <c r="B24" s="424"/>
      <c r="C24" s="286"/>
      <c r="D24" s="1226">
        <v>1.038</v>
      </c>
      <c r="E24" s="1216">
        <v>1E-3</v>
      </c>
      <c r="F24" s="286">
        <v>0.23</v>
      </c>
      <c r="G24" s="286">
        <v>-0.06</v>
      </c>
      <c r="H24" s="286">
        <v>0</v>
      </c>
      <c r="I24" s="287">
        <v>0</v>
      </c>
      <c r="J24" s="286">
        <v>1.0389999999999999</v>
      </c>
      <c r="K24" s="286">
        <v>0</v>
      </c>
      <c r="L24" s="59"/>
    </row>
    <row r="25" spans="1:12" s="68" customFormat="1" ht="15.95" customHeight="1">
      <c r="A25" s="422" t="s">
        <v>265</v>
      </c>
      <c r="B25" s="425"/>
      <c r="C25" s="356"/>
      <c r="D25" s="1227">
        <v>2.2080000000000002</v>
      </c>
      <c r="E25" s="1217">
        <v>-0.93400000000000005</v>
      </c>
      <c r="F25" s="356">
        <v>-0.28100000000000003</v>
      </c>
      <c r="G25" s="356">
        <v>4.2999999999999997E-2</v>
      </c>
      <c r="H25" s="356">
        <v>1.6999999999999998E-2</v>
      </c>
      <c r="I25" s="1302">
        <v>-1.7999999999999999E-2</v>
      </c>
      <c r="J25" s="356">
        <v>1.274</v>
      </c>
      <c r="K25" s="356">
        <v>-1.0000000000000009E-3</v>
      </c>
      <c r="L25" s="67"/>
    </row>
    <row r="26" spans="1:12" s="68" customFormat="1" ht="15.95" customHeight="1">
      <c r="A26" s="421" t="s">
        <v>266</v>
      </c>
      <c r="B26" s="424"/>
      <c r="C26" s="286"/>
      <c r="D26" s="1226">
        <v>3.9990000000000006</v>
      </c>
      <c r="E26" s="1216">
        <v>-9.4480000000000004</v>
      </c>
      <c r="F26" s="286">
        <v>-11.541999999999998</v>
      </c>
      <c r="G26" s="286">
        <v>-13.706000000000001</v>
      </c>
      <c r="H26" s="286">
        <v>3.988999999999999</v>
      </c>
      <c r="I26" s="287">
        <v>-16.890999999999998</v>
      </c>
      <c r="J26" s="286">
        <v>-5.4489999999999998</v>
      </c>
      <c r="K26" s="286">
        <v>-12.901999999999999</v>
      </c>
      <c r="L26" s="67"/>
    </row>
    <row r="27" spans="1:12" s="68" customFormat="1" ht="15.95" customHeight="1">
      <c r="A27" s="421" t="s">
        <v>267</v>
      </c>
      <c r="B27" s="424"/>
      <c r="C27" s="286"/>
      <c r="D27" s="1226">
        <v>-5.2000000000000005E-2</v>
      </c>
      <c r="E27" s="1216">
        <v>-4.5999999999999999E-2</v>
      </c>
      <c r="F27" s="286">
        <v>2.0000000000000018E-3</v>
      </c>
      <c r="G27" s="286">
        <v>2.3000000000000007E-2</v>
      </c>
      <c r="H27" s="286">
        <v>1.1999999999999997E-2</v>
      </c>
      <c r="I27" s="287">
        <v>-0.109</v>
      </c>
      <c r="J27" s="286">
        <v>-9.8000000000000004E-2</v>
      </c>
      <c r="K27" s="286">
        <v>-9.7000000000000003E-2</v>
      </c>
      <c r="L27" s="67"/>
    </row>
    <row r="28" spans="1:12" s="68" customFormat="1" ht="15.95" customHeight="1">
      <c r="A28" s="421" t="s">
        <v>268</v>
      </c>
      <c r="B28" s="424"/>
      <c r="C28" s="286"/>
      <c r="D28" s="1226">
        <v>-1.1390000000000005</v>
      </c>
      <c r="E28" s="1216">
        <v>-0.82699999999999974</v>
      </c>
      <c r="F28" s="286">
        <v>0.71499999999999986</v>
      </c>
      <c r="G28" s="286">
        <v>-0.47899999999999965</v>
      </c>
      <c r="H28" s="286">
        <v>-1.4660000000000002</v>
      </c>
      <c r="I28" s="287">
        <v>1.0000000000000009E-3</v>
      </c>
      <c r="J28" s="286">
        <v>-1.9660000000000002</v>
      </c>
      <c r="K28" s="286">
        <v>-1.4650000000000003</v>
      </c>
      <c r="L28" s="67"/>
    </row>
    <row r="29" spans="1:12" s="68" customFormat="1" ht="15.95" customHeight="1">
      <c r="A29" s="422" t="s">
        <v>269</v>
      </c>
      <c r="B29" s="425"/>
      <c r="C29" s="356"/>
      <c r="D29" s="1227">
        <v>2.8079999999999998</v>
      </c>
      <c r="E29" s="1217">
        <v>-10.321</v>
      </c>
      <c r="F29" s="356">
        <v>-10.824999999999998</v>
      </c>
      <c r="G29" s="356">
        <v>-14.162000000000001</v>
      </c>
      <c r="H29" s="356">
        <v>2.5349999999999984</v>
      </c>
      <c r="I29" s="1302">
        <v>-16.998999999999999</v>
      </c>
      <c r="J29" s="356">
        <v>-7.5129999999999999</v>
      </c>
      <c r="K29" s="356">
        <v>-14.464</v>
      </c>
      <c r="L29" s="67"/>
    </row>
    <row r="30" spans="1:12" s="68" customFormat="1" ht="15.95" customHeight="1">
      <c r="A30" s="428" t="s">
        <v>36</v>
      </c>
      <c r="B30" s="429"/>
      <c r="C30" s="361"/>
      <c r="D30" s="1228">
        <v>399.52500000000003</v>
      </c>
      <c r="E30" s="1218">
        <v>376.06499999999994</v>
      </c>
      <c r="F30" s="361">
        <v>377.71499999999975</v>
      </c>
      <c r="G30" s="361">
        <v>360.98200000000014</v>
      </c>
      <c r="H30" s="361">
        <v>352.209</v>
      </c>
      <c r="I30" s="1303">
        <v>297.36500000000001</v>
      </c>
      <c r="J30" s="361">
        <v>775.58999999999992</v>
      </c>
      <c r="K30" s="361">
        <v>649.57399999999996</v>
      </c>
      <c r="L30" s="67"/>
    </row>
    <row r="31" spans="1:12" s="69" customFormat="1" ht="15.95" customHeight="1">
      <c r="A31" s="86" t="s">
        <v>270</v>
      </c>
      <c r="B31" s="424"/>
      <c r="C31" s="286"/>
      <c r="D31" s="1226">
        <v>187.99500000000003</v>
      </c>
      <c r="E31" s="1216">
        <v>186.62899999999999</v>
      </c>
      <c r="F31" s="286">
        <v>178.798</v>
      </c>
      <c r="G31" s="286">
        <v>181.12199999999996</v>
      </c>
      <c r="H31" s="286">
        <v>172.71700000000001</v>
      </c>
      <c r="I31" s="287">
        <v>176.06100000000001</v>
      </c>
      <c r="J31" s="286">
        <v>374.62400000000002</v>
      </c>
      <c r="K31" s="286">
        <v>348.77800000000002</v>
      </c>
      <c r="L31" s="59"/>
    </row>
    <row r="32" spans="1:12" s="69" customFormat="1" ht="15.95" customHeight="1">
      <c r="A32" s="87" t="s">
        <v>66</v>
      </c>
      <c r="B32" s="430"/>
      <c r="C32" s="365"/>
      <c r="D32" s="1229">
        <v>0</v>
      </c>
      <c r="E32" s="1219">
        <v>0</v>
      </c>
      <c r="F32" s="365">
        <v>1.7000000000000001E-2</v>
      </c>
      <c r="G32" s="365">
        <v>0</v>
      </c>
      <c r="H32" s="365">
        <v>0</v>
      </c>
      <c r="I32" s="1304">
        <v>0</v>
      </c>
      <c r="J32" s="365">
        <v>0</v>
      </c>
      <c r="K32" s="365">
        <v>0</v>
      </c>
      <c r="L32" s="59"/>
    </row>
    <row r="33" spans="1:12" s="68" customFormat="1" ht="15.95" customHeight="1">
      <c r="A33" s="102" t="s">
        <v>37</v>
      </c>
      <c r="B33" s="431"/>
      <c r="C33" s="406"/>
      <c r="D33" s="1239">
        <v>187.99500000000003</v>
      </c>
      <c r="E33" s="1235">
        <v>186.62899999999999</v>
      </c>
      <c r="F33" s="406">
        <v>178.815</v>
      </c>
      <c r="G33" s="406">
        <v>181.12199999999996</v>
      </c>
      <c r="H33" s="406">
        <v>172.71700000000001</v>
      </c>
      <c r="I33" s="1311">
        <v>176.06100000000001</v>
      </c>
      <c r="J33" s="406">
        <v>374.62400000000002</v>
      </c>
      <c r="K33" s="406">
        <v>348.77800000000002</v>
      </c>
      <c r="L33" s="67"/>
    </row>
    <row r="34" spans="1:12" s="68" customFormat="1" ht="15.95" customHeight="1">
      <c r="A34" s="428" t="s">
        <v>271</v>
      </c>
      <c r="B34" s="429"/>
      <c r="C34" s="361"/>
      <c r="D34" s="1228">
        <v>211.53</v>
      </c>
      <c r="E34" s="1218">
        <v>189.43599999999995</v>
      </c>
      <c r="F34" s="361">
        <v>198.89999999999975</v>
      </c>
      <c r="G34" s="361">
        <v>179.86000000000018</v>
      </c>
      <c r="H34" s="361">
        <v>179.49199999999999</v>
      </c>
      <c r="I34" s="1303">
        <v>121.304</v>
      </c>
      <c r="J34" s="361">
        <v>400.96599999999995</v>
      </c>
      <c r="K34" s="361">
        <v>300.79599999999999</v>
      </c>
      <c r="L34" s="67"/>
    </row>
    <row r="35" spans="1:12" s="69" customFormat="1" ht="15.95" customHeight="1">
      <c r="A35" s="59" t="s">
        <v>272</v>
      </c>
      <c r="B35" s="424"/>
      <c r="C35" s="286"/>
      <c r="D35" s="1226">
        <v>10.373000000000001</v>
      </c>
      <c r="E35" s="1216">
        <v>26.620999999999999</v>
      </c>
      <c r="F35" s="286">
        <v>24.99199999999999</v>
      </c>
      <c r="G35" s="286">
        <v>15.063000000000002</v>
      </c>
      <c r="H35" s="286">
        <v>20.76</v>
      </c>
      <c r="I35" s="287">
        <v>20.998999999999999</v>
      </c>
      <c r="J35" s="286">
        <v>36.994</v>
      </c>
      <c r="K35" s="286">
        <v>41.759</v>
      </c>
      <c r="L35" s="59"/>
    </row>
    <row r="36" spans="1:12" s="68" customFormat="1" ht="15.95" customHeight="1">
      <c r="A36" s="432" t="s">
        <v>38</v>
      </c>
      <c r="B36" s="429"/>
      <c r="C36" s="361"/>
      <c r="D36" s="1228">
        <v>201.15700000000001</v>
      </c>
      <c r="E36" s="1218">
        <v>162.81499999999994</v>
      </c>
      <c r="F36" s="361">
        <v>173.90799999999976</v>
      </c>
      <c r="G36" s="361">
        <v>164.7970000000002</v>
      </c>
      <c r="H36" s="361">
        <v>158.732</v>
      </c>
      <c r="I36" s="1303">
        <v>100.30500000000001</v>
      </c>
      <c r="J36" s="361">
        <v>363.97199999999998</v>
      </c>
      <c r="K36" s="361">
        <v>259.03700000000003</v>
      </c>
      <c r="L36" s="67"/>
    </row>
    <row r="37" spans="1:12" s="68" customFormat="1" ht="15.95" customHeight="1">
      <c r="A37" s="103" t="s">
        <v>39</v>
      </c>
      <c r="B37" s="424"/>
      <c r="C37" s="286"/>
      <c r="D37" s="1226">
        <v>66.176999999999992</v>
      </c>
      <c r="E37" s="1216">
        <v>54.843000000000004</v>
      </c>
      <c r="F37" s="286">
        <v>55.915999999999997</v>
      </c>
      <c r="G37" s="286">
        <v>46.427000000000021</v>
      </c>
      <c r="H37" s="286">
        <v>51.881999999999991</v>
      </c>
      <c r="I37" s="287">
        <v>33.370999999999995</v>
      </c>
      <c r="J37" s="286">
        <v>121.02</v>
      </c>
      <c r="K37" s="286">
        <v>85.252999999999986</v>
      </c>
      <c r="L37" s="67"/>
    </row>
    <row r="38" spans="1:12" s="68" customFormat="1" ht="15.95" customHeight="1">
      <c r="A38" s="103" t="s">
        <v>40</v>
      </c>
      <c r="B38" s="424"/>
      <c r="C38" s="286"/>
      <c r="D38" s="1226">
        <v>0.28799999999999998</v>
      </c>
      <c r="E38" s="1216">
        <v>0.16600000000000001</v>
      </c>
      <c r="F38" s="286">
        <v>0.16900000000000001</v>
      </c>
      <c r="G38" s="286">
        <v>0.378</v>
      </c>
      <c r="H38" s="286">
        <v>0.23699999999999999</v>
      </c>
      <c r="I38" s="287">
        <v>0.11799999999999999</v>
      </c>
      <c r="J38" s="286">
        <v>0.45399999999999996</v>
      </c>
      <c r="K38" s="286">
        <v>0.35499999999999998</v>
      </c>
      <c r="L38" s="67"/>
    </row>
    <row r="39" spans="1:12" s="68" customFormat="1" ht="15.95" customHeight="1">
      <c r="A39" s="433" t="s">
        <v>41</v>
      </c>
      <c r="B39" s="429"/>
      <c r="C39" s="361"/>
      <c r="D39" s="1228">
        <v>134.69200000000001</v>
      </c>
      <c r="E39" s="1218">
        <v>107.80599999999994</v>
      </c>
      <c r="F39" s="361">
        <v>117.82299999999977</v>
      </c>
      <c r="G39" s="361">
        <v>117.99200000000017</v>
      </c>
      <c r="H39" s="361">
        <v>106.61300000000001</v>
      </c>
      <c r="I39" s="1303">
        <v>66.816000000000017</v>
      </c>
      <c r="J39" s="361">
        <v>242.49799999999993</v>
      </c>
      <c r="K39" s="361">
        <v>173.42900000000003</v>
      </c>
      <c r="L39" s="67"/>
    </row>
    <row r="40" spans="1:12" s="69" customFormat="1" ht="15.95" customHeight="1">
      <c r="A40" s="103" t="s">
        <v>42</v>
      </c>
      <c r="B40" s="424"/>
      <c r="C40" s="286"/>
      <c r="D40" s="1226"/>
      <c r="E40" s="1216"/>
      <c r="F40" s="286"/>
      <c r="G40" s="286"/>
      <c r="H40" s="286"/>
      <c r="I40" s="287"/>
      <c r="J40" s="286">
        <v>0</v>
      </c>
      <c r="K40" s="286">
        <v>0</v>
      </c>
      <c r="L40" s="59"/>
    </row>
    <row r="41" spans="1:12" s="69" customFormat="1" ht="15.95" customHeight="1">
      <c r="A41" s="103" t="s">
        <v>43</v>
      </c>
      <c r="B41" s="424"/>
      <c r="C41" s="286"/>
      <c r="D41" s="1226"/>
      <c r="E41" s="1216"/>
      <c r="F41" s="286"/>
      <c r="G41" s="286"/>
      <c r="H41" s="286"/>
      <c r="I41" s="287"/>
      <c r="J41" s="286">
        <v>0</v>
      </c>
      <c r="K41" s="286">
        <v>0</v>
      </c>
      <c r="L41" s="59"/>
    </row>
    <row r="42" spans="1:12" s="69" customFormat="1" ht="15.95" customHeight="1">
      <c r="A42" s="103" t="s">
        <v>44</v>
      </c>
      <c r="B42" s="424"/>
      <c r="C42" s="286"/>
      <c r="D42" s="1226"/>
      <c r="E42" s="1216"/>
      <c r="F42" s="286"/>
      <c r="G42" s="286"/>
      <c r="H42" s="286"/>
      <c r="I42" s="287"/>
      <c r="J42" s="286">
        <v>0</v>
      </c>
      <c r="K42" s="286">
        <v>0</v>
      </c>
      <c r="L42" s="59"/>
    </row>
    <row r="43" spans="1:12" s="68" customFormat="1" ht="15.95" customHeight="1">
      <c r="A43" s="433" t="s">
        <v>45</v>
      </c>
      <c r="B43" s="429"/>
      <c r="C43" s="361"/>
      <c r="D43" s="1228">
        <v>134.69200000000001</v>
      </c>
      <c r="E43" s="1218">
        <v>107.80599999999994</v>
      </c>
      <c r="F43" s="361">
        <v>117.82299999999977</v>
      </c>
      <c r="G43" s="361">
        <v>117.99200000000017</v>
      </c>
      <c r="H43" s="361">
        <v>106.61300000000001</v>
      </c>
      <c r="I43" s="1303">
        <v>66.816000000000017</v>
      </c>
      <c r="J43" s="361">
        <v>242.49799999999993</v>
      </c>
      <c r="K43" s="361">
        <v>173.42900000000003</v>
      </c>
      <c r="L43" s="67"/>
    </row>
    <row r="44" spans="1:12" s="69" customFormat="1" ht="15.95" customHeight="1">
      <c r="A44" s="444" t="s">
        <v>298</v>
      </c>
      <c r="B44" s="424"/>
      <c r="C44" s="286"/>
      <c r="D44" s="1226"/>
      <c r="E44" s="1216"/>
      <c r="F44" s="286"/>
      <c r="G44" s="286"/>
      <c r="H44" s="406"/>
      <c r="I44" s="287"/>
      <c r="J44" s="286"/>
      <c r="K44" s="286"/>
      <c r="L44" s="59"/>
    </row>
    <row r="45" spans="1:12" s="69" customFormat="1" ht="15.95" customHeight="1">
      <c r="A45" s="435" t="s">
        <v>275</v>
      </c>
      <c r="B45" s="436"/>
      <c r="C45" s="330"/>
      <c r="D45" s="1240">
        <v>0.47054627370001884</v>
      </c>
      <c r="E45" s="1236">
        <v>0.49626793240530231</v>
      </c>
      <c r="F45" s="330">
        <v>0.47341249354672205</v>
      </c>
      <c r="G45" s="330">
        <v>0.50174800959604604</v>
      </c>
      <c r="H45" s="330">
        <v>0.49038213106422612</v>
      </c>
      <c r="I45" s="332">
        <v>0.59207035125182861</v>
      </c>
      <c r="J45" s="330">
        <v>0.48301808945447988</v>
      </c>
      <c r="K45" s="330">
        <v>0.53693343637522439</v>
      </c>
      <c r="L45" s="59"/>
    </row>
    <row r="46" spans="1:12" s="69" customFormat="1" ht="15.95" customHeight="1">
      <c r="A46" s="437" t="s">
        <v>299</v>
      </c>
      <c r="B46" s="438"/>
      <c r="C46" s="335"/>
      <c r="D46" s="1241">
        <v>0.21670386130182262</v>
      </c>
      <c r="E46" s="1237">
        <v>0.17882946095787461</v>
      </c>
      <c r="F46" s="335">
        <v>0.20466039854591028</v>
      </c>
      <c r="G46" s="335">
        <v>0.21416937976302489</v>
      </c>
      <c r="H46" s="335">
        <v>0.19696356289296801</v>
      </c>
      <c r="I46" s="336">
        <v>0.12127216647827169</v>
      </c>
      <c r="J46" s="335">
        <v>0.19806163697512522</v>
      </c>
      <c r="K46" s="335">
        <v>0.15879121711893118</v>
      </c>
      <c r="L46" s="59"/>
    </row>
    <row r="47" spans="1:12" s="69" customFormat="1" ht="15.95" customHeight="1">
      <c r="A47" s="435" t="s">
        <v>279</v>
      </c>
      <c r="B47" s="424"/>
      <c r="C47" s="286"/>
      <c r="D47" s="1226">
        <v>16.653349779847431</v>
      </c>
      <c r="E47" s="1216">
        <v>44.091237359311513</v>
      </c>
      <c r="F47" s="286">
        <v>43.349317584746409</v>
      </c>
      <c r="G47" s="286">
        <v>27.25380896654929</v>
      </c>
      <c r="H47" s="286">
        <v>38.268259856415689</v>
      </c>
      <c r="I47" s="287">
        <v>38.046347504664695</v>
      </c>
      <c r="J47" s="286">
        <v>30.158600045514266</v>
      </c>
      <c r="K47" s="286">
        <v>38.156346013841578</v>
      </c>
      <c r="L47" s="59"/>
    </row>
    <row r="48" spans="1:12" s="69" customFormat="1" ht="15.95" customHeight="1">
      <c r="A48" s="439" t="s">
        <v>280</v>
      </c>
      <c r="B48" s="424"/>
      <c r="C48" s="286"/>
      <c r="D48" s="1226">
        <v>25284.968000000001</v>
      </c>
      <c r="E48" s="1216">
        <v>24545.246999999999</v>
      </c>
      <c r="F48" s="286">
        <v>23756.414000000001</v>
      </c>
      <c r="G48" s="286">
        <v>22365.65</v>
      </c>
      <c r="H48" s="286">
        <v>21849.821</v>
      </c>
      <c r="I48" s="287">
        <v>21549.069</v>
      </c>
      <c r="J48" s="286">
        <v>25284.968000000001</v>
      </c>
      <c r="K48" s="286">
        <v>21849.821</v>
      </c>
      <c r="L48" s="59"/>
    </row>
    <row r="49" spans="1:12" s="75" customFormat="1" ht="15.95" customHeight="1">
      <c r="A49" s="440" t="s">
        <v>281</v>
      </c>
      <c r="B49" s="441"/>
      <c r="C49" s="416"/>
      <c r="D49" s="1242">
        <v>3854.8209999999999</v>
      </c>
      <c r="E49" s="1238">
        <v>3807.2579999999998</v>
      </c>
      <c r="F49" s="416">
        <v>3755.7869999999998</v>
      </c>
      <c r="G49" s="416">
        <v>3734.2649999999999</v>
      </c>
      <c r="H49" s="416">
        <v>3692.152</v>
      </c>
      <c r="I49" s="1312">
        <v>3591.2420000000002</v>
      </c>
      <c r="J49" s="416">
        <v>3854.8209999999999</v>
      </c>
      <c r="K49" s="416">
        <v>3692.152</v>
      </c>
      <c r="L49" s="1403"/>
    </row>
    <row r="50" spans="1:12" s="418" customFormat="1" ht="15" customHeight="1">
      <c r="A50" s="1405" t="s">
        <v>307</v>
      </c>
      <c r="B50" s="383"/>
      <c r="C50" s="383"/>
      <c r="D50" s="383"/>
      <c r="E50" s="383"/>
      <c r="F50" s="383"/>
      <c r="G50" s="383"/>
      <c r="H50" s="383"/>
      <c r="I50" s="383"/>
      <c r="J50" s="383"/>
      <c r="K50" s="383"/>
      <c r="L50" s="388"/>
    </row>
    <row r="51" spans="1:12" ht="15" customHeight="1">
      <c r="A51" s="417" t="s">
        <v>301</v>
      </c>
      <c r="D51" s="97"/>
      <c r="I51" s="419"/>
      <c r="J51" s="419"/>
      <c r="K51" s="419"/>
    </row>
    <row r="52" spans="1:12" ht="15" customHeight="1">
      <c r="A52" s="417" t="s">
        <v>302</v>
      </c>
      <c r="B52" s="451"/>
      <c r="C52" s="451"/>
      <c r="D52" s="451"/>
      <c r="E52" s="451"/>
      <c r="F52" s="451"/>
      <c r="G52" s="451"/>
      <c r="H52" s="451"/>
      <c r="I52" s="451"/>
      <c r="J52" s="451"/>
      <c r="K52" s="451"/>
    </row>
    <row r="53" spans="1:12" ht="15" customHeight="1">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418" customWidth="1"/>
    <col min="13" max="16384" width="9.140625" style="99"/>
  </cols>
  <sheetData>
    <row r="1" spans="1:12" s="59" customFormat="1" ht="50.1" customHeight="1">
      <c r="A1" s="55"/>
      <c r="L1" s="103"/>
    </row>
    <row r="2" spans="1:12" s="62" customFormat="1" ht="39.950000000000003" customHeight="1">
      <c r="A2" s="60" t="s">
        <v>308</v>
      </c>
      <c r="C2" s="63"/>
      <c r="D2" s="63"/>
      <c r="I2" s="149"/>
      <c r="J2" s="149"/>
      <c r="K2" s="149"/>
      <c r="L2" s="418"/>
    </row>
    <row r="3" spans="1:12" s="62" customFormat="1" ht="2.1" customHeight="1">
      <c r="A3" s="150"/>
      <c r="B3" s="129"/>
      <c r="C3" s="130"/>
      <c r="D3" s="130"/>
      <c r="E3" s="129"/>
      <c r="F3" s="129"/>
      <c r="G3" s="129"/>
      <c r="H3" s="129"/>
      <c r="I3" s="151"/>
      <c r="J3" s="151"/>
      <c r="K3" s="151"/>
      <c r="L3" s="418"/>
    </row>
    <row r="4" spans="1:12" s="69" customFormat="1" ht="15.75" customHeight="1">
      <c r="A4" s="67"/>
      <c r="B4" s="67"/>
      <c r="C4" s="67"/>
      <c r="D4" s="67"/>
      <c r="E4" s="68"/>
      <c r="F4" s="68"/>
      <c r="G4" s="68"/>
      <c r="H4" s="68"/>
      <c r="I4" s="68"/>
      <c r="J4" s="68"/>
      <c r="K4" s="68"/>
      <c r="L4" s="103"/>
    </row>
    <row r="5" spans="1:12" s="69" customFormat="1" ht="20.100000000000001" customHeight="1">
      <c r="A5" s="210" t="s">
        <v>309</v>
      </c>
      <c r="B5" s="242"/>
      <c r="C5" s="242"/>
      <c r="D5" s="242"/>
      <c r="E5" s="242"/>
      <c r="F5" s="211"/>
      <c r="G5" s="211"/>
      <c r="H5" s="211"/>
      <c r="I5" s="212"/>
      <c r="J5" s="212"/>
      <c r="K5" s="212"/>
      <c r="L5" s="103"/>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103"/>
    </row>
    <row r="7" spans="1:12" s="69" customFormat="1" ht="15.95" customHeight="1">
      <c r="A7" s="421" t="s">
        <v>249</v>
      </c>
      <c r="B7" s="424"/>
      <c r="C7" s="286"/>
      <c r="D7" s="1244">
        <v>445.19899999999996</v>
      </c>
      <c r="E7" s="1243">
        <v>462.096</v>
      </c>
      <c r="F7" s="286">
        <v>446.26099999999997</v>
      </c>
      <c r="G7" s="286">
        <v>420.41999999999996</v>
      </c>
      <c r="H7" s="286">
        <v>466.65199999999999</v>
      </c>
      <c r="I7" s="287">
        <v>455.71899999999999</v>
      </c>
      <c r="J7" s="286">
        <v>907.29499999999996</v>
      </c>
      <c r="K7" s="286">
        <v>922.37099999999998</v>
      </c>
      <c r="L7" s="103"/>
    </row>
    <row r="8" spans="1:12" s="69" customFormat="1" ht="15.95" customHeight="1">
      <c r="A8" s="421" t="s">
        <v>250</v>
      </c>
      <c r="B8" s="424"/>
      <c r="C8" s="286"/>
      <c r="D8" s="1226">
        <v>-48.327999999999996</v>
      </c>
      <c r="E8" s="1216">
        <v>-36.466000000000001</v>
      </c>
      <c r="F8" s="286">
        <v>-32.253</v>
      </c>
      <c r="G8" s="286">
        <v>-31.628999999999991</v>
      </c>
      <c r="H8" s="286">
        <v>-23.317000000000004</v>
      </c>
      <c r="I8" s="287">
        <v>-21.367999999999999</v>
      </c>
      <c r="J8" s="286">
        <v>-84.793999999999997</v>
      </c>
      <c r="K8" s="286">
        <v>-44.685000000000002</v>
      </c>
      <c r="L8" s="103"/>
    </row>
    <row r="9" spans="1:12" s="69" customFormat="1" ht="15.95" customHeight="1">
      <c r="A9" s="421" t="s">
        <v>251</v>
      </c>
      <c r="B9" s="424"/>
      <c r="C9" s="286"/>
      <c r="D9" s="1226">
        <v>21.682000000000002</v>
      </c>
      <c r="E9" s="1216">
        <v>25.213999999999999</v>
      </c>
      <c r="F9" s="286">
        <v>24.896000000000001</v>
      </c>
      <c r="G9" s="286">
        <v>23.680000000000007</v>
      </c>
      <c r="H9" s="286">
        <v>23.428999999999998</v>
      </c>
      <c r="I9" s="287">
        <v>25.297000000000001</v>
      </c>
      <c r="J9" s="286">
        <v>46.896000000000001</v>
      </c>
      <c r="K9" s="286">
        <v>48.725999999999999</v>
      </c>
      <c r="L9" s="103"/>
    </row>
    <row r="10" spans="1:12" s="68" customFormat="1" ht="15.95" customHeight="1">
      <c r="A10" s="422" t="s">
        <v>252</v>
      </c>
      <c r="B10" s="425"/>
      <c r="C10" s="356"/>
      <c r="D10" s="1227">
        <v>418.553</v>
      </c>
      <c r="E10" s="1217">
        <v>450.84399999999999</v>
      </c>
      <c r="F10" s="356">
        <v>438.904</v>
      </c>
      <c r="G10" s="356">
        <v>412.47099999999995</v>
      </c>
      <c r="H10" s="356">
        <v>466.76399999999995</v>
      </c>
      <c r="I10" s="1302">
        <v>459.64800000000002</v>
      </c>
      <c r="J10" s="356">
        <v>869.39699999999993</v>
      </c>
      <c r="K10" s="356">
        <v>926.41200000000003</v>
      </c>
      <c r="L10" s="452"/>
    </row>
    <row r="11" spans="1:12" s="68" customFormat="1" ht="15.95" customHeight="1">
      <c r="A11" s="421" t="s">
        <v>253</v>
      </c>
      <c r="B11" s="424"/>
      <c r="C11" s="286"/>
      <c r="D11" s="1226">
        <v>38.123999999999995</v>
      </c>
      <c r="E11" s="1216">
        <v>31.853999999999999</v>
      </c>
      <c r="F11" s="286">
        <v>33.817999999999998</v>
      </c>
      <c r="G11" s="286">
        <v>34.008000000000003</v>
      </c>
      <c r="H11" s="286">
        <v>30.412000000000003</v>
      </c>
      <c r="I11" s="287">
        <v>28.818999999999999</v>
      </c>
      <c r="J11" s="286">
        <v>69.977999999999994</v>
      </c>
      <c r="K11" s="286">
        <v>59.230999999999995</v>
      </c>
      <c r="L11" s="452"/>
    </row>
    <row r="12" spans="1:12" s="68" customFormat="1" ht="15.95" customHeight="1">
      <c r="A12" s="421" t="s">
        <v>254</v>
      </c>
      <c r="B12" s="424"/>
      <c r="C12" s="286"/>
      <c r="D12" s="1226">
        <v>0.79499999999999993</v>
      </c>
      <c r="E12" s="1216">
        <v>2.242</v>
      </c>
      <c r="F12" s="286">
        <v>6.3880000000000017</v>
      </c>
      <c r="G12" s="286">
        <v>5.6529999999999987</v>
      </c>
      <c r="H12" s="286">
        <v>5.8109999999999999</v>
      </c>
      <c r="I12" s="287">
        <v>6.8659999999999997</v>
      </c>
      <c r="J12" s="286">
        <v>3.0369999999999999</v>
      </c>
      <c r="K12" s="286">
        <v>12.677</v>
      </c>
      <c r="L12" s="452"/>
    </row>
    <row r="13" spans="1:12" s="68" customFormat="1" ht="15.95" customHeight="1">
      <c r="A13" s="421" t="s">
        <v>255</v>
      </c>
      <c r="B13" s="424"/>
      <c r="C13" s="286"/>
      <c r="D13" s="1226">
        <v>13.767000000000001</v>
      </c>
      <c r="E13" s="1216">
        <v>9.4640000000000004</v>
      </c>
      <c r="F13" s="286">
        <v>7.5030000000000001</v>
      </c>
      <c r="G13" s="286">
        <v>6.134999999999998</v>
      </c>
      <c r="H13" s="286">
        <v>8.1080000000000005</v>
      </c>
      <c r="I13" s="287">
        <v>9.2729999999999997</v>
      </c>
      <c r="J13" s="286">
        <v>23.231000000000002</v>
      </c>
      <c r="K13" s="286">
        <v>17.381</v>
      </c>
      <c r="L13" s="452"/>
    </row>
    <row r="14" spans="1:12" s="68" customFormat="1" ht="15.95" customHeight="1">
      <c r="A14" s="421" t="s">
        <v>256</v>
      </c>
      <c r="B14" s="424"/>
      <c r="C14" s="286"/>
      <c r="D14" s="1226">
        <v>11.99</v>
      </c>
      <c r="E14" s="1216">
        <v>-9.3130000000000006</v>
      </c>
      <c r="F14" s="286">
        <v>-6.0580000000000016</v>
      </c>
      <c r="G14" s="286">
        <v>-5.8979999999999988</v>
      </c>
      <c r="H14" s="286">
        <v>-4.4080000000000004</v>
      </c>
      <c r="I14" s="287"/>
      <c r="J14" s="286">
        <v>2.6769999999999996</v>
      </c>
      <c r="K14" s="286">
        <v>-4.4080000000000004</v>
      </c>
      <c r="L14" s="452"/>
    </row>
    <row r="15" spans="1:12" s="68" customFormat="1" ht="15.95" customHeight="1">
      <c r="A15" s="421" t="s">
        <v>257</v>
      </c>
      <c r="B15" s="424"/>
      <c r="C15" s="286"/>
      <c r="D15" s="1226">
        <v>-0.72100000000000009</v>
      </c>
      <c r="E15" s="1216">
        <v>6.625</v>
      </c>
      <c r="F15" s="286">
        <v>3.016</v>
      </c>
      <c r="G15" s="286">
        <v>5.1109999999999989</v>
      </c>
      <c r="H15" s="286">
        <v>3.3230000000000004</v>
      </c>
      <c r="I15" s="287">
        <v>3.84</v>
      </c>
      <c r="J15" s="286">
        <v>5.9039999999999999</v>
      </c>
      <c r="K15" s="286">
        <v>7.1630000000000003</v>
      </c>
      <c r="L15" s="452"/>
    </row>
    <row r="16" spans="1:12" s="68" customFormat="1" ht="15.95" customHeight="1">
      <c r="A16" s="421" t="s">
        <v>34</v>
      </c>
      <c r="B16" s="424"/>
      <c r="C16" s="286"/>
      <c r="D16" s="1226">
        <v>30.013999999999996</v>
      </c>
      <c r="E16" s="1216">
        <v>60.498000000000012</v>
      </c>
      <c r="F16" s="286">
        <v>46.070000000000022</v>
      </c>
      <c r="G16" s="286">
        <v>47.084999999999994</v>
      </c>
      <c r="H16" s="286">
        <v>51.021999999999998</v>
      </c>
      <c r="I16" s="287">
        <v>35.570999999999998</v>
      </c>
      <c r="J16" s="286">
        <v>90.512</v>
      </c>
      <c r="K16" s="286">
        <v>86.592999999999989</v>
      </c>
      <c r="L16" s="452"/>
    </row>
    <row r="17" spans="1:12" s="68" customFormat="1" ht="15.95" customHeight="1">
      <c r="A17" s="448" t="s">
        <v>35</v>
      </c>
      <c r="B17" s="425"/>
      <c r="C17" s="356"/>
      <c r="D17" s="1227">
        <v>93.968999999999994</v>
      </c>
      <c r="E17" s="1217">
        <v>101.37</v>
      </c>
      <c r="F17" s="356">
        <v>90.737000000000023</v>
      </c>
      <c r="G17" s="356">
        <v>92.093999999999994</v>
      </c>
      <c r="H17" s="356">
        <v>94.268000000000001</v>
      </c>
      <c r="I17" s="1302">
        <v>84.369</v>
      </c>
      <c r="J17" s="356">
        <v>195.339</v>
      </c>
      <c r="K17" s="356">
        <v>178.637</v>
      </c>
      <c r="L17" s="452"/>
    </row>
    <row r="18" spans="1:12" s="68" customFormat="1" ht="15.95" customHeight="1">
      <c r="A18" s="426" t="s">
        <v>258</v>
      </c>
      <c r="B18" s="424"/>
      <c r="C18" s="286"/>
      <c r="D18" s="1226">
        <v>0.41299999999999992</v>
      </c>
      <c r="E18" s="1216">
        <v>0.52800000000000002</v>
      </c>
      <c r="F18" s="286">
        <v>0.34699999999999998</v>
      </c>
      <c r="G18" s="286">
        <v>0.56599999999999984</v>
      </c>
      <c r="H18" s="286">
        <v>0.64800000000000002</v>
      </c>
      <c r="I18" s="287">
        <v>0.67600000000000005</v>
      </c>
      <c r="J18" s="286">
        <v>0.94099999999999995</v>
      </c>
      <c r="K18" s="286">
        <v>1.3240000000000001</v>
      </c>
      <c r="L18" s="452"/>
    </row>
    <row r="19" spans="1:12" s="68" customFormat="1" ht="15.95" customHeight="1">
      <c r="A19" s="426" t="s">
        <v>259</v>
      </c>
      <c r="B19" s="424"/>
      <c r="C19" s="286"/>
      <c r="D19" s="1226">
        <v>-1.0779999999999998</v>
      </c>
      <c r="E19" s="1216">
        <v>1.0449999999999999</v>
      </c>
      <c r="F19" s="286">
        <v>2.7209999999999979</v>
      </c>
      <c r="G19" s="286">
        <v>52.335999999999999</v>
      </c>
      <c r="H19" s="286">
        <v>1.0400000000000005</v>
      </c>
      <c r="I19" s="287">
        <v>6.6609999999999996</v>
      </c>
      <c r="J19" s="286">
        <v>-3.2999999999999918E-2</v>
      </c>
      <c r="K19" s="286">
        <v>7.7009999999999996</v>
      </c>
      <c r="L19" s="452"/>
    </row>
    <row r="20" spans="1:12" s="69" customFormat="1" ht="15.95" customHeight="1">
      <c r="A20" s="421" t="s">
        <v>260</v>
      </c>
      <c r="B20" s="424"/>
      <c r="C20" s="286"/>
      <c r="D20" s="1226">
        <v>-0.66499999999999992</v>
      </c>
      <c r="E20" s="1216">
        <v>1.573</v>
      </c>
      <c r="F20" s="286">
        <v>3.0679999999999978</v>
      </c>
      <c r="G20" s="286">
        <v>52.902000000000001</v>
      </c>
      <c r="H20" s="286">
        <v>1.6880000000000006</v>
      </c>
      <c r="I20" s="287">
        <v>7.3369999999999997</v>
      </c>
      <c r="J20" s="286">
        <v>0.90800000000000003</v>
      </c>
      <c r="K20" s="286">
        <v>9.0250000000000004</v>
      </c>
      <c r="L20" s="103"/>
    </row>
    <row r="21" spans="1:12" s="69" customFormat="1" ht="15.95" customHeight="1">
      <c r="A21" s="426" t="s">
        <v>261</v>
      </c>
      <c r="B21" s="424"/>
      <c r="C21" s="286"/>
      <c r="D21" s="1226">
        <v>0.47899999999999998</v>
      </c>
      <c r="E21" s="1216">
        <v>-5.8000000000000052E-2</v>
      </c>
      <c r="F21" s="286">
        <v>4.0439999999999987</v>
      </c>
      <c r="G21" s="286">
        <v>3.4410000000000025</v>
      </c>
      <c r="H21" s="286">
        <v>0.48899999999999721</v>
      </c>
      <c r="I21" s="287">
        <v>19.761000000000003</v>
      </c>
      <c r="J21" s="286">
        <v>0.42099999999999993</v>
      </c>
      <c r="K21" s="286">
        <v>20.250000000000004</v>
      </c>
      <c r="L21" s="103"/>
    </row>
    <row r="22" spans="1:12" s="69" customFormat="1" ht="15.95" customHeight="1">
      <c r="A22" s="426" t="s">
        <v>262</v>
      </c>
      <c r="B22" s="424"/>
      <c r="C22" s="286"/>
      <c r="D22" s="1226">
        <v>0</v>
      </c>
      <c r="E22" s="1216">
        <v>0.79100000000000004</v>
      </c>
      <c r="F22" s="286">
        <v>2.7279999999999998</v>
      </c>
      <c r="G22" s="286">
        <v>0.09</v>
      </c>
      <c r="H22" s="286">
        <v>-3.6999999999999034E-2</v>
      </c>
      <c r="I22" s="287">
        <v>11.401999999999999</v>
      </c>
      <c r="J22" s="286">
        <v>0.79100000000000004</v>
      </c>
      <c r="K22" s="286">
        <v>11.364999999999998</v>
      </c>
      <c r="L22" s="103"/>
    </row>
    <row r="23" spans="1:12" s="69" customFormat="1" ht="15.95" customHeight="1">
      <c r="A23" s="426" t="s">
        <v>263</v>
      </c>
      <c r="B23" s="424"/>
      <c r="C23" s="286"/>
      <c r="D23" s="1226"/>
      <c r="E23" s="1216"/>
      <c r="F23" s="286"/>
      <c r="G23" s="286"/>
      <c r="H23" s="286"/>
      <c r="I23" s="287"/>
      <c r="J23" s="286">
        <v>0</v>
      </c>
      <c r="K23" s="286">
        <v>0</v>
      </c>
      <c r="L23" s="103"/>
    </row>
    <row r="24" spans="1:12" s="69" customFormat="1" ht="15.95" customHeight="1">
      <c r="A24" s="427" t="s">
        <v>264</v>
      </c>
      <c r="B24" s="424"/>
      <c r="C24" s="286"/>
      <c r="D24" s="1226">
        <v>0.47899999999999998</v>
      </c>
      <c r="E24" s="1216">
        <v>0.73299999999999998</v>
      </c>
      <c r="F24" s="286">
        <v>6.7719999999999985</v>
      </c>
      <c r="G24" s="286">
        <v>3.5310000000000024</v>
      </c>
      <c r="H24" s="286">
        <v>0.45199999999999818</v>
      </c>
      <c r="I24" s="287">
        <v>31.163</v>
      </c>
      <c r="J24" s="286">
        <v>1.212</v>
      </c>
      <c r="K24" s="286">
        <v>31.615000000000002</v>
      </c>
      <c r="L24" s="103"/>
    </row>
    <row r="25" spans="1:12" s="68" customFormat="1" ht="15.95" customHeight="1">
      <c r="A25" s="422" t="s">
        <v>265</v>
      </c>
      <c r="B25" s="425"/>
      <c r="C25" s="356"/>
      <c r="D25" s="1227">
        <v>-0.18599999999999994</v>
      </c>
      <c r="E25" s="1217">
        <v>2.306</v>
      </c>
      <c r="F25" s="356">
        <v>9.8399999999999963</v>
      </c>
      <c r="G25" s="356">
        <v>56.433000000000007</v>
      </c>
      <c r="H25" s="356">
        <v>2.1399999999999988</v>
      </c>
      <c r="I25" s="1302">
        <v>38.5</v>
      </c>
      <c r="J25" s="356">
        <v>2.12</v>
      </c>
      <c r="K25" s="356">
        <v>40.64</v>
      </c>
      <c r="L25" s="452"/>
    </row>
    <row r="26" spans="1:12" s="68" customFormat="1" ht="15.95" customHeight="1">
      <c r="A26" s="421" t="s">
        <v>266</v>
      </c>
      <c r="B26" s="424"/>
      <c r="C26" s="286"/>
      <c r="D26" s="1226">
        <v>-10.364999999999998</v>
      </c>
      <c r="E26" s="1216">
        <v>0.66500000000000004</v>
      </c>
      <c r="F26" s="286">
        <v>-4.0380000000000003</v>
      </c>
      <c r="G26" s="286">
        <v>16.164999999999999</v>
      </c>
      <c r="H26" s="286">
        <v>-13.052</v>
      </c>
      <c r="I26" s="287">
        <v>29.274000000000001</v>
      </c>
      <c r="J26" s="286">
        <v>-9.6999999999999993</v>
      </c>
      <c r="K26" s="286">
        <v>16.222000000000001</v>
      </c>
      <c r="L26" s="452"/>
    </row>
    <row r="27" spans="1:12" s="68" customFormat="1" ht="15.95" customHeight="1">
      <c r="A27" s="421" t="s">
        <v>267</v>
      </c>
      <c r="B27" s="424"/>
      <c r="C27" s="286"/>
      <c r="D27" s="1226">
        <v>24.72</v>
      </c>
      <c r="E27" s="1216">
        <v>26.768999999999998</v>
      </c>
      <c r="F27" s="286">
        <v>12.918000000000003</v>
      </c>
      <c r="G27" s="286">
        <v>14.594999999999999</v>
      </c>
      <c r="H27" s="286">
        <v>16.343</v>
      </c>
      <c r="I27" s="287">
        <v>0.106</v>
      </c>
      <c r="J27" s="286">
        <v>51.488999999999997</v>
      </c>
      <c r="K27" s="286">
        <v>16.449000000000002</v>
      </c>
      <c r="L27" s="452"/>
    </row>
    <row r="28" spans="1:12" s="68" customFormat="1" ht="15.95" customHeight="1">
      <c r="A28" s="421" t="s">
        <v>268</v>
      </c>
      <c r="B28" s="424"/>
      <c r="C28" s="286"/>
      <c r="D28" s="1226">
        <v>13.747999999999998</v>
      </c>
      <c r="E28" s="1216">
        <v>7.4390000000000001</v>
      </c>
      <c r="F28" s="286">
        <v>2.465999999999994</v>
      </c>
      <c r="G28" s="286">
        <v>9.4420000000000002</v>
      </c>
      <c r="H28" s="286">
        <v>40.456000000000003</v>
      </c>
      <c r="I28" s="287">
        <v>3.2560000000000002</v>
      </c>
      <c r="J28" s="286">
        <v>21.186999999999998</v>
      </c>
      <c r="K28" s="286">
        <v>43.712000000000003</v>
      </c>
      <c r="L28" s="452"/>
    </row>
    <row r="29" spans="1:12" s="68" customFormat="1" ht="15.95" customHeight="1">
      <c r="A29" s="422" t="s">
        <v>269</v>
      </c>
      <c r="B29" s="425"/>
      <c r="C29" s="356"/>
      <c r="D29" s="1227">
        <v>28.102999999999998</v>
      </c>
      <c r="E29" s="1217">
        <v>34.872999999999998</v>
      </c>
      <c r="F29" s="356">
        <v>11.345999999999997</v>
      </c>
      <c r="G29" s="356">
        <v>40.201999999999998</v>
      </c>
      <c r="H29" s="356">
        <v>43.747</v>
      </c>
      <c r="I29" s="1302">
        <v>32.636000000000003</v>
      </c>
      <c r="J29" s="356">
        <v>62.975999999999999</v>
      </c>
      <c r="K29" s="356">
        <v>76.38300000000001</v>
      </c>
      <c r="L29" s="452"/>
    </row>
    <row r="30" spans="1:12" s="68" customFormat="1" ht="15.95" customHeight="1">
      <c r="A30" s="428" t="s">
        <v>36</v>
      </c>
      <c r="B30" s="429"/>
      <c r="C30" s="361"/>
      <c r="D30" s="1228">
        <v>540.43899999999985</v>
      </c>
      <c r="E30" s="1218">
        <v>589.39300000000003</v>
      </c>
      <c r="F30" s="361">
        <v>550.82700000000011</v>
      </c>
      <c r="G30" s="361">
        <v>601.19999999999993</v>
      </c>
      <c r="H30" s="361">
        <v>606.91899999999987</v>
      </c>
      <c r="I30" s="1303">
        <v>615.15300000000002</v>
      </c>
      <c r="J30" s="361">
        <v>1129.8319999999999</v>
      </c>
      <c r="K30" s="361">
        <v>1222.0719999999999</v>
      </c>
      <c r="L30" s="452"/>
    </row>
    <row r="31" spans="1:12" s="69" customFormat="1" ht="15.95" customHeight="1">
      <c r="A31" s="86" t="s">
        <v>270</v>
      </c>
      <c r="B31" s="424"/>
      <c r="C31" s="286"/>
      <c r="D31" s="1226">
        <v>353.37199999999996</v>
      </c>
      <c r="E31" s="1216">
        <v>397.21100000000001</v>
      </c>
      <c r="F31" s="286">
        <v>398.065</v>
      </c>
      <c r="G31" s="286">
        <v>396.59799999999996</v>
      </c>
      <c r="H31" s="286">
        <v>411.56599999999997</v>
      </c>
      <c r="I31" s="287">
        <v>422.17400000000004</v>
      </c>
      <c r="J31" s="286">
        <v>750.58299999999997</v>
      </c>
      <c r="K31" s="286">
        <v>833.74</v>
      </c>
      <c r="L31" s="103"/>
    </row>
    <row r="32" spans="1:12" s="69" customFormat="1" ht="15.95" customHeight="1">
      <c r="A32" s="87" t="s">
        <v>66</v>
      </c>
      <c r="B32" s="430"/>
      <c r="C32" s="365"/>
      <c r="D32" s="1229">
        <v>0.38400000000000001</v>
      </c>
      <c r="E32" s="1219">
        <v>3.6999999999999998E-2</v>
      </c>
      <c r="F32" s="365">
        <v>1.8560000000000001</v>
      </c>
      <c r="G32" s="365">
        <v>0.23400000000000001</v>
      </c>
      <c r="H32" s="365">
        <v>0.04</v>
      </c>
      <c r="I32" s="1304">
        <v>5.0999999999999997E-2</v>
      </c>
      <c r="J32" s="365">
        <v>0.42099999999999999</v>
      </c>
      <c r="K32" s="365">
        <v>9.0999999999999998E-2</v>
      </c>
      <c r="L32" s="103"/>
    </row>
    <row r="33" spans="1:12" s="68" customFormat="1" ht="15.95" customHeight="1">
      <c r="A33" s="102" t="s">
        <v>37</v>
      </c>
      <c r="B33" s="431"/>
      <c r="C33" s="406"/>
      <c r="D33" s="1239">
        <v>353.75599999999997</v>
      </c>
      <c r="E33" s="1235">
        <v>397.24799999999999</v>
      </c>
      <c r="F33" s="406">
        <v>399.92099999999999</v>
      </c>
      <c r="G33" s="406">
        <v>396.83199999999994</v>
      </c>
      <c r="H33" s="406">
        <v>411.60599999999999</v>
      </c>
      <c r="I33" s="1311">
        <v>422.22500000000002</v>
      </c>
      <c r="J33" s="406">
        <v>751.00399999999991</v>
      </c>
      <c r="K33" s="406">
        <v>833.8309999999999</v>
      </c>
      <c r="L33" s="452"/>
    </row>
    <row r="34" spans="1:12" s="68" customFormat="1" ht="15.95" customHeight="1">
      <c r="A34" s="428" t="s">
        <v>271</v>
      </c>
      <c r="B34" s="429"/>
      <c r="C34" s="361"/>
      <c r="D34" s="1228">
        <v>186.68299999999988</v>
      </c>
      <c r="E34" s="1218">
        <v>192.14500000000004</v>
      </c>
      <c r="F34" s="361">
        <v>150.90600000000012</v>
      </c>
      <c r="G34" s="361">
        <v>204.36799999999999</v>
      </c>
      <c r="H34" s="361">
        <v>195.31299999999987</v>
      </c>
      <c r="I34" s="1303">
        <v>192.928</v>
      </c>
      <c r="J34" s="361">
        <v>378.82799999999992</v>
      </c>
      <c r="K34" s="361">
        <v>388.24099999999993</v>
      </c>
      <c r="L34" s="452"/>
    </row>
    <row r="35" spans="1:12" s="69" customFormat="1" ht="15.95" customHeight="1">
      <c r="A35" s="59" t="s">
        <v>272</v>
      </c>
      <c r="B35" s="424"/>
      <c r="C35" s="286"/>
      <c r="D35" s="1226">
        <v>25.393000000000001</v>
      </c>
      <c r="E35" s="1216">
        <v>46.055999999999997</v>
      </c>
      <c r="F35" s="286">
        <v>53.749000000000024</v>
      </c>
      <c r="G35" s="286">
        <v>67.165999999999997</v>
      </c>
      <c r="H35" s="286">
        <v>90.790999999999997</v>
      </c>
      <c r="I35" s="287">
        <v>68.298000000000002</v>
      </c>
      <c r="J35" s="286">
        <v>71.448999999999998</v>
      </c>
      <c r="K35" s="286">
        <v>159.089</v>
      </c>
      <c r="L35" s="103"/>
    </row>
    <row r="36" spans="1:12" s="68" customFormat="1" ht="15.95" customHeight="1">
      <c r="A36" s="432" t="s">
        <v>38</v>
      </c>
      <c r="B36" s="429"/>
      <c r="C36" s="361"/>
      <c r="D36" s="1228">
        <v>161.28999999999988</v>
      </c>
      <c r="E36" s="1218">
        <v>146.08900000000006</v>
      </c>
      <c r="F36" s="361">
        <v>97.157000000000096</v>
      </c>
      <c r="G36" s="361">
        <v>137.202</v>
      </c>
      <c r="H36" s="361">
        <v>104.52199999999988</v>
      </c>
      <c r="I36" s="1303">
        <v>124.63</v>
      </c>
      <c r="J36" s="361">
        <v>307.37899999999991</v>
      </c>
      <c r="K36" s="361">
        <v>229.15199999999993</v>
      </c>
      <c r="L36" s="452"/>
    </row>
    <row r="37" spans="1:12" s="68" customFormat="1" ht="15.95" customHeight="1">
      <c r="A37" s="103" t="s">
        <v>39</v>
      </c>
      <c r="B37" s="424"/>
      <c r="C37" s="286"/>
      <c r="D37" s="1226">
        <v>10.269999999999996</v>
      </c>
      <c r="E37" s="1216">
        <v>40.643000000000001</v>
      </c>
      <c r="F37" s="286">
        <v>23.349000000000004</v>
      </c>
      <c r="G37" s="286">
        <v>41.367000000000019</v>
      </c>
      <c r="H37" s="286">
        <v>36.489999999999981</v>
      </c>
      <c r="I37" s="287">
        <v>9.3220000000000027</v>
      </c>
      <c r="J37" s="286">
        <v>50.912999999999997</v>
      </c>
      <c r="K37" s="286">
        <v>45.811999999999998</v>
      </c>
      <c r="L37" s="452"/>
    </row>
    <row r="38" spans="1:12" s="68" customFormat="1" ht="15.95" customHeight="1">
      <c r="A38" s="103" t="s">
        <v>40</v>
      </c>
      <c r="B38" s="424"/>
      <c r="C38" s="286"/>
      <c r="D38" s="1226">
        <v>10.248000000000001</v>
      </c>
      <c r="E38" s="1216">
        <v>22.369</v>
      </c>
      <c r="F38" s="286">
        <v>14.888</v>
      </c>
      <c r="G38" s="286">
        <v>12.407</v>
      </c>
      <c r="H38" s="286">
        <v>16.367999999999999</v>
      </c>
      <c r="I38" s="287">
        <v>22.074000000000002</v>
      </c>
      <c r="J38" s="286">
        <v>32.618000000000002</v>
      </c>
      <c r="K38" s="286">
        <v>38.442</v>
      </c>
      <c r="L38" s="452"/>
    </row>
    <row r="39" spans="1:12" s="68" customFormat="1" ht="15.95" customHeight="1">
      <c r="A39" s="433" t="s">
        <v>41</v>
      </c>
      <c r="B39" s="429"/>
      <c r="C39" s="361"/>
      <c r="D39" s="1228">
        <v>140.77199999999988</v>
      </c>
      <c r="E39" s="1218">
        <v>83.077000000000055</v>
      </c>
      <c r="F39" s="361">
        <v>58.920000000000094</v>
      </c>
      <c r="G39" s="361">
        <v>83.427999999999983</v>
      </c>
      <c r="H39" s="361">
        <v>51.663999999999902</v>
      </c>
      <c r="I39" s="1303">
        <v>93.233999999999995</v>
      </c>
      <c r="J39" s="361">
        <v>223.84799999999993</v>
      </c>
      <c r="K39" s="361">
        <v>144.89799999999991</v>
      </c>
      <c r="L39" s="452"/>
    </row>
    <row r="40" spans="1:12" s="69" customFormat="1" ht="15.95" customHeight="1">
      <c r="A40" s="103" t="s">
        <v>42</v>
      </c>
      <c r="B40" s="424"/>
      <c r="C40" s="286"/>
      <c r="D40" s="1226">
        <v>0</v>
      </c>
      <c r="E40" s="1216">
        <v>202.46600000000001</v>
      </c>
      <c r="F40" s="286">
        <v>0</v>
      </c>
      <c r="G40" s="286">
        <v>0</v>
      </c>
      <c r="H40" s="286">
        <v>0</v>
      </c>
      <c r="I40" s="287">
        <v>-5.5289999999999999</v>
      </c>
      <c r="J40" s="286">
        <v>202.46600000000001</v>
      </c>
      <c r="K40" s="286">
        <v>-5.5289999999999999</v>
      </c>
      <c r="L40" s="103"/>
    </row>
    <row r="41" spans="1:12" s="69" customFormat="1" ht="15.95" customHeight="1">
      <c r="A41" s="103" t="s">
        <v>43</v>
      </c>
      <c r="B41" s="424"/>
      <c r="C41" s="286"/>
      <c r="D41" s="1226"/>
      <c r="E41" s="1216"/>
      <c r="F41" s="286">
        <v>0</v>
      </c>
      <c r="G41" s="286">
        <v>0</v>
      </c>
      <c r="H41" s="286">
        <v>0</v>
      </c>
      <c r="I41" s="287">
        <v>-36.619</v>
      </c>
      <c r="J41" s="286">
        <v>0</v>
      </c>
      <c r="K41" s="286">
        <v>-36.619</v>
      </c>
      <c r="L41" s="103"/>
    </row>
    <row r="42" spans="1:12" s="69" customFormat="1" ht="15.95" customHeight="1">
      <c r="A42" s="103" t="s">
        <v>44</v>
      </c>
      <c r="B42" s="424"/>
      <c r="C42" s="286"/>
      <c r="D42" s="1226"/>
      <c r="E42" s="1216"/>
      <c r="F42" s="286"/>
      <c r="G42" s="286"/>
      <c r="H42" s="286"/>
      <c r="I42" s="287"/>
      <c r="J42" s="286">
        <v>0</v>
      </c>
      <c r="K42" s="286">
        <v>0</v>
      </c>
      <c r="L42" s="103"/>
    </row>
    <row r="43" spans="1:12" s="68" customFormat="1" ht="15.95" customHeight="1">
      <c r="A43" s="433" t="s">
        <v>45</v>
      </c>
      <c r="B43" s="429"/>
      <c r="C43" s="361"/>
      <c r="D43" s="1228">
        <v>140.77199999999988</v>
      </c>
      <c r="E43" s="1218">
        <v>285.54300000000006</v>
      </c>
      <c r="F43" s="361">
        <v>58.920000000000094</v>
      </c>
      <c r="G43" s="361">
        <v>83.427999999999983</v>
      </c>
      <c r="H43" s="361">
        <v>51.663999999999902</v>
      </c>
      <c r="I43" s="1303">
        <v>51.085999999999999</v>
      </c>
      <c r="J43" s="361">
        <v>426.31399999999991</v>
      </c>
      <c r="K43" s="361">
        <v>102.74999999999993</v>
      </c>
      <c r="L43" s="452"/>
    </row>
    <row r="44" spans="1:12" s="69" customFormat="1" ht="15.95" customHeight="1">
      <c r="A44" s="444" t="s">
        <v>273</v>
      </c>
      <c r="B44" s="424"/>
      <c r="C44" s="286"/>
      <c r="D44" s="1226"/>
      <c r="E44" s="1216"/>
      <c r="F44" s="286"/>
      <c r="G44" s="286"/>
      <c r="H44" s="406"/>
      <c r="I44" s="287"/>
      <c r="J44" s="286"/>
      <c r="K44" s="286"/>
      <c r="L44" s="103"/>
    </row>
    <row r="45" spans="1:12" s="69" customFormat="1" ht="15.95" customHeight="1">
      <c r="A45" s="435" t="s">
        <v>275</v>
      </c>
      <c r="B45" s="436"/>
      <c r="C45" s="330"/>
      <c r="D45" s="1240">
        <v>0.65457156126778426</v>
      </c>
      <c r="E45" s="1236">
        <v>0.67399511022356895</v>
      </c>
      <c r="F45" s="330">
        <v>0.72603739468108841</v>
      </c>
      <c r="G45" s="330">
        <v>0.66006653359946765</v>
      </c>
      <c r="H45" s="330">
        <v>0.67818934651905782</v>
      </c>
      <c r="I45" s="332">
        <v>0.68637395899881815</v>
      </c>
      <c r="J45" s="330">
        <v>0.66470413300384479</v>
      </c>
      <c r="K45" s="330">
        <v>0.68230922564300633</v>
      </c>
      <c r="L45" s="103"/>
    </row>
    <row r="46" spans="1:12" s="69" customFormat="1" ht="15.95" customHeight="1">
      <c r="A46" s="437" t="s">
        <v>288</v>
      </c>
      <c r="B46" s="438"/>
      <c r="C46" s="335"/>
      <c r="D46" s="1241">
        <v>0.14525943180687081</v>
      </c>
      <c r="E46" s="1237">
        <v>0.10289276947569485</v>
      </c>
      <c r="F46" s="335">
        <v>7.1785397084678779E-2</v>
      </c>
      <c r="G46" s="335">
        <v>9.1032875836574101E-2</v>
      </c>
      <c r="H46" s="335">
        <v>6.1916350970703915E-2</v>
      </c>
      <c r="I46" s="336">
        <v>9.71275344633689E-2</v>
      </c>
      <c r="J46" s="335">
        <v>0.12422799954695569</v>
      </c>
      <c r="K46" s="335">
        <v>8.020283387223745E-2</v>
      </c>
      <c r="L46" s="103"/>
    </row>
    <row r="47" spans="1:12" s="69" customFormat="1" ht="15.95" customHeight="1">
      <c r="A47" s="435" t="s">
        <v>279</v>
      </c>
      <c r="B47" s="424"/>
      <c r="C47" s="286"/>
      <c r="D47" s="1226">
        <v>24.424217092652505</v>
      </c>
      <c r="E47" s="1216">
        <v>44.940865452697665</v>
      </c>
      <c r="F47" s="286">
        <v>52.276085355305611</v>
      </c>
      <c r="G47" s="286">
        <v>63.800429263205899</v>
      </c>
      <c r="H47" s="286">
        <v>82.629459974441261</v>
      </c>
      <c r="I47" s="287">
        <v>57.529541304845893</v>
      </c>
      <c r="J47" s="286">
        <v>34.608744783442802</v>
      </c>
      <c r="K47" s="286">
        <v>69.594134601834782</v>
      </c>
      <c r="L47" s="103"/>
    </row>
    <row r="48" spans="1:12" s="69" customFormat="1" ht="15.95" customHeight="1">
      <c r="A48" s="439" t="s">
        <v>280</v>
      </c>
      <c r="B48" s="424"/>
      <c r="C48" s="286"/>
      <c r="D48" s="1226">
        <v>41873.002</v>
      </c>
      <c r="E48" s="1216">
        <v>41300.186000000002</v>
      </c>
      <c r="F48" s="286">
        <v>40684.883999999998</v>
      </c>
      <c r="G48" s="286">
        <v>41569.171000000002</v>
      </c>
      <c r="H48" s="286">
        <v>42650.951999999997</v>
      </c>
      <c r="I48" s="287">
        <v>45250.868999999999</v>
      </c>
      <c r="J48" s="286">
        <v>41873.002</v>
      </c>
      <c r="K48" s="286">
        <v>42650.951999999997</v>
      </c>
      <c r="L48" s="103"/>
    </row>
    <row r="49" spans="1:12" s="75" customFormat="1" ht="15.95" customHeight="1">
      <c r="A49" s="440" t="s">
        <v>281</v>
      </c>
      <c r="B49" s="441"/>
      <c r="C49" s="416"/>
      <c r="D49" s="1242">
        <v>18298.059000000001</v>
      </c>
      <c r="E49" s="1238">
        <v>28922.899000000001</v>
      </c>
      <c r="F49" s="416">
        <v>29256.504000000001</v>
      </c>
      <c r="G49" s="416">
        <v>29226.713</v>
      </c>
      <c r="H49" s="416">
        <v>28679.567999999999</v>
      </c>
      <c r="I49" s="1312">
        <v>28205.181</v>
      </c>
      <c r="J49" s="416">
        <v>18298.059000000001</v>
      </c>
      <c r="K49" s="416">
        <v>28679.567999999999</v>
      </c>
      <c r="L49" s="103"/>
    </row>
    <row r="50" spans="1:12" ht="15" customHeight="1">
      <c r="A50" s="417" t="s">
        <v>282</v>
      </c>
      <c r="B50" s="453"/>
      <c r="C50" s="453"/>
      <c r="D50" s="453"/>
      <c r="E50" s="453"/>
      <c r="F50" s="453"/>
      <c r="G50" s="453"/>
      <c r="H50" s="453"/>
      <c r="I50" s="453"/>
      <c r="J50" s="453"/>
      <c r="K50" s="453"/>
    </row>
    <row r="51" spans="1:12" ht="15" customHeight="1">
      <c r="A51" s="417" t="s">
        <v>283</v>
      </c>
      <c r="D51" s="97"/>
      <c r="I51" s="419"/>
      <c r="J51" s="419"/>
      <c r="K51" s="419"/>
    </row>
    <row r="52" spans="1:12" ht="15" customHeight="1">
      <c r="I52" s="419"/>
      <c r="J52" s="419"/>
      <c r="K52" s="419"/>
    </row>
    <row r="53" spans="1:12" ht="15" customHeight="1"/>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100" customWidth="1"/>
    <col min="13" max="16384" width="9.140625" style="99"/>
  </cols>
  <sheetData>
    <row r="1" spans="1:12" s="59" customFormat="1" ht="50.1" customHeight="1">
      <c r="A1" s="55"/>
    </row>
    <row r="2" spans="1:12" s="62" customFormat="1" ht="39.950000000000003" customHeight="1">
      <c r="A2" s="60" t="s">
        <v>310</v>
      </c>
      <c r="C2" s="63"/>
      <c r="D2" s="63"/>
      <c r="I2" s="149"/>
      <c r="J2" s="149"/>
      <c r="K2" s="149"/>
      <c r="L2" s="63"/>
    </row>
    <row r="3" spans="1:12" s="62" customFormat="1" ht="2.1" customHeight="1">
      <c r="A3" s="150"/>
      <c r="B3" s="129"/>
      <c r="C3" s="130"/>
      <c r="D3" s="130"/>
      <c r="E3" s="129"/>
      <c r="F3" s="129"/>
      <c r="G3" s="129"/>
      <c r="H3" s="129"/>
      <c r="I3" s="151"/>
      <c r="J3" s="151"/>
      <c r="K3" s="151"/>
      <c r="L3" s="63"/>
    </row>
    <row r="4" spans="1:12" s="69" customFormat="1" ht="15.75" customHeight="1">
      <c r="A4" s="67"/>
      <c r="B4" s="67"/>
      <c r="C4" s="67"/>
      <c r="D4" s="67"/>
      <c r="E4" s="68"/>
      <c r="F4" s="68"/>
      <c r="G4" s="68"/>
      <c r="H4" s="68"/>
      <c r="I4" s="68"/>
      <c r="J4" s="68"/>
      <c r="K4" s="68"/>
      <c r="L4" s="59"/>
    </row>
    <row r="5" spans="1:12" s="69" customFormat="1" ht="20.100000000000001" customHeight="1">
      <c r="A5" s="210" t="s">
        <v>311</v>
      </c>
      <c r="B5" s="242"/>
      <c r="C5" s="242"/>
      <c r="D5" s="242"/>
      <c r="E5" s="242"/>
      <c r="F5" s="211"/>
      <c r="G5" s="211"/>
      <c r="H5" s="211"/>
      <c r="I5" s="212"/>
      <c r="J5" s="212"/>
      <c r="K5" s="212"/>
      <c r="L5" s="59"/>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59"/>
    </row>
    <row r="7" spans="1:12" s="69" customFormat="1" ht="15.95" customHeight="1">
      <c r="A7" s="421" t="s">
        <v>249</v>
      </c>
      <c r="B7" s="424"/>
      <c r="C7" s="286"/>
      <c r="D7" s="1244">
        <v>916.25099999999998</v>
      </c>
      <c r="E7" s="1243">
        <v>889.63100000000009</v>
      </c>
      <c r="F7" s="286">
        <v>810.21898148160676</v>
      </c>
      <c r="G7" s="286">
        <v>857.06495449273064</v>
      </c>
      <c r="H7" s="286">
        <v>947.83892654040062</v>
      </c>
      <c r="I7" s="287">
        <v>984.72259820266481</v>
      </c>
      <c r="J7" s="286">
        <v>1805.8820000000001</v>
      </c>
      <c r="K7" s="286">
        <v>1932.5615247430655</v>
      </c>
      <c r="L7" s="59"/>
    </row>
    <row r="8" spans="1:12" s="69" customFormat="1" ht="15.95" customHeight="1">
      <c r="A8" s="421" t="s">
        <v>250</v>
      </c>
      <c r="B8" s="424"/>
      <c r="C8" s="286"/>
      <c r="D8" s="1226">
        <v>-131.77700000000002</v>
      </c>
      <c r="E8" s="1216">
        <v>-129.904</v>
      </c>
      <c r="F8" s="286">
        <v>-122.30600000000001</v>
      </c>
      <c r="G8" s="286">
        <v>-125.67000000000004</v>
      </c>
      <c r="H8" s="286">
        <v>-151.81399999999996</v>
      </c>
      <c r="I8" s="287">
        <v>-153.41</v>
      </c>
      <c r="J8" s="286">
        <v>-261.68100000000004</v>
      </c>
      <c r="K8" s="286">
        <v>-305.22399999999993</v>
      </c>
      <c r="L8" s="59"/>
    </row>
    <row r="9" spans="1:12" s="69" customFormat="1" ht="15.95" customHeight="1">
      <c r="A9" s="421" t="s">
        <v>251</v>
      </c>
      <c r="B9" s="424"/>
      <c r="C9" s="286"/>
      <c r="D9" s="1226">
        <v>67.298999999999992</v>
      </c>
      <c r="E9" s="1216">
        <v>68.777000000000001</v>
      </c>
      <c r="F9" s="286">
        <v>60.141514166745914</v>
      </c>
      <c r="G9" s="286">
        <v>60.462809367414792</v>
      </c>
      <c r="H9" s="286">
        <v>60.914786540988104</v>
      </c>
      <c r="I9" s="287">
        <v>64.052631859182199</v>
      </c>
      <c r="J9" s="286">
        <v>136.07599999999999</v>
      </c>
      <c r="K9" s="286">
        <v>124.9674184001703</v>
      </c>
      <c r="L9" s="59"/>
    </row>
    <row r="10" spans="1:12" s="68" customFormat="1" ht="15.95" customHeight="1">
      <c r="A10" s="422" t="s">
        <v>252</v>
      </c>
      <c r="B10" s="425"/>
      <c r="C10" s="356"/>
      <c r="D10" s="1227">
        <v>851.77299999999991</v>
      </c>
      <c r="E10" s="1217">
        <v>828.50400000000002</v>
      </c>
      <c r="F10" s="356">
        <v>748.05449564835271</v>
      </c>
      <c r="G10" s="356">
        <v>791.8577638601455</v>
      </c>
      <c r="H10" s="356">
        <v>856.93971308138873</v>
      </c>
      <c r="I10" s="1302">
        <v>895.36523006184711</v>
      </c>
      <c r="J10" s="356">
        <v>1680.277</v>
      </c>
      <c r="K10" s="356">
        <v>1752.304943143236</v>
      </c>
      <c r="L10" s="67"/>
    </row>
    <row r="11" spans="1:12" s="68" customFormat="1" ht="15.95" customHeight="1">
      <c r="A11" s="421" t="s">
        <v>253</v>
      </c>
      <c r="B11" s="424"/>
      <c r="C11" s="286"/>
      <c r="D11" s="1226">
        <v>17.587000000000003</v>
      </c>
      <c r="E11" s="1216">
        <v>20.015999999999998</v>
      </c>
      <c r="F11" s="286">
        <v>17.898999999999994</v>
      </c>
      <c r="G11" s="286">
        <v>17.439999999999998</v>
      </c>
      <c r="H11" s="286">
        <v>17.084000000000003</v>
      </c>
      <c r="I11" s="287">
        <v>16.561</v>
      </c>
      <c r="J11" s="286">
        <v>37.603000000000002</v>
      </c>
      <c r="K11" s="286">
        <v>33.645000000000003</v>
      </c>
      <c r="L11" s="67"/>
    </row>
    <row r="12" spans="1:12" s="68" customFormat="1" ht="15.95" customHeight="1">
      <c r="A12" s="421" t="s">
        <v>254</v>
      </c>
      <c r="B12" s="424"/>
      <c r="C12" s="286"/>
      <c r="D12" s="1226">
        <v>14.998000000000001</v>
      </c>
      <c r="E12" s="1216">
        <v>23.047999999999998</v>
      </c>
      <c r="F12" s="286">
        <v>38.818999999999988</v>
      </c>
      <c r="G12" s="286">
        <v>28.749000000000002</v>
      </c>
      <c r="H12" s="286">
        <v>21.42</v>
      </c>
      <c r="I12" s="287">
        <v>21.585000000000001</v>
      </c>
      <c r="J12" s="286">
        <v>38.045999999999999</v>
      </c>
      <c r="K12" s="286">
        <v>43.005000000000003</v>
      </c>
      <c r="L12" s="67"/>
    </row>
    <row r="13" spans="1:12" s="68" customFormat="1" ht="15.95" customHeight="1">
      <c r="A13" s="421" t="s">
        <v>255</v>
      </c>
      <c r="B13" s="424"/>
      <c r="C13" s="286"/>
      <c r="D13" s="1226">
        <v>-2.016</v>
      </c>
      <c r="E13" s="1216">
        <v>3.1429999999999998</v>
      </c>
      <c r="F13" s="286">
        <v>1.5839999999999996</v>
      </c>
      <c r="G13" s="286">
        <v>2.5130000000000003</v>
      </c>
      <c r="H13" s="286">
        <v>1.6890000000000001</v>
      </c>
      <c r="I13" s="287">
        <v>1.4</v>
      </c>
      <c r="J13" s="286">
        <v>1.1269999999999998</v>
      </c>
      <c r="K13" s="286">
        <v>3.089</v>
      </c>
      <c r="L13" s="67"/>
    </row>
    <row r="14" spans="1:12" s="68" customFormat="1" ht="15.95" customHeight="1">
      <c r="A14" s="421" t="s">
        <v>256</v>
      </c>
      <c r="B14" s="424"/>
      <c r="C14" s="286"/>
      <c r="D14" s="1226">
        <v>-14.225999999999999</v>
      </c>
      <c r="E14" s="1216">
        <v>1.9630000000000001</v>
      </c>
      <c r="F14" s="286">
        <v>2.4359999999999999</v>
      </c>
      <c r="G14" s="286">
        <v>3.1599999999999997</v>
      </c>
      <c r="H14" s="286">
        <v>0.65800000000000014</v>
      </c>
      <c r="I14" s="287">
        <v>1.349</v>
      </c>
      <c r="J14" s="286">
        <v>-12.262999999999998</v>
      </c>
      <c r="K14" s="286">
        <v>2.0070000000000001</v>
      </c>
      <c r="L14" s="67"/>
    </row>
    <row r="15" spans="1:12" s="68" customFormat="1" ht="15.95" customHeight="1">
      <c r="A15" s="421" t="s">
        <v>257</v>
      </c>
      <c r="B15" s="424"/>
      <c r="C15" s="286"/>
      <c r="D15" s="1226">
        <v>69.734000000000009</v>
      </c>
      <c r="E15" s="1216">
        <v>36.262999999999998</v>
      </c>
      <c r="F15" s="286">
        <v>41.194999999999993</v>
      </c>
      <c r="G15" s="286">
        <v>46.912000000000006</v>
      </c>
      <c r="H15" s="286">
        <v>72.064999999999998</v>
      </c>
      <c r="I15" s="287">
        <v>56.601999999999997</v>
      </c>
      <c r="J15" s="286">
        <v>105.99700000000001</v>
      </c>
      <c r="K15" s="286">
        <v>128.667</v>
      </c>
      <c r="L15" s="67"/>
    </row>
    <row r="16" spans="1:12" s="68" customFormat="1" ht="15.95" customHeight="1">
      <c r="A16" s="421" t="s">
        <v>34</v>
      </c>
      <c r="B16" s="424"/>
      <c r="C16" s="286"/>
      <c r="D16" s="1226">
        <v>176.91099999999997</v>
      </c>
      <c r="E16" s="1216">
        <v>131.09299999999999</v>
      </c>
      <c r="F16" s="286">
        <v>142.73877983000003</v>
      </c>
      <c r="G16" s="286">
        <v>131.858114</v>
      </c>
      <c r="H16" s="286">
        <v>139.85600000000002</v>
      </c>
      <c r="I16" s="287">
        <v>138.81800000000001</v>
      </c>
      <c r="J16" s="286">
        <v>308.00399999999996</v>
      </c>
      <c r="K16" s="286">
        <v>278.67400000000004</v>
      </c>
      <c r="L16" s="67"/>
    </row>
    <row r="17" spans="1:12" s="68" customFormat="1" ht="15.95" customHeight="1">
      <c r="A17" s="422" t="s">
        <v>35</v>
      </c>
      <c r="B17" s="425"/>
      <c r="C17" s="356"/>
      <c r="D17" s="1227">
        <v>262.988</v>
      </c>
      <c r="E17" s="1217">
        <v>215.52599999999998</v>
      </c>
      <c r="F17" s="356">
        <v>244.67177982999999</v>
      </c>
      <c r="G17" s="356">
        <v>230.632114</v>
      </c>
      <c r="H17" s="356">
        <v>252.77200000000002</v>
      </c>
      <c r="I17" s="1302">
        <v>236.315</v>
      </c>
      <c r="J17" s="356">
        <v>478.51400000000001</v>
      </c>
      <c r="K17" s="356">
        <v>489.08699999999999</v>
      </c>
      <c r="L17" s="67"/>
    </row>
    <row r="18" spans="1:12" s="68" customFormat="1" ht="15.95" customHeight="1">
      <c r="A18" s="426" t="s">
        <v>258</v>
      </c>
      <c r="B18" s="424"/>
      <c r="C18" s="286"/>
      <c r="D18" s="1226">
        <v>1.0249999999999999</v>
      </c>
      <c r="E18" s="1216">
        <v>1.427</v>
      </c>
      <c r="F18" s="286">
        <v>8.3459999999999983</v>
      </c>
      <c r="G18" s="286">
        <v>5.6539999999999999</v>
      </c>
      <c r="H18" s="286">
        <v>6.0500000000000007</v>
      </c>
      <c r="I18" s="287">
        <v>1.036</v>
      </c>
      <c r="J18" s="286">
        <v>2.452</v>
      </c>
      <c r="K18" s="286">
        <v>7.0860000000000003</v>
      </c>
      <c r="L18" s="67"/>
    </row>
    <row r="19" spans="1:12" s="68" customFormat="1" ht="15.95" customHeight="1">
      <c r="A19" s="426" t="s">
        <v>259</v>
      </c>
      <c r="B19" s="424"/>
      <c r="C19" s="286"/>
      <c r="D19" s="1226">
        <v>17.728999999999999</v>
      </c>
      <c r="E19" s="1216">
        <v>-10.805</v>
      </c>
      <c r="F19" s="286">
        <v>11.458000000000004</v>
      </c>
      <c r="G19" s="286">
        <v>10.614999999999998</v>
      </c>
      <c r="H19" s="286">
        <v>16.664999999999999</v>
      </c>
      <c r="I19" s="287">
        <v>5.3970000000000002</v>
      </c>
      <c r="J19" s="286">
        <v>6.9239999999999995</v>
      </c>
      <c r="K19" s="286">
        <v>22.061999999999998</v>
      </c>
      <c r="L19" s="67"/>
    </row>
    <row r="20" spans="1:12" s="69" customFormat="1" ht="15.95" customHeight="1">
      <c r="A20" s="421" t="s">
        <v>260</v>
      </c>
      <c r="B20" s="424"/>
      <c r="C20" s="286"/>
      <c r="D20" s="1226">
        <v>18.753999999999998</v>
      </c>
      <c r="E20" s="1216">
        <v>-9.3780000000000001</v>
      </c>
      <c r="F20" s="286">
        <v>19.804000000000002</v>
      </c>
      <c r="G20" s="286">
        <v>16.268999999999998</v>
      </c>
      <c r="H20" s="286">
        <v>22.715</v>
      </c>
      <c r="I20" s="287">
        <v>6.4329999999999998</v>
      </c>
      <c r="J20" s="286">
        <v>9.3759999999999977</v>
      </c>
      <c r="K20" s="286">
        <v>29.148</v>
      </c>
      <c r="L20" s="59"/>
    </row>
    <row r="21" spans="1:12" s="69" customFormat="1" ht="15.95" customHeight="1">
      <c r="A21" s="426" t="s">
        <v>261</v>
      </c>
      <c r="B21" s="424"/>
      <c r="C21" s="286"/>
      <c r="D21" s="1226">
        <v>23.692</v>
      </c>
      <c r="E21" s="1216">
        <v>83.391000000000005</v>
      </c>
      <c r="F21" s="286">
        <v>5.605999999999983</v>
      </c>
      <c r="G21" s="286">
        <v>1.3550000000000002</v>
      </c>
      <c r="H21" s="286">
        <v>19.12</v>
      </c>
      <c r="I21" s="287">
        <v>67.335000000000008</v>
      </c>
      <c r="J21" s="286">
        <v>107.083</v>
      </c>
      <c r="K21" s="286">
        <v>86.455000000000013</v>
      </c>
      <c r="L21" s="59"/>
    </row>
    <row r="22" spans="1:12" s="69" customFormat="1" ht="15.95" customHeight="1">
      <c r="A22" s="426" t="s">
        <v>262</v>
      </c>
      <c r="B22" s="424"/>
      <c r="C22" s="286"/>
      <c r="D22" s="1226">
        <v>2.5460000000000003</v>
      </c>
      <c r="E22" s="1216">
        <v>4.3499999999999996</v>
      </c>
      <c r="F22" s="286">
        <v>28.234000000000002</v>
      </c>
      <c r="G22" s="286">
        <v>4.952</v>
      </c>
      <c r="H22" s="286">
        <v>7.0790000000000006</v>
      </c>
      <c r="I22" s="287">
        <v>3.2440000000000002</v>
      </c>
      <c r="J22" s="286">
        <v>6.8959999999999999</v>
      </c>
      <c r="K22" s="286">
        <v>10.323</v>
      </c>
      <c r="L22" s="59"/>
    </row>
    <row r="23" spans="1:12" s="69" customFormat="1" ht="15.95" customHeight="1">
      <c r="A23" s="426" t="s">
        <v>263</v>
      </c>
      <c r="B23" s="424"/>
      <c r="C23" s="286"/>
      <c r="D23" s="1226"/>
      <c r="E23" s="1216"/>
      <c r="F23" s="286">
        <v>-6.2000000000000055E-2</v>
      </c>
      <c r="G23" s="286">
        <v>7.0000000000000001E-3</v>
      </c>
      <c r="H23" s="286">
        <v>0.55900000000000005</v>
      </c>
      <c r="I23" s="287"/>
      <c r="J23" s="286">
        <v>0</v>
      </c>
      <c r="K23" s="286">
        <v>0.55900000000000005</v>
      </c>
      <c r="L23" s="59"/>
    </row>
    <row r="24" spans="1:12" s="69" customFormat="1" ht="15.95" customHeight="1">
      <c r="A24" s="427" t="s">
        <v>264</v>
      </c>
      <c r="B24" s="424"/>
      <c r="C24" s="286"/>
      <c r="D24" s="1226">
        <v>26.238</v>
      </c>
      <c r="E24" s="1216">
        <v>87.741</v>
      </c>
      <c r="F24" s="286">
        <v>33.777999999999984</v>
      </c>
      <c r="G24" s="286">
        <v>6.3140000000000001</v>
      </c>
      <c r="H24" s="286">
        <v>26.758000000000003</v>
      </c>
      <c r="I24" s="287">
        <v>70.579000000000008</v>
      </c>
      <c r="J24" s="286">
        <v>113.979</v>
      </c>
      <c r="K24" s="286">
        <v>97.337000000000018</v>
      </c>
      <c r="L24" s="59"/>
    </row>
    <row r="25" spans="1:12" s="68" customFormat="1" ht="15.95" customHeight="1">
      <c r="A25" s="422" t="s">
        <v>265</v>
      </c>
      <c r="B25" s="425"/>
      <c r="C25" s="356"/>
      <c r="D25" s="1227">
        <v>44.992000000000004</v>
      </c>
      <c r="E25" s="1217">
        <v>78.363</v>
      </c>
      <c r="F25" s="356">
        <v>53.581999999999994</v>
      </c>
      <c r="G25" s="356">
        <v>22.582999999999998</v>
      </c>
      <c r="H25" s="356">
        <v>49.472999999999999</v>
      </c>
      <c r="I25" s="1302">
        <v>77.012</v>
      </c>
      <c r="J25" s="356">
        <v>123.355</v>
      </c>
      <c r="K25" s="356">
        <v>126.485</v>
      </c>
      <c r="L25" s="67"/>
    </row>
    <row r="26" spans="1:12" s="68" customFormat="1" ht="15.95" customHeight="1">
      <c r="A26" s="421" t="s">
        <v>266</v>
      </c>
      <c r="B26" s="424"/>
      <c r="C26" s="286"/>
      <c r="D26" s="1226">
        <v>-46.628000000000014</v>
      </c>
      <c r="E26" s="1216">
        <v>139.15700000000001</v>
      </c>
      <c r="F26" s="286">
        <v>65.637</v>
      </c>
      <c r="G26" s="286">
        <v>38.377999999999993</v>
      </c>
      <c r="H26" s="286">
        <v>115.441</v>
      </c>
      <c r="I26" s="287">
        <v>-63.67</v>
      </c>
      <c r="J26" s="286">
        <v>92.528999999999996</v>
      </c>
      <c r="K26" s="286">
        <v>51.771000000000001</v>
      </c>
      <c r="L26" s="67"/>
    </row>
    <row r="27" spans="1:12" s="68" customFormat="1" ht="15.95" customHeight="1">
      <c r="A27" s="421" t="s">
        <v>267</v>
      </c>
      <c r="B27" s="424"/>
      <c r="C27" s="286"/>
      <c r="D27" s="1226">
        <v>224.047</v>
      </c>
      <c r="E27" s="1216">
        <v>-53.292999999999999</v>
      </c>
      <c r="F27" s="286">
        <v>152.45960370999995</v>
      </c>
      <c r="G27" s="286">
        <v>238.92724192000003</v>
      </c>
      <c r="H27" s="286">
        <v>152.82092974</v>
      </c>
      <c r="I27" s="287">
        <v>340.86221503999997</v>
      </c>
      <c r="J27" s="286">
        <v>170.75399999999999</v>
      </c>
      <c r="K27" s="286">
        <v>493.68314477999996</v>
      </c>
      <c r="L27" s="67"/>
    </row>
    <row r="28" spans="1:12" s="68" customFormat="1" ht="15.95" customHeight="1">
      <c r="A28" s="421" t="s">
        <v>268</v>
      </c>
      <c r="B28" s="424"/>
      <c r="C28" s="286"/>
      <c r="D28" s="1226">
        <v>-15.572000000000003</v>
      </c>
      <c r="E28" s="1216">
        <v>12.153999999999998</v>
      </c>
      <c r="F28" s="286">
        <v>-63.717000000000013</v>
      </c>
      <c r="G28" s="286">
        <v>-49.093999999999994</v>
      </c>
      <c r="H28" s="286">
        <v>2.8469999999999942</v>
      </c>
      <c r="I28" s="287">
        <v>21.98</v>
      </c>
      <c r="J28" s="286">
        <v>-3.4180000000000046</v>
      </c>
      <c r="K28" s="286">
        <v>24.826999999999995</v>
      </c>
      <c r="L28" s="67"/>
    </row>
    <row r="29" spans="1:12" s="68" customFormat="1" ht="15.95" customHeight="1">
      <c r="A29" s="422" t="s">
        <v>269</v>
      </c>
      <c r="B29" s="425"/>
      <c r="C29" s="356"/>
      <c r="D29" s="1227">
        <v>161.84699999999998</v>
      </c>
      <c r="E29" s="1217">
        <v>98.018000000000015</v>
      </c>
      <c r="F29" s="356">
        <v>154.37960370999997</v>
      </c>
      <c r="G29" s="356">
        <v>228.21124192000002</v>
      </c>
      <c r="H29" s="356">
        <v>271.10892974000001</v>
      </c>
      <c r="I29" s="1302">
        <v>299.17221504000003</v>
      </c>
      <c r="J29" s="356">
        <v>259.86500000000001</v>
      </c>
      <c r="K29" s="356">
        <v>570.28114477999998</v>
      </c>
      <c r="L29" s="67"/>
    </row>
    <row r="30" spans="1:12" s="68" customFormat="1" ht="15.95" customHeight="1">
      <c r="A30" s="428" t="s">
        <v>36</v>
      </c>
      <c r="B30" s="429"/>
      <c r="C30" s="361"/>
      <c r="D30" s="1228">
        <v>1321.6</v>
      </c>
      <c r="E30" s="1218">
        <v>1220.4110000000001</v>
      </c>
      <c r="F30" s="361">
        <v>1200.6878791883528</v>
      </c>
      <c r="G30" s="361">
        <v>1273.2841197801456</v>
      </c>
      <c r="H30" s="361">
        <v>1430.2936428213889</v>
      </c>
      <c r="I30" s="1303">
        <v>1507.8644451018472</v>
      </c>
      <c r="J30" s="361">
        <v>2542.011</v>
      </c>
      <c r="K30" s="361">
        <v>2938.1580879232361</v>
      </c>
      <c r="L30" s="67"/>
    </row>
    <row r="31" spans="1:12" s="69" customFormat="1" ht="15.95" customHeight="1">
      <c r="A31" s="86" t="s">
        <v>270</v>
      </c>
      <c r="B31" s="424"/>
      <c r="C31" s="286"/>
      <c r="D31" s="1226">
        <v>560.30399999999997</v>
      </c>
      <c r="E31" s="1216">
        <v>576.91800000000001</v>
      </c>
      <c r="F31" s="286">
        <v>629.87600000000009</v>
      </c>
      <c r="G31" s="286">
        <v>556.66599999999994</v>
      </c>
      <c r="H31" s="286">
        <v>542.75700000000006</v>
      </c>
      <c r="I31" s="287">
        <v>578.42200000000003</v>
      </c>
      <c r="J31" s="286">
        <v>1137.222</v>
      </c>
      <c r="K31" s="286">
        <v>1121.1790000000001</v>
      </c>
      <c r="L31" s="59"/>
    </row>
    <row r="32" spans="1:12" s="69" customFormat="1" ht="15.95" customHeight="1">
      <c r="A32" s="87" t="s">
        <v>66</v>
      </c>
      <c r="B32" s="430"/>
      <c r="C32" s="365"/>
      <c r="D32" s="1229">
        <v>14.693999999999999</v>
      </c>
      <c r="E32" s="1219">
        <v>1.0249999999999999</v>
      </c>
      <c r="F32" s="365">
        <v>24.195999999999998</v>
      </c>
      <c r="G32" s="365">
        <v>18.313000000000002</v>
      </c>
      <c r="H32" s="365">
        <v>9.8789999999999996</v>
      </c>
      <c r="I32" s="1304">
        <v>25.581</v>
      </c>
      <c r="J32" s="365">
        <v>15.718999999999999</v>
      </c>
      <c r="K32" s="365">
        <v>35.46</v>
      </c>
      <c r="L32" s="59"/>
    </row>
    <row r="33" spans="1:12" s="68" customFormat="1" ht="15.95" customHeight="1">
      <c r="A33" s="102" t="s">
        <v>37</v>
      </c>
      <c r="B33" s="431"/>
      <c r="C33" s="406"/>
      <c r="D33" s="1239">
        <v>574.99799999999993</v>
      </c>
      <c r="E33" s="1235">
        <v>577.94299999999998</v>
      </c>
      <c r="F33" s="406">
        <v>654.07200000000012</v>
      </c>
      <c r="G33" s="406">
        <v>574.97899999999993</v>
      </c>
      <c r="H33" s="406">
        <v>552.63600000000008</v>
      </c>
      <c r="I33" s="1311">
        <v>604.00300000000004</v>
      </c>
      <c r="J33" s="406">
        <v>1152.9409999999998</v>
      </c>
      <c r="K33" s="406">
        <v>1156.6390000000001</v>
      </c>
      <c r="L33" s="67"/>
    </row>
    <row r="34" spans="1:12" s="68" customFormat="1" ht="15.95" customHeight="1">
      <c r="A34" s="428" t="s">
        <v>271</v>
      </c>
      <c r="B34" s="429"/>
      <c r="C34" s="361"/>
      <c r="D34" s="1228">
        <v>746.60199999999998</v>
      </c>
      <c r="E34" s="1218">
        <v>642.46800000000007</v>
      </c>
      <c r="F34" s="361">
        <v>546.61587918835266</v>
      </c>
      <c r="G34" s="361">
        <v>698.30511978014567</v>
      </c>
      <c r="H34" s="361">
        <v>877.65764282138878</v>
      </c>
      <c r="I34" s="1303">
        <v>903.86144510184715</v>
      </c>
      <c r="J34" s="361">
        <v>1389.0700000000002</v>
      </c>
      <c r="K34" s="361">
        <v>1781.5190879232359</v>
      </c>
      <c r="L34" s="67"/>
    </row>
    <row r="35" spans="1:12" s="69" customFormat="1" ht="15.95" customHeight="1">
      <c r="A35" s="59" t="s">
        <v>272</v>
      </c>
      <c r="B35" s="424"/>
      <c r="C35" s="286"/>
      <c r="D35" s="1226">
        <v>141.999</v>
      </c>
      <c r="E35" s="1216">
        <v>171.90899999999999</v>
      </c>
      <c r="F35" s="286">
        <v>176.589</v>
      </c>
      <c r="G35" s="286">
        <v>227.14499999999998</v>
      </c>
      <c r="H35" s="286">
        <v>245.36400000000003</v>
      </c>
      <c r="I35" s="287">
        <v>217.66500000000002</v>
      </c>
      <c r="J35" s="286">
        <v>313.90800000000002</v>
      </c>
      <c r="K35" s="286">
        <v>463.02900000000005</v>
      </c>
      <c r="L35" s="59"/>
    </row>
    <row r="36" spans="1:12" s="68" customFormat="1" ht="15.95" customHeight="1">
      <c r="A36" s="432" t="s">
        <v>38</v>
      </c>
      <c r="B36" s="429"/>
      <c r="C36" s="361"/>
      <c r="D36" s="1228">
        <v>604.60299999999995</v>
      </c>
      <c r="E36" s="1218">
        <v>470.55900000000008</v>
      </c>
      <c r="F36" s="361">
        <v>370.02687918835267</v>
      </c>
      <c r="G36" s="361">
        <v>471.16011978014569</v>
      </c>
      <c r="H36" s="361">
        <v>632.29364282138874</v>
      </c>
      <c r="I36" s="1303">
        <v>686.19644510184708</v>
      </c>
      <c r="J36" s="361">
        <v>1075.162</v>
      </c>
      <c r="K36" s="361">
        <v>1318.4900879232359</v>
      </c>
      <c r="L36" s="67"/>
    </row>
    <row r="37" spans="1:12" s="68" customFormat="1" ht="15.95" customHeight="1">
      <c r="A37" s="103" t="s">
        <v>39</v>
      </c>
      <c r="B37" s="424"/>
      <c r="C37" s="286"/>
      <c r="D37" s="1226">
        <v>184.56</v>
      </c>
      <c r="E37" s="1216">
        <v>79.39</v>
      </c>
      <c r="F37" s="286">
        <v>103.11296979708823</v>
      </c>
      <c r="G37" s="286">
        <v>85.500279945036468</v>
      </c>
      <c r="H37" s="286">
        <v>154.89316070534699</v>
      </c>
      <c r="I37" s="287">
        <v>176.05336127546181</v>
      </c>
      <c r="J37" s="286">
        <v>263.95</v>
      </c>
      <c r="K37" s="286">
        <v>330.94652198080882</v>
      </c>
      <c r="L37" s="67"/>
    </row>
    <row r="38" spans="1:12" s="68" customFormat="1" ht="15.95" customHeight="1">
      <c r="A38" s="103" t="s">
        <v>40</v>
      </c>
      <c r="B38" s="424"/>
      <c r="C38" s="286"/>
      <c r="D38" s="1226">
        <v>7.3990000000000009</v>
      </c>
      <c r="E38" s="1216">
        <v>6.3680000000000003</v>
      </c>
      <c r="F38" s="286">
        <v>4.6579999999999995</v>
      </c>
      <c r="G38" s="286">
        <v>6.3360000000000003</v>
      </c>
      <c r="H38" s="286">
        <v>8.4619999999999997</v>
      </c>
      <c r="I38" s="287">
        <v>7.9460000000000006</v>
      </c>
      <c r="J38" s="286">
        <v>13.767000000000001</v>
      </c>
      <c r="K38" s="286">
        <v>16.408000000000001</v>
      </c>
      <c r="L38" s="67"/>
    </row>
    <row r="39" spans="1:12" s="68" customFormat="1" ht="15.95" customHeight="1">
      <c r="A39" s="433" t="s">
        <v>41</v>
      </c>
      <c r="B39" s="429"/>
      <c r="C39" s="361"/>
      <c r="D39" s="1228">
        <v>412.64399999999995</v>
      </c>
      <c r="E39" s="1218">
        <v>384.8010000000001</v>
      </c>
      <c r="F39" s="361">
        <v>262.25590939126442</v>
      </c>
      <c r="G39" s="361">
        <v>379.3238398351092</v>
      </c>
      <c r="H39" s="361">
        <v>468.93848211604177</v>
      </c>
      <c r="I39" s="1303">
        <v>502.19708382638521</v>
      </c>
      <c r="J39" s="361">
        <v>797.44500000000005</v>
      </c>
      <c r="K39" s="361">
        <v>971.13556594242698</v>
      </c>
      <c r="L39" s="67"/>
    </row>
    <row r="40" spans="1:12" s="69" customFormat="1" ht="15.95" customHeight="1">
      <c r="A40" s="103" t="s">
        <v>42</v>
      </c>
      <c r="B40" s="424"/>
      <c r="C40" s="286"/>
      <c r="D40" s="1226">
        <v>0</v>
      </c>
      <c r="E40" s="1216">
        <v>0</v>
      </c>
      <c r="F40" s="286">
        <v>0</v>
      </c>
      <c r="G40" s="286">
        <v>0</v>
      </c>
      <c r="H40" s="286">
        <v>0</v>
      </c>
      <c r="I40" s="287">
        <v>0</v>
      </c>
      <c r="J40" s="286">
        <v>0</v>
      </c>
      <c r="K40" s="286">
        <v>0</v>
      </c>
      <c r="L40" s="59"/>
    </row>
    <row r="41" spans="1:12" s="69" customFormat="1" ht="15.95" customHeight="1">
      <c r="A41" s="103" t="s">
        <v>43</v>
      </c>
      <c r="B41" s="424"/>
      <c r="C41" s="286"/>
      <c r="D41" s="1226">
        <v>0</v>
      </c>
      <c r="E41" s="1216">
        <v>0</v>
      </c>
      <c r="F41" s="286">
        <v>0</v>
      </c>
      <c r="G41" s="286">
        <v>0</v>
      </c>
      <c r="H41" s="286">
        <v>0</v>
      </c>
      <c r="I41" s="287">
        <v>0</v>
      </c>
      <c r="J41" s="286">
        <v>0</v>
      </c>
      <c r="K41" s="286">
        <v>0</v>
      </c>
      <c r="L41" s="59"/>
    </row>
    <row r="42" spans="1:12" s="69" customFormat="1" ht="15.95" customHeight="1">
      <c r="A42" s="103" t="s">
        <v>44</v>
      </c>
      <c r="B42" s="424"/>
      <c r="C42" s="286"/>
      <c r="D42" s="1226">
        <v>0</v>
      </c>
      <c r="E42" s="1216">
        <v>0</v>
      </c>
      <c r="F42" s="286">
        <v>0</v>
      </c>
      <c r="G42" s="286">
        <v>0</v>
      </c>
      <c r="H42" s="286">
        <v>0</v>
      </c>
      <c r="I42" s="287">
        <v>0</v>
      </c>
      <c r="J42" s="286">
        <v>0</v>
      </c>
      <c r="K42" s="286">
        <v>0</v>
      </c>
      <c r="L42" s="59"/>
    </row>
    <row r="43" spans="1:12" s="68" customFormat="1" ht="15.95" customHeight="1">
      <c r="A43" s="433" t="s">
        <v>45</v>
      </c>
      <c r="B43" s="429"/>
      <c r="C43" s="361"/>
      <c r="D43" s="1228">
        <v>412.64399999999995</v>
      </c>
      <c r="E43" s="1218">
        <v>384.8010000000001</v>
      </c>
      <c r="F43" s="361">
        <v>262.25590939126442</v>
      </c>
      <c r="G43" s="361">
        <v>379.3238398351092</v>
      </c>
      <c r="H43" s="361">
        <v>468.93848211604177</v>
      </c>
      <c r="I43" s="1303">
        <v>502.19708382638521</v>
      </c>
      <c r="J43" s="361">
        <v>797.44500000000005</v>
      </c>
      <c r="K43" s="361">
        <v>971.13556594242698</v>
      </c>
      <c r="L43" s="67"/>
    </row>
    <row r="44" spans="1:12" s="69" customFormat="1" ht="15.95" customHeight="1">
      <c r="A44" s="444" t="s">
        <v>273</v>
      </c>
      <c r="B44" s="424"/>
      <c r="C44" s="286"/>
      <c r="D44" s="1226"/>
      <c r="E44" s="1216"/>
      <c r="F44" s="286"/>
      <c r="G44" s="286"/>
      <c r="H44" s="406"/>
      <c r="I44" s="287"/>
      <c r="J44" s="286"/>
      <c r="K44" s="286"/>
      <c r="L44" s="59"/>
    </row>
    <row r="45" spans="1:12" s="69" customFormat="1" ht="15.95" customHeight="1">
      <c r="A45" s="435" t="s">
        <v>275</v>
      </c>
      <c r="B45" s="436"/>
      <c r="C45" s="330"/>
      <c r="D45" s="1240">
        <v>0.43507717917675542</v>
      </c>
      <c r="E45" s="1236">
        <v>0.47356423368848688</v>
      </c>
      <c r="F45" s="330">
        <v>0.54474773280974831</v>
      </c>
      <c r="G45" s="330">
        <v>0.45157164144894851</v>
      </c>
      <c r="H45" s="330">
        <v>0.38637940032361018</v>
      </c>
      <c r="I45" s="332">
        <v>0.40056850067792615</v>
      </c>
      <c r="J45" s="330">
        <v>0.45355468564062068</v>
      </c>
      <c r="K45" s="330">
        <v>0.39366125490461323</v>
      </c>
      <c r="L45" s="59"/>
    </row>
    <row r="46" spans="1:12" s="69" customFormat="1" ht="15.95" customHeight="1">
      <c r="A46" s="437" t="s">
        <v>288</v>
      </c>
      <c r="B46" s="438"/>
      <c r="C46" s="335"/>
      <c r="D46" s="1241">
        <v>0.12424876891965747</v>
      </c>
      <c r="E46" s="1237">
        <v>0.11917104501178151</v>
      </c>
      <c r="F46" s="335">
        <v>8.4563861115298719E-2</v>
      </c>
      <c r="G46" s="335">
        <v>0.12076773244775799</v>
      </c>
      <c r="H46" s="335">
        <v>0.14691940501010645</v>
      </c>
      <c r="I46" s="336">
        <v>0.16096048340178534</v>
      </c>
      <c r="J46" s="335">
        <v>0.1217473416160698</v>
      </c>
      <c r="K46" s="335">
        <v>0.15385240542802972</v>
      </c>
      <c r="L46" s="59"/>
    </row>
    <row r="47" spans="1:12" s="69" customFormat="1" ht="15.95" customHeight="1">
      <c r="A47" s="435" t="s">
        <v>279</v>
      </c>
      <c r="B47" s="424"/>
      <c r="C47" s="286"/>
      <c r="D47" s="1226">
        <v>42.003320940528575</v>
      </c>
      <c r="E47" s="1216">
        <v>52.372696141387337</v>
      </c>
      <c r="F47" s="286">
        <v>55.947056878925672</v>
      </c>
      <c r="G47" s="286">
        <v>71.129487059307465</v>
      </c>
      <c r="H47" s="286">
        <v>75.510466037060681</v>
      </c>
      <c r="I47" s="287">
        <v>68.677719507362909</v>
      </c>
      <c r="J47" s="286">
        <v>47.111562097228884</v>
      </c>
      <c r="K47" s="286">
        <v>72.136691372143787</v>
      </c>
      <c r="L47" s="59"/>
    </row>
    <row r="48" spans="1:12" s="69" customFormat="1" ht="15.95" customHeight="1">
      <c r="A48" s="439" t="s">
        <v>280</v>
      </c>
      <c r="B48" s="424"/>
      <c r="C48" s="286"/>
      <c r="D48" s="1226">
        <v>135024.46299999999</v>
      </c>
      <c r="E48" s="1216">
        <v>135428.43799999999</v>
      </c>
      <c r="F48" s="286">
        <v>127164.879</v>
      </c>
      <c r="G48" s="286">
        <v>125343.84599999999</v>
      </c>
      <c r="H48" s="286">
        <v>130128.26200000002</v>
      </c>
      <c r="I48" s="287">
        <v>129824.04699999999</v>
      </c>
      <c r="J48" s="286">
        <v>135024.46299999999</v>
      </c>
      <c r="K48" s="286">
        <v>130128.26200000002</v>
      </c>
      <c r="L48" s="59"/>
    </row>
    <row r="49" spans="1:12" s="75" customFormat="1" ht="15.95" customHeight="1">
      <c r="A49" s="435" t="s">
        <v>281</v>
      </c>
      <c r="B49" s="424"/>
      <c r="C49" s="286"/>
      <c r="D49" s="1226">
        <v>10549.509</v>
      </c>
      <c r="E49" s="1216">
        <v>10593.628000000001</v>
      </c>
      <c r="F49" s="286">
        <v>10525.529</v>
      </c>
      <c r="G49" s="286">
        <v>10559.227999999999</v>
      </c>
      <c r="H49" s="286">
        <v>10560.504000000001</v>
      </c>
      <c r="I49" s="287">
        <v>10753.341</v>
      </c>
      <c r="J49" s="286">
        <v>10549.509</v>
      </c>
      <c r="K49" s="286">
        <v>10560.504000000001</v>
      </c>
      <c r="L49" s="1403"/>
    </row>
    <row r="50" spans="1:12" s="418" customFormat="1" ht="15.95" customHeight="1">
      <c r="A50" s="454" t="s">
        <v>312</v>
      </c>
      <c r="B50" s="455"/>
      <c r="C50" s="456"/>
      <c r="D50" s="1830">
        <v>9.3000000000000007</v>
      </c>
      <c r="E50" s="1315">
        <v>9</v>
      </c>
      <c r="F50" s="1459">
        <v>7.7</v>
      </c>
      <c r="G50" s="456">
        <v>10.5</v>
      </c>
      <c r="H50" s="456">
        <v>9.6999999999999993</v>
      </c>
      <c r="I50" s="1315">
        <v>7.3</v>
      </c>
      <c r="J50" s="456"/>
      <c r="K50" s="456"/>
      <c r="L50" s="388"/>
    </row>
    <row r="51" spans="1:12" ht="15" customHeight="1">
      <c r="A51" s="417" t="s">
        <v>282</v>
      </c>
      <c r="D51" s="97"/>
      <c r="I51" s="419"/>
      <c r="J51" s="419"/>
      <c r="K51" s="419"/>
    </row>
    <row r="52" spans="1:12" ht="15" customHeight="1">
      <c r="A52" s="417" t="s">
        <v>283</v>
      </c>
      <c r="I52" s="419"/>
      <c r="J52" s="419"/>
      <c r="K52" s="419"/>
    </row>
    <row r="53" spans="1:12" ht="15" customHeight="1">
      <c r="I53" s="419"/>
      <c r="J53" s="419"/>
      <c r="K53" s="41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99" customWidth="1"/>
    <col min="13" max="16384" width="9.140625" style="99"/>
  </cols>
  <sheetData>
    <row r="1" spans="1:12" s="59" customFormat="1" ht="50.1" customHeight="1">
      <c r="A1" s="55"/>
    </row>
    <row r="2" spans="1:12" s="62" customFormat="1" ht="39.950000000000003" customHeight="1">
      <c r="A2" s="60" t="s">
        <v>313</v>
      </c>
      <c r="C2" s="63"/>
      <c r="D2" s="63"/>
      <c r="I2" s="149"/>
      <c r="J2" s="149"/>
      <c r="K2" s="149"/>
      <c r="L2" s="457"/>
    </row>
    <row r="3" spans="1:12" s="62" customFormat="1" ht="2.1" customHeight="1">
      <c r="A3" s="150"/>
      <c r="B3" s="129"/>
      <c r="C3" s="130"/>
      <c r="D3" s="130"/>
      <c r="E3" s="129"/>
      <c r="F3" s="129"/>
      <c r="G3" s="129"/>
      <c r="H3" s="129"/>
      <c r="I3" s="151"/>
      <c r="J3" s="151"/>
      <c r="K3" s="151"/>
      <c r="L3" s="458"/>
    </row>
    <row r="4" spans="1:12" s="69" customFormat="1" ht="15.75" customHeight="1">
      <c r="A4" s="67"/>
      <c r="B4" s="67"/>
      <c r="C4" s="67"/>
      <c r="D4" s="67"/>
      <c r="E4" s="68"/>
      <c r="F4" s="68"/>
      <c r="G4" s="68"/>
      <c r="H4" s="68"/>
      <c r="I4" s="68"/>
      <c r="J4" s="68"/>
      <c r="K4" s="68"/>
      <c r="L4" s="459"/>
    </row>
    <row r="5" spans="1:12" s="69" customFormat="1" ht="20.100000000000001" customHeight="1">
      <c r="A5" s="210" t="s">
        <v>314</v>
      </c>
      <c r="B5" s="242"/>
      <c r="C5" s="242"/>
      <c r="D5" s="242"/>
      <c r="E5" s="242"/>
      <c r="F5" s="211"/>
      <c r="G5" s="211"/>
      <c r="H5" s="211"/>
      <c r="I5" s="212"/>
      <c r="J5" s="212"/>
      <c r="K5" s="212"/>
      <c r="L5" s="104"/>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c r="L6" s="104"/>
    </row>
    <row r="7" spans="1:12" s="69" customFormat="1" ht="15.95" customHeight="1">
      <c r="A7" s="421" t="s">
        <v>249</v>
      </c>
      <c r="B7" s="424"/>
      <c r="C7" s="286"/>
      <c r="D7" s="1226">
        <v>382.28699999999998</v>
      </c>
      <c r="E7" s="1245">
        <v>350.86200000000002</v>
      </c>
      <c r="F7" s="286">
        <v>351.92800000000011</v>
      </c>
      <c r="G7" s="286">
        <v>356.50299999999993</v>
      </c>
      <c r="H7" s="286">
        <v>366.00299999999999</v>
      </c>
      <c r="I7" s="287">
        <v>374.72899999999998</v>
      </c>
      <c r="J7" s="286">
        <v>733.149</v>
      </c>
      <c r="K7" s="286">
        <v>740.73199999999997</v>
      </c>
      <c r="L7" s="104"/>
    </row>
    <row r="8" spans="1:12" s="69" customFormat="1" ht="15.95" customHeight="1">
      <c r="A8" s="421" t="s">
        <v>250</v>
      </c>
      <c r="B8" s="424"/>
      <c r="C8" s="286"/>
      <c r="D8" s="1226">
        <v>-0.33600000000000002</v>
      </c>
      <c r="E8" s="1245">
        <v>-0.29699999999999999</v>
      </c>
      <c r="F8" s="286">
        <v>-3.2999999999999974E-2</v>
      </c>
      <c r="G8" s="286">
        <v>-6.4000000000000001E-2</v>
      </c>
      <c r="H8" s="286">
        <v>-8.2000000000000003E-2</v>
      </c>
      <c r="I8" s="287">
        <v>-8.5000000000000006E-2</v>
      </c>
      <c r="J8" s="286">
        <v>-0.63300000000000001</v>
      </c>
      <c r="K8" s="286">
        <v>-0.16700000000000001</v>
      </c>
      <c r="L8" s="104"/>
    </row>
    <row r="9" spans="1:12" s="69" customFormat="1" ht="15.95" customHeight="1">
      <c r="A9" s="460" t="s">
        <v>251</v>
      </c>
      <c r="B9" s="430"/>
      <c r="C9" s="365"/>
      <c r="D9" s="1229">
        <v>21.103999999999999</v>
      </c>
      <c r="E9" s="1246">
        <v>21.701000000000001</v>
      </c>
      <c r="F9" s="365">
        <v>19.976000000000006</v>
      </c>
      <c r="G9" s="365">
        <v>20.809999999999995</v>
      </c>
      <c r="H9" s="365">
        <v>20.676000000000002</v>
      </c>
      <c r="I9" s="1304">
        <v>21.158000000000001</v>
      </c>
      <c r="J9" s="365">
        <v>42.805</v>
      </c>
      <c r="K9" s="365">
        <v>41.834000000000003</v>
      </c>
      <c r="L9" s="104"/>
    </row>
    <row r="10" spans="1:12" s="68" customFormat="1" ht="15.95" customHeight="1">
      <c r="A10" s="422" t="s">
        <v>252</v>
      </c>
      <c r="B10" s="425"/>
      <c r="C10" s="356"/>
      <c r="D10" s="1227">
        <v>403.05499999999995</v>
      </c>
      <c r="E10" s="1247">
        <v>372.26600000000002</v>
      </c>
      <c r="F10" s="356">
        <v>371.87100000000009</v>
      </c>
      <c r="G10" s="356">
        <v>377.24899999999991</v>
      </c>
      <c r="H10" s="356">
        <v>386.59699999999998</v>
      </c>
      <c r="I10" s="1302">
        <v>395.80200000000002</v>
      </c>
      <c r="J10" s="356">
        <v>775.32099999999991</v>
      </c>
      <c r="K10" s="356">
        <v>782.399</v>
      </c>
      <c r="L10" s="459"/>
    </row>
    <row r="11" spans="1:12" s="68" customFormat="1" ht="15.95" customHeight="1">
      <c r="A11" s="422" t="s">
        <v>35</v>
      </c>
      <c r="B11" s="425"/>
      <c r="C11" s="356"/>
      <c r="D11" s="1227">
        <v>136.12200000000001</v>
      </c>
      <c r="E11" s="1247">
        <v>98.028999999999996</v>
      </c>
      <c r="F11" s="356">
        <v>126.91399999999999</v>
      </c>
      <c r="G11" s="356">
        <v>110.54799999999997</v>
      </c>
      <c r="H11" s="356">
        <v>123.70300000000002</v>
      </c>
      <c r="I11" s="1302">
        <v>119.401</v>
      </c>
      <c r="J11" s="356">
        <v>234.15100000000001</v>
      </c>
      <c r="K11" s="356">
        <v>243.10400000000001</v>
      </c>
      <c r="L11" s="459"/>
    </row>
    <row r="12" spans="1:12" s="68" customFormat="1" ht="15.95" customHeight="1">
      <c r="A12" s="421" t="s">
        <v>260</v>
      </c>
      <c r="B12" s="424"/>
      <c r="C12" s="286"/>
      <c r="D12" s="1226">
        <v>2.4469999999999996</v>
      </c>
      <c r="E12" s="1245">
        <v>3.39</v>
      </c>
      <c r="F12" s="286">
        <v>3.5510000000000019</v>
      </c>
      <c r="G12" s="286">
        <v>10.225</v>
      </c>
      <c r="H12" s="286">
        <v>10.161</v>
      </c>
      <c r="I12" s="287">
        <v>3.52</v>
      </c>
      <c r="J12" s="286">
        <v>5.8369999999999997</v>
      </c>
      <c r="K12" s="286">
        <v>13.680999999999999</v>
      </c>
      <c r="L12" s="459"/>
    </row>
    <row r="13" spans="1:12" s="68" customFormat="1" ht="15.95" customHeight="1">
      <c r="A13" s="460" t="s">
        <v>264</v>
      </c>
      <c r="B13" s="430"/>
      <c r="C13" s="365"/>
      <c r="D13" s="1229">
        <v>8.3130000000000006</v>
      </c>
      <c r="E13" s="1246">
        <v>1.6859999999999999</v>
      </c>
      <c r="F13" s="365">
        <v>21.442999999999998</v>
      </c>
      <c r="G13" s="365">
        <v>5.4320000000000004</v>
      </c>
      <c r="H13" s="365">
        <v>4.577</v>
      </c>
      <c r="I13" s="1304">
        <v>2.1920000000000002</v>
      </c>
      <c r="J13" s="365">
        <v>9.9990000000000006</v>
      </c>
      <c r="K13" s="365">
        <v>6.7690000000000001</v>
      </c>
      <c r="L13" s="459"/>
    </row>
    <row r="14" spans="1:12" s="68" customFormat="1" ht="15.95" customHeight="1">
      <c r="A14" s="461" t="s">
        <v>265</v>
      </c>
      <c r="B14" s="425"/>
      <c r="C14" s="356"/>
      <c r="D14" s="1227">
        <v>10.76</v>
      </c>
      <c r="E14" s="1247">
        <v>5.0760000000000005</v>
      </c>
      <c r="F14" s="356">
        <v>24.994</v>
      </c>
      <c r="G14" s="356">
        <v>15.657</v>
      </c>
      <c r="H14" s="356">
        <v>14.738</v>
      </c>
      <c r="I14" s="1302">
        <v>5.7119999999999997</v>
      </c>
      <c r="J14" s="356">
        <v>15.836</v>
      </c>
      <c r="K14" s="356">
        <v>20.45</v>
      </c>
      <c r="L14" s="104"/>
    </row>
    <row r="15" spans="1:12" s="68" customFormat="1" ht="15.95" customHeight="1">
      <c r="A15" s="421" t="s">
        <v>266</v>
      </c>
      <c r="B15" s="424"/>
      <c r="C15" s="286"/>
      <c r="D15" s="1226">
        <v>-10.260999999999999</v>
      </c>
      <c r="E15" s="1245">
        <v>-19.038</v>
      </c>
      <c r="F15" s="286">
        <v>6.9789999999999992</v>
      </c>
      <c r="G15" s="286">
        <v>-6.4690000000000003</v>
      </c>
      <c r="H15" s="286">
        <v>3.8970000000000002</v>
      </c>
      <c r="I15" s="287">
        <v>-1.276</v>
      </c>
      <c r="J15" s="286">
        <v>-29.298999999999999</v>
      </c>
      <c r="K15" s="286">
        <v>2.6210000000000004</v>
      </c>
      <c r="L15" s="104"/>
    </row>
    <row r="16" spans="1:12" s="68" customFormat="1" ht="15.95" customHeight="1">
      <c r="A16" s="421" t="s">
        <v>267</v>
      </c>
      <c r="B16" s="424"/>
      <c r="C16" s="286"/>
      <c r="D16" s="1226">
        <v>-3.0109999999999992</v>
      </c>
      <c r="E16" s="1245">
        <v>-10.471</v>
      </c>
      <c r="F16" s="286">
        <v>-2.4609999999999985</v>
      </c>
      <c r="G16" s="286">
        <v>-11.728000000000002</v>
      </c>
      <c r="H16" s="286">
        <v>-10.627000000000001</v>
      </c>
      <c r="I16" s="287">
        <v>-13.388</v>
      </c>
      <c r="J16" s="286">
        <v>-13.481999999999999</v>
      </c>
      <c r="K16" s="286">
        <v>-24.015000000000001</v>
      </c>
      <c r="L16" s="104" t="s">
        <v>315</v>
      </c>
    </row>
    <row r="17" spans="1:12" s="68" customFormat="1" ht="15.95" customHeight="1">
      <c r="A17" s="460" t="s">
        <v>268</v>
      </c>
      <c r="B17" s="430"/>
      <c r="C17" s="365"/>
      <c r="D17" s="1229">
        <v>-5.4469999999999992</v>
      </c>
      <c r="E17" s="1246">
        <v>8.2609999999999992</v>
      </c>
      <c r="F17" s="365">
        <v>-19.512</v>
      </c>
      <c r="G17" s="365">
        <v>9.7840000000000007</v>
      </c>
      <c r="H17" s="365">
        <v>-11.677000000000001</v>
      </c>
      <c r="I17" s="1304">
        <v>-12.885</v>
      </c>
      <c r="J17" s="365">
        <v>2.8140000000000001</v>
      </c>
      <c r="K17" s="365">
        <v>-24.562000000000001</v>
      </c>
      <c r="L17" s="104" t="s">
        <v>315</v>
      </c>
    </row>
    <row r="18" spans="1:12" s="68" customFormat="1" ht="15.95" customHeight="1">
      <c r="A18" s="461" t="s">
        <v>269</v>
      </c>
      <c r="B18" s="425"/>
      <c r="C18" s="356"/>
      <c r="D18" s="1227">
        <v>-18.718999999999998</v>
      </c>
      <c r="E18" s="1247">
        <v>-21.248000000000001</v>
      </c>
      <c r="F18" s="356">
        <v>-14.994</v>
      </c>
      <c r="G18" s="356">
        <v>-8.413000000000002</v>
      </c>
      <c r="H18" s="356">
        <v>-18.407000000000004</v>
      </c>
      <c r="I18" s="1302">
        <v>-27.548999999999999</v>
      </c>
      <c r="J18" s="356">
        <v>-39.966999999999999</v>
      </c>
      <c r="K18" s="356">
        <v>-45.956000000000003</v>
      </c>
      <c r="L18" s="459" t="s">
        <v>315</v>
      </c>
    </row>
    <row r="19" spans="1:12" s="68" customFormat="1" ht="15.95" customHeight="1">
      <c r="A19" s="428" t="s">
        <v>36</v>
      </c>
      <c r="B19" s="429"/>
      <c r="C19" s="361"/>
      <c r="D19" s="1228">
        <v>531.21799999999985</v>
      </c>
      <c r="E19" s="1248">
        <v>454.12300000000005</v>
      </c>
      <c r="F19" s="361">
        <v>508.78500000000008</v>
      </c>
      <c r="G19" s="361">
        <v>495.04099999999988</v>
      </c>
      <c r="H19" s="361">
        <v>506.63100000000003</v>
      </c>
      <c r="I19" s="1303">
        <v>493.36599999999999</v>
      </c>
      <c r="J19" s="361">
        <v>985.34099999999989</v>
      </c>
      <c r="K19" s="361">
        <v>999.99700000000007</v>
      </c>
      <c r="L19" s="459"/>
    </row>
    <row r="20" spans="1:12" s="69" customFormat="1" ht="15.95" customHeight="1">
      <c r="A20" s="86" t="s">
        <v>270</v>
      </c>
      <c r="B20" s="424"/>
      <c r="C20" s="286"/>
      <c r="D20" s="1226">
        <v>124.10999999999999</v>
      </c>
      <c r="E20" s="1245">
        <v>122.42400000000001</v>
      </c>
      <c r="F20" s="286">
        <v>139.67599999999999</v>
      </c>
      <c r="G20" s="286">
        <v>111.37099999999998</v>
      </c>
      <c r="H20" s="286">
        <v>110.72900000000001</v>
      </c>
      <c r="I20" s="287">
        <v>109.02500000000001</v>
      </c>
      <c r="J20" s="286">
        <v>246.53399999999999</v>
      </c>
      <c r="K20" s="286">
        <v>219.75400000000002</v>
      </c>
      <c r="L20" s="104"/>
    </row>
    <row r="21" spans="1:12" s="69" customFormat="1" ht="15.95" customHeight="1">
      <c r="A21" s="87" t="s">
        <v>66</v>
      </c>
      <c r="B21" s="430"/>
      <c r="C21" s="365"/>
      <c r="D21" s="1229">
        <v>8.8979999999999997</v>
      </c>
      <c r="E21" s="1246">
        <v>0</v>
      </c>
      <c r="F21" s="365">
        <v>-0.33200000000000002</v>
      </c>
      <c r="G21" s="365">
        <v>0</v>
      </c>
      <c r="H21" s="365">
        <v>0.39</v>
      </c>
      <c r="I21" s="1304">
        <v>0</v>
      </c>
      <c r="J21" s="365">
        <v>8.8979999999999997</v>
      </c>
      <c r="K21" s="365">
        <v>0.39</v>
      </c>
      <c r="L21" s="104"/>
    </row>
    <row r="22" spans="1:12" s="69" customFormat="1" ht="15.95" customHeight="1">
      <c r="A22" s="81" t="s">
        <v>37</v>
      </c>
      <c r="B22" s="429"/>
      <c r="C22" s="361"/>
      <c r="D22" s="1228">
        <v>133.00799999999998</v>
      </c>
      <c r="E22" s="1248">
        <v>122.42400000000001</v>
      </c>
      <c r="F22" s="361">
        <v>139.34399999999999</v>
      </c>
      <c r="G22" s="361">
        <v>111.37099999999998</v>
      </c>
      <c r="H22" s="361">
        <v>111.11900000000001</v>
      </c>
      <c r="I22" s="1303">
        <v>109.02500000000001</v>
      </c>
      <c r="J22" s="361">
        <v>255.43199999999999</v>
      </c>
      <c r="K22" s="361">
        <v>220.14400000000001</v>
      </c>
      <c r="L22" s="459"/>
    </row>
    <row r="23" spans="1:12" s="69" customFormat="1" ht="15.95" customHeight="1">
      <c r="A23" s="428" t="s">
        <v>271</v>
      </c>
      <c r="B23" s="429"/>
      <c r="C23" s="361"/>
      <c r="D23" s="1228">
        <v>398.20999999999987</v>
      </c>
      <c r="E23" s="1248">
        <v>331.69900000000007</v>
      </c>
      <c r="F23" s="361">
        <v>369.44100000000009</v>
      </c>
      <c r="G23" s="361">
        <v>383.6699999999999</v>
      </c>
      <c r="H23" s="361">
        <v>395.512</v>
      </c>
      <c r="I23" s="1303">
        <v>384.34100000000001</v>
      </c>
      <c r="J23" s="361">
        <v>729.90899999999988</v>
      </c>
      <c r="K23" s="361">
        <v>779.85300000000007</v>
      </c>
      <c r="L23" s="459"/>
    </row>
    <row r="24" spans="1:12" s="69" customFormat="1" ht="15.95" customHeight="1">
      <c r="A24" s="422" t="s">
        <v>272</v>
      </c>
      <c r="B24" s="425"/>
      <c r="C24" s="356"/>
      <c r="D24" s="1227">
        <v>63.180000000000007</v>
      </c>
      <c r="E24" s="1247">
        <v>53.69</v>
      </c>
      <c r="F24" s="356">
        <v>102.048</v>
      </c>
      <c r="G24" s="356">
        <v>180.90999999999997</v>
      </c>
      <c r="H24" s="356">
        <v>154.51800000000003</v>
      </c>
      <c r="I24" s="1302">
        <v>178.255</v>
      </c>
      <c r="J24" s="356">
        <v>116.87</v>
      </c>
      <c r="K24" s="356">
        <v>332.77300000000002</v>
      </c>
      <c r="L24" s="104"/>
    </row>
    <row r="25" spans="1:12" s="68" customFormat="1" ht="15.95" customHeight="1">
      <c r="A25" s="432" t="s">
        <v>38</v>
      </c>
      <c r="B25" s="429"/>
      <c r="C25" s="361"/>
      <c r="D25" s="1228">
        <v>335.02999999999986</v>
      </c>
      <c r="E25" s="1248">
        <v>278.00900000000007</v>
      </c>
      <c r="F25" s="361">
        <v>267.39300000000009</v>
      </c>
      <c r="G25" s="361">
        <v>202.75999999999993</v>
      </c>
      <c r="H25" s="361">
        <v>240.99399999999997</v>
      </c>
      <c r="I25" s="1303">
        <v>206.08600000000001</v>
      </c>
      <c r="J25" s="361">
        <v>613.03899999999999</v>
      </c>
      <c r="K25" s="361">
        <v>447.08</v>
      </c>
      <c r="L25" s="459"/>
    </row>
    <row r="26" spans="1:12" s="68" customFormat="1" ht="15.95" customHeight="1">
      <c r="A26" s="103" t="s">
        <v>39</v>
      </c>
      <c r="B26" s="424"/>
      <c r="C26" s="286"/>
      <c r="D26" s="1226">
        <v>88.734999999999999</v>
      </c>
      <c r="E26" s="1245">
        <v>56.688000000000002</v>
      </c>
      <c r="F26" s="286">
        <v>56.527999999999992</v>
      </c>
      <c r="G26" s="286">
        <v>24.087999999999994</v>
      </c>
      <c r="H26" s="286">
        <v>40.229000000000013</v>
      </c>
      <c r="I26" s="287">
        <v>49.481999999999999</v>
      </c>
      <c r="J26" s="286">
        <v>145.423</v>
      </c>
      <c r="K26" s="286">
        <v>89.711000000000013</v>
      </c>
      <c r="L26" s="459"/>
    </row>
    <row r="27" spans="1:12" s="68" customFormat="1" ht="15.95" customHeight="1">
      <c r="A27" s="103" t="s">
        <v>40</v>
      </c>
      <c r="B27" s="424"/>
      <c r="C27" s="286"/>
      <c r="D27" s="1226">
        <v>1.165</v>
      </c>
      <c r="E27" s="1245">
        <v>1.141</v>
      </c>
      <c r="F27" s="286">
        <v>0.92600000000000005</v>
      </c>
      <c r="G27" s="286">
        <v>1.1950000000000001</v>
      </c>
      <c r="H27" s="286">
        <v>1.204</v>
      </c>
      <c r="I27" s="287">
        <v>0.95199999999999996</v>
      </c>
      <c r="J27" s="286">
        <v>2.306</v>
      </c>
      <c r="K27" s="286">
        <v>2.1559999999999997</v>
      </c>
      <c r="L27" s="459"/>
    </row>
    <row r="28" spans="1:12" s="68" customFormat="1" ht="15.95" customHeight="1">
      <c r="A28" s="433" t="s">
        <v>41</v>
      </c>
      <c r="B28" s="429"/>
      <c r="C28" s="361"/>
      <c r="D28" s="1228">
        <v>245.12999999999985</v>
      </c>
      <c r="E28" s="1248">
        <v>220.18000000000009</v>
      </c>
      <c r="F28" s="361">
        <v>209.93900000000011</v>
      </c>
      <c r="G28" s="361">
        <v>177.47699999999995</v>
      </c>
      <c r="H28" s="361">
        <v>199.56099999999995</v>
      </c>
      <c r="I28" s="1303">
        <v>155.65200000000002</v>
      </c>
      <c r="J28" s="361">
        <v>465.30999999999995</v>
      </c>
      <c r="K28" s="361">
        <v>355.21299999999997</v>
      </c>
      <c r="L28" s="459"/>
    </row>
    <row r="29" spans="1:12" s="68" customFormat="1" ht="15.95" customHeight="1">
      <c r="A29" s="103" t="s">
        <v>42</v>
      </c>
      <c r="B29" s="424"/>
      <c r="C29" s="286"/>
      <c r="D29" s="1226"/>
      <c r="E29" s="1245"/>
      <c r="F29" s="286"/>
      <c r="G29" s="286"/>
      <c r="H29" s="286"/>
      <c r="I29" s="287"/>
      <c r="J29" s="286">
        <v>0</v>
      </c>
      <c r="K29" s="286">
        <v>0</v>
      </c>
      <c r="L29" s="104"/>
    </row>
    <row r="30" spans="1:12" s="68" customFormat="1" ht="15.95" customHeight="1">
      <c r="A30" s="103" t="s">
        <v>43</v>
      </c>
      <c r="B30" s="424"/>
      <c r="C30" s="286"/>
      <c r="D30" s="1226"/>
      <c r="E30" s="1245"/>
      <c r="F30" s="286"/>
      <c r="G30" s="286"/>
      <c r="H30" s="286"/>
      <c r="I30" s="287"/>
      <c r="J30" s="286">
        <v>0</v>
      </c>
      <c r="K30" s="286">
        <v>0</v>
      </c>
      <c r="L30" s="104"/>
    </row>
    <row r="31" spans="1:12" s="69" customFormat="1" ht="15.95" customHeight="1">
      <c r="A31" s="103" t="s">
        <v>44</v>
      </c>
      <c r="B31" s="424"/>
      <c r="C31" s="286"/>
      <c r="D31" s="1226"/>
      <c r="E31" s="1245"/>
      <c r="F31" s="286"/>
      <c r="G31" s="286"/>
      <c r="H31" s="286"/>
      <c r="I31" s="287"/>
      <c r="J31" s="286">
        <v>0</v>
      </c>
      <c r="K31" s="286">
        <v>0</v>
      </c>
      <c r="L31" s="104"/>
    </row>
    <row r="32" spans="1:12" s="69" customFormat="1" ht="15.95" customHeight="1">
      <c r="A32" s="433" t="s">
        <v>45</v>
      </c>
      <c r="B32" s="429"/>
      <c r="C32" s="361"/>
      <c r="D32" s="1228">
        <v>245.12999999999985</v>
      </c>
      <c r="E32" s="1248">
        <v>220.18000000000009</v>
      </c>
      <c r="F32" s="361">
        <v>209.93900000000011</v>
      </c>
      <c r="G32" s="361">
        <v>177.47699999999995</v>
      </c>
      <c r="H32" s="361">
        <v>199.56099999999995</v>
      </c>
      <c r="I32" s="1303">
        <v>155.65200000000002</v>
      </c>
      <c r="J32" s="361">
        <v>465.30999999999995</v>
      </c>
      <c r="K32" s="361">
        <v>355.21299999999997</v>
      </c>
      <c r="L32" s="459"/>
    </row>
    <row r="33" spans="1:12" s="68" customFormat="1" ht="15.95" customHeight="1">
      <c r="A33" s="444" t="s">
        <v>273</v>
      </c>
      <c r="B33" s="424"/>
      <c r="C33" s="286"/>
      <c r="D33" s="1226"/>
      <c r="E33" s="1245"/>
      <c r="F33" s="286"/>
      <c r="G33" s="286"/>
      <c r="H33" s="406"/>
      <c r="I33" s="287"/>
      <c r="J33" s="286"/>
      <c r="K33" s="286"/>
      <c r="L33" s="104"/>
    </row>
    <row r="34" spans="1:12" s="68" customFormat="1" ht="15.95" customHeight="1">
      <c r="A34" s="435" t="s">
        <v>275</v>
      </c>
      <c r="B34" s="436"/>
      <c r="C34" s="330"/>
      <c r="D34" s="1240">
        <v>0.25038308189858027</v>
      </c>
      <c r="E34" s="1249">
        <v>0.2695833507662021</v>
      </c>
      <c r="F34" s="330">
        <v>0.27387599870279189</v>
      </c>
      <c r="G34" s="330">
        <v>0.22497328504103703</v>
      </c>
      <c r="H34" s="330">
        <v>0.21932925541469039</v>
      </c>
      <c r="I34" s="332">
        <v>0.2209819890304561</v>
      </c>
      <c r="J34" s="330">
        <v>0.25923208310625462</v>
      </c>
      <c r="K34" s="330">
        <v>0.22014466043398129</v>
      </c>
      <c r="L34" s="104"/>
    </row>
    <row r="35" spans="1:12" s="69" customFormat="1" ht="15.95" customHeight="1">
      <c r="A35" s="437" t="s">
        <v>288</v>
      </c>
      <c r="B35" s="438"/>
      <c r="C35" s="335"/>
      <c r="D35" s="1241">
        <v>0.20451738077003923</v>
      </c>
      <c r="E35" s="1250">
        <v>0.1806533830395895</v>
      </c>
      <c r="F35" s="335">
        <v>0.16483216475759108</v>
      </c>
      <c r="G35" s="335">
        <v>0.13377983015535225</v>
      </c>
      <c r="H35" s="335">
        <v>0.15396124525172644</v>
      </c>
      <c r="I35" s="336">
        <v>0.13448035591987789</v>
      </c>
      <c r="J35" s="335">
        <v>0.1924830262952156</v>
      </c>
      <c r="K35" s="335">
        <v>0.1447711914933916</v>
      </c>
      <c r="L35" s="104"/>
    </row>
    <row r="36" spans="1:12" s="68" customFormat="1" ht="15.95" customHeight="1">
      <c r="A36" s="435" t="s">
        <v>279</v>
      </c>
      <c r="B36" s="424"/>
      <c r="C36" s="286"/>
      <c r="D36" s="1226">
        <v>52.463136145886388</v>
      </c>
      <c r="E36" s="1245">
        <v>43.824490831848564</v>
      </c>
      <c r="F36" s="286">
        <v>79.77043487151802</v>
      </c>
      <c r="G36" s="286">
        <v>135.45552226092943</v>
      </c>
      <c r="H36" s="286">
        <v>118.49567252163611</v>
      </c>
      <c r="I36" s="287">
        <v>153.07269191398581</v>
      </c>
      <c r="J36" s="286">
        <v>48.106761280883987</v>
      </c>
      <c r="K36" s="286">
        <v>134.80728240790447</v>
      </c>
      <c r="L36" s="104"/>
    </row>
    <row r="37" spans="1:12" s="68" customFormat="1" ht="15.95" customHeight="1">
      <c r="A37" s="462" t="s">
        <v>280</v>
      </c>
      <c r="B37" s="441"/>
      <c r="C37" s="416"/>
      <c r="D37" s="1242">
        <v>48688.591</v>
      </c>
      <c r="E37" s="1251">
        <v>47653.343000000001</v>
      </c>
      <c r="F37" s="416">
        <v>50355.781999999999</v>
      </c>
      <c r="G37" s="416">
        <v>51985.894</v>
      </c>
      <c r="H37" s="416">
        <v>54859.51</v>
      </c>
      <c r="I37" s="1312">
        <v>49460.249000000003</v>
      </c>
      <c r="J37" s="416">
        <v>48688.591</v>
      </c>
      <c r="K37" s="416">
        <v>54859.51</v>
      </c>
      <c r="L37" s="104"/>
    </row>
    <row r="38" spans="1:12" s="68" customFormat="1" ht="15" customHeight="1">
      <c r="A38" s="417" t="s">
        <v>282</v>
      </c>
      <c r="B38" s="98"/>
      <c r="C38" s="98"/>
      <c r="D38" s="99"/>
      <c r="E38" s="99"/>
      <c r="F38" s="99"/>
      <c r="G38" s="99"/>
      <c r="H38" s="98"/>
      <c r="I38" s="98"/>
      <c r="J38" s="98"/>
      <c r="K38" s="98"/>
      <c r="L38" s="97"/>
    </row>
    <row r="39" spans="1:12" s="69" customFormat="1" ht="15" customHeight="1">
      <c r="A39" s="417" t="s">
        <v>283</v>
      </c>
      <c r="B39" s="98"/>
      <c r="C39" s="98"/>
      <c r="D39" s="99"/>
      <c r="E39" s="99"/>
      <c r="F39" s="99"/>
      <c r="G39" s="99"/>
      <c r="H39" s="98"/>
      <c r="I39" s="98"/>
      <c r="J39" s="98"/>
      <c r="K39" s="98"/>
      <c r="L39" s="9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97" customWidth="1"/>
    <col min="13" max="16384" width="9.140625" style="99"/>
  </cols>
  <sheetData>
    <row r="1" spans="1:12" s="59" customFormat="1" ht="50.1" customHeight="1">
      <c r="A1" s="55"/>
      <c r="L1" s="103"/>
    </row>
    <row r="2" spans="1:12" s="62" customFormat="1" ht="39.950000000000003" customHeight="1">
      <c r="A2" s="60" t="s">
        <v>316</v>
      </c>
      <c r="C2" s="63"/>
      <c r="D2" s="63"/>
      <c r="I2" s="149"/>
      <c r="J2" s="149"/>
      <c r="K2" s="149"/>
      <c r="L2" s="463"/>
    </row>
    <row r="3" spans="1:12" s="62" customFormat="1" ht="2.1" customHeight="1">
      <c r="A3" s="150"/>
      <c r="B3" s="129"/>
      <c r="C3" s="130"/>
      <c r="D3" s="130"/>
      <c r="E3" s="129"/>
      <c r="F3" s="129"/>
      <c r="G3" s="129"/>
      <c r="H3" s="129"/>
      <c r="I3" s="151"/>
      <c r="J3" s="151"/>
      <c r="K3" s="151"/>
      <c r="L3" s="464"/>
    </row>
    <row r="4" spans="1:12" s="69" customFormat="1" ht="15.75" customHeight="1">
      <c r="A4" s="67"/>
      <c r="B4" s="67"/>
      <c r="C4" s="67"/>
      <c r="D4" s="67"/>
      <c r="E4" s="68"/>
      <c r="F4" s="68"/>
      <c r="G4" s="68"/>
      <c r="H4" s="68"/>
      <c r="I4" s="68"/>
      <c r="J4" s="68"/>
      <c r="K4" s="68"/>
      <c r="L4" s="452"/>
    </row>
    <row r="5" spans="1:12" s="69" customFormat="1" ht="20.100000000000001" customHeight="1">
      <c r="A5" s="210" t="s">
        <v>317</v>
      </c>
      <c r="B5" s="242"/>
      <c r="C5" s="242"/>
      <c r="D5" s="242"/>
      <c r="E5" s="242"/>
      <c r="F5" s="211"/>
      <c r="G5" s="211"/>
      <c r="H5" s="211"/>
      <c r="I5" s="212"/>
      <c r="J5" s="212"/>
      <c r="K5" s="212"/>
      <c r="L5" s="103"/>
    </row>
    <row r="6" spans="1:12" s="69" customFormat="1" ht="15.95" customHeight="1">
      <c r="A6" s="101" t="s">
        <v>95</v>
      </c>
      <c r="B6" s="420" t="s">
        <v>229</v>
      </c>
      <c r="C6" s="235" t="s">
        <v>99</v>
      </c>
      <c r="D6" s="1225" t="s">
        <v>100</v>
      </c>
      <c r="E6" s="1301" t="s">
        <v>101</v>
      </c>
      <c r="F6" s="1460" t="s">
        <v>85</v>
      </c>
      <c r="G6" s="397" t="s">
        <v>86</v>
      </c>
      <c r="H6" s="397" t="s">
        <v>87</v>
      </c>
      <c r="I6" s="1310" t="s">
        <v>88</v>
      </c>
      <c r="J6" s="398" t="s">
        <v>653</v>
      </c>
      <c r="K6" s="398" t="s">
        <v>670</v>
      </c>
      <c r="L6" s="103"/>
    </row>
    <row r="7" spans="1:12" s="69" customFormat="1" ht="15.95" customHeight="1">
      <c r="A7" s="421" t="s">
        <v>249</v>
      </c>
      <c r="B7" s="424"/>
      <c r="C7" s="286"/>
      <c r="D7" s="1226">
        <v>233.607</v>
      </c>
      <c r="E7" s="287">
        <v>212.18100000000001</v>
      </c>
      <c r="F7" s="285">
        <v>217.73800000000006</v>
      </c>
      <c r="G7" s="286">
        <v>219.87999999999994</v>
      </c>
      <c r="H7" s="286">
        <v>222.047</v>
      </c>
      <c r="I7" s="287">
        <v>224.96</v>
      </c>
      <c r="J7" s="286">
        <v>445.78800000000001</v>
      </c>
      <c r="K7" s="286">
        <v>447.00700000000001</v>
      </c>
      <c r="L7" s="103"/>
    </row>
    <row r="8" spans="1:12" s="69" customFormat="1" ht="15.95" customHeight="1">
      <c r="A8" s="421" t="s">
        <v>250</v>
      </c>
      <c r="B8" s="424"/>
      <c r="C8" s="286"/>
      <c r="D8" s="1226">
        <v>-1.8520000000000003</v>
      </c>
      <c r="E8" s="287">
        <v>-0.82</v>
      </c>
      <c r="F8" s="285">
        <v>0</v>
      </c>
      <c r="G8" s="286">
        <v>0</v>
      </c>
      <c r="H8" s="286">
        <v>0</v>
      </c>
      <c r="I8" s="287">
        <v>0</v>
      </c>
      <c r="J8" s="286">
        <v>-2.6720000000000002</v>
      </c>
      <c r="K8" s="286">
        <v>0</v>
      </c>
      <c r="L8" s="103"/>
    </row>
    <row r="9" spans="1:12" s="69" customFormat="1" ht="15.95" customHeight="1">
      <c r="A9" s="460" t="s">
        <v>251</v>
      </c>
      <c r="B9" s="430"/>
      <c r="C9" s="365"/>
      <c r="D9" s="1229">
        <v>18.885999999999999</v>
      </c>
      <c r="E9" s="1304">
        <v>19.504999999999999</v>
      </c>
      <c r="F9" s="1461">
        <v>17.950000000000003</v>
      </c>
      <c r="G9" s="365">
        <v>17.984999999999999</v>
      </c>
      <c r="H9" s="365">
        <v>17.236999999999998</v>
      </c>
      <c r="I9" s="1304">
        <v>19.706</v>
      </c>
      <c r="J9" s="365">
        <v>38.390999999999998</v>
      </c>
      <c r="K9" s="365">
        <v>36.942999999999998</v>
      </c>
      <c r="L9" s="103"/>
    </row>
    <row r="10" spans="1:12" s="68" customFormat="1" ht="15.95" customHeight="1">
      <c r="A10" s="422" t="s">
        <v>252</v>
      </c>
      <c r="B10" s="425"/>
      <c r="C10" s="356"/>
      <c r="D10" s="1227">
        <v>250.64099999999999</v>
      </c>
      <c r="E10" s="1302">
        <v>230.86600000000001</v>
      </c>
      <c r="F10" s="423">
        <v>235.68800000000005</v>
      </c>
      <c r="G10" s="356">
        <v>237.86499999999995</v>
      </c>
      <c r="H10" s="356">
        <v>239.28399999999999</v>
      </c>
      <c r="I10" s="1302">
        <v>244.666</v>
      </c>
      <c r="J10" s="356">
        <v>481.50700000000001</v>
      </c>
      <c r="K10" s="356">
        <v>483.95</v>
      </c>
      <c r="L10" s="452"/>
    </row>
    <row r="11" spans="1:12" s="68" customFormat="1" ht="15.95" customHeight="1">
      <c r="A11" s="422" t="s">
        <v>35</v>
      </c>
      <c r="B11" s="425"/>
      <c r="C11" s="356"/>
      <c r="D11" s="1227">
        <v>93.284000000000006</v>
      </c>
      <c r="E11" s="1302">
        <v>85.584999999999994</v>
      </c>
      <c r="F11" s="423">
        <v>92.77600000000001</v>
      </c>
      <c r="G11" s="356">
        <v>95.380000000000024</v>
      </c>
      <c r="H11" s="356">
        <v>97.934999999999988</v>
      </c>
      <c r="I11" s="1302">
        <v>87.367000000000004</v>
      </c>
      <c r="J11" s="356">
        <v>178.869</v>
      </c>
      <c r="K11" s="356">
        <v>185.30199999999999</v>
      </c>
      <c r="L11" s="452"/>
    </row>
    <row r="12" spans="1:12" s="69" customFormat="1" ht="15.95" customHeight="1">
      <c r="A12" s="421" t="s">
        <v>260</v>
      </c>
      <c r="B12" s="424"/>
      <c r="C12" s="286"/>
      <c r="D12" s="1226">
        <v>-7.8999999999999959E-2</v>
      </c>
      <c r="E12" s="287">
        <v>1.171</v>
      </c>
      <c r="F12" s="285">
        <v>2.0000000000000018E-3</v>
      </c>
      <c r="G12" s="286">
        <v>0.10799999999999998</v>
      </c>
      <c r="H12" s="286">
        <v>4.1000000000000002E-2</v>
      </c>
      <c r="I12" s="287">
        <v>0</v>
      </c>
      <c r="J12" s="286">
        <v>1.0920000000000001</v>
      </c>
      <c r="K12" s="286">
        <v>4.1000000000000002E-2</v>
      </c>
      <c r="L12" s="452"/>
    </row>
    <row r="13" spans="1:12" s="68" customFormat="1" ht="15.95" customHeight="1">
      <c r="A13" s="460" t="s">
        <v>264</v>
      </c>
      <c r="B13" s="430"/>
      <c r="C13" s="365"/>
      <c r="D13" s="1229">
        <v>0.155</v>
      </c>
      <c r="E13" s="1304">
        <v>0</v>
      </c>
      <c r="F13" s="1461">
        <v>0.25200000000000022</v>
      </c>
      <c r="G13" s="365">
        <v>0</v>
      </c>
      <c r="H13" s="365">
        <v>0</v>
      </c>
      <c r="I13" s="1304">
        <v>2.4249999999999998</v>
      </c>
      <c r="J13" s="365">
        <v>0.155</v>
      </c>
      <c r="K13" s="365">
        <v>2.4249999999999998</v>
      </c>
      <c r="L13" s="452"/>
    </row>
    <row r="14" spans="1:12" s="68" customFormat="1" ht="15.95" customHeight="1">
      <c r="A14" s="461" t="s">
        <v>265</v>
      </c>
      <c r="B14" s="425"/>
      <c r="C14" s="356"/>
      <c r="D14" s="1227">
        <v>7.600000000000004E-2</v>
      </c>
      <c r="E14" s="1302">
        <v>1.171</v>
      </c>
      <c r="F14" s="423">
        <v>0.25400000000000023</v>
      </c>
      <c r="G14" s="356">
        <v>0.10799999999999998</v>
      </c>
      <c r="H14" s="356">
        <v>4.1000000000000002E-2</v>
      </c>
      <c r="I14" s="1302">
        <v>2.4249999999999998</v>
      </c>
      <c r="J14" s="356">
        <v>1.2470000000000001</v>
      </c>
      <c r="K14" s="356">
        <v>2.4659999999999997</v>
      </c>
      <c r="L14" s="103"/>
    </row>
    <row r="15" spans="1:12" s="69" customFormat="1" ht="15.95" customHeight="1">
      <c r="A15" s="421" t="s">
        <v>266</v>
      </c>
      <c r="B15" s="424"/>
      <c r="C15" s="286"/>
      <c r="D15" s="1226">
        <v>3.4510000000000001</v>
      </c>
      <c r="E15" s="287">
        <v>-0.27400000000000002</v>
      </c>
      <c r="F15" s="285">
        <v>0.27100000000000002</v>
      </c>
      <c r="G15" s="286">
        <v>8.9999999999999993E-3</v>
      </c>
      <c r="H15" s="286">
        <v>4.4999999999999998E-2</v>
      </c>
      <c r="I15" s="287">
        <v>4.7E-2</v>
      </c>
      <c r="J15" s="286">
        <v>3.177</v>
      </c>
      <c r="K15" s="286">
        <v>9.1999999999999998E-2</v>
      </c>
      <c r="L15" s="103"/>
    </row>
    <row r="16" spans="1:12" s="69" customFormat="1" ht="15.95" customHeight="1">
      <c r="A16" s="421" t="s">
        <v>267</v>
      </c>
      <c r="B16" s="424"/>
      <c r="C16" s="286"/>
      <c r="D16" s="1226">
        <v>7.0109999999999992</v>
      </c>
      <c r="E16" s="287">
        <v>5.2050000000000001</v>
      </c>
      <c r="F16" s="285">
        <v>8.3700000000000045</v>
      </c>
      <c r="G16" s="286">
        <v>9.9029999999999987</v>
      </c>
      <c r="H16" s="286">
        <v>8.1920000000000002</v>
      </c>
      <c r="I16" s="287">
        <v>11.052</v>
      </c>
      <c r="J16" s="286">
        <v>12.215999999999999</v>
      </c>
      <c r="K16" s="286">
        <v>19.244</v>
      </c>
      <c r="L16" s="103"/>
    </row>
    <row r="17" spans="1:12" s="68" customFormat="1" ht="15.95" customHeight="1">
      <c r="A17" s="460" t="s">
        <v>268</v>
      </c>
      <c r="B17" s="424"/>
      <c r="C17" s="286"/>
      <c r="D17" s="1226">
        <v>-5.7389999999999999</v>
      </c>
      <c r="E17" s="287">
        <v>1.8220000000000001</v>
      </c>
      <c r="F17" s="285">
        <v>-4.9109999999999996</v>
      </c>
      <c r="G17" s="286">
        <v>-3.6949999999999994</v>
      </c>
      <c r="H17" s="286">
        <v>-3.1490000000000005</v>
      </c>
      <c r="I17" s="287">
        <v>-2.073</v>
      </c>
      <c r="J17" s="286">
        <v>-3.9169999999999998</v>
      </c>
      <c r="K17" s="286">
        <v>-5.2220000000000004</v>
      </c>
      <c r="L17" s="103"/>
    </row>
    <row r="18" spans="1:12" s="68" customFormat="1" ht="15.95" customHeight="1">
      <c r="A18" s="461" t="s">
        <v>269</v>
      </c>
      <c r="B18" s="425"/>
      <c r="C18" s="356"/>
      <c r="D18" s="1227">
        <v>4.7229999999999999</v>
      </c>
      <c r="E18" s="1302">
        <v>6.7530000000000001</v>
      </c>
      <c r="F18" s="423">
        <v>3.7300000000000058</v>
      </c>
      <c r="G18" s="356">
        <v>6.2169999999999996</v>
      </c>
      <c r="H18" s="356">
        <v>5.0879999999999992</v>
      </c>
      <c r="I18" s="1302">
        <v>9.0259999999999998</v>
      </c>
      <c r="J18" s="356">
        <v>11.475999999999999</v>
      </c>
      <c r="K18" s="356">
        <v>14.113999999999999</v>
      </c>
      <c r="L18" s="452"/>
    </row>
    <row r="19" spans="1:12" s="69" customFormat="1" ht="15.95" customHeight="1">
      <c r="A19" s="428" t="s">
        <v>36</v>
      </c>
      <c r="B19" s="429"/>
      <c r="C19" s="361"/>
      <c r="D19" s="1228">
        <v>348.72400000000005</v>
      </c>
      <c r="E19" s="1303">
        <v>324.375</v>
      </c>
      <c r="F19" s="1462">
        <v>332.44800000000009</v>
      </c>
      <c r="G19" s="361">
        <v>339.57</v>
      </c>
      <c r="H19" s="361">
        <v>342.34800000000001</v>
      </c>
      <c r="I19" s="1303">
        <v>343.48400000000004</v>
      </c>
      <c r="J19" s="361">
        <v>673.09900000000005</v>
      </c>
      <c r="K19" s="361">
        <v>685.83200000000011</v>
      </c>
      <c r="L19" s="452"/>
    </row>
    <row r="20" spans="1:12" s="68" customFormat="1" ht="15.95" customHeight="1">
      <c r="A20" s="86" t="s">
        <v>270</v>
      </c>
      <c r="B20" s="424"/>
      <c r="C20" s="286"/>
      <c r="D20" s="1226">
        <v>181.29299999999998</v>
      </c>
      <c r="E20" s="287">
        <v>186.34700000000001</v>
      </c>
      <c r="F20" s="285">
        <v>201.55200000000005</v>
      </c>
      <c r="G20" s="286">
        <v>185.92500000000001</v>
      </c>
      <c r="H20" s="286">
        <v>176.369</v>
      </c>
      <c r="I20" s="287">
        <v>179.25300000000001</v>
      </c>
      <c r="J20" s="286">
        <v>367.64</v>
      </c>
      <c r="K20" s="286">
        <v>355.62200000000001</v>
      </c>
      <c r="L20" s="103"/>
    </row>
    <row r="21" spans="1:12" s="68" customFormat="1" ht="15.95" customHeight="1">
      <c r="A21" s="87" t="s">
        <v>66</v>
      </c>
      <c r="B21" s="430"/>
      <c r="C21" s="365"/>
      <c r="D21" s="1229">
        <v>0</v>
      </c>
      <c r="E21" s="1304">
        <v>0</v>
      </c>
      <c r="F21" s="1461">
        <v>0</v>
      </c>
      <c r="G21" s="365">
        <v>0</v>
      </c>
      <c r="H21" s="365">
        <v>-0.23699999999999999</v>
      </c>
      <c r="I21" s="1304">
        <v>0.23699999999999999</v>
      </c>
      <c r="J21" s="365">
        <v>0</v>
      </c>
      <c r="K21" s="365">
        <v>0</v>
      </c>
      <c r="L21" s="103"/>
    </row>
    <row r="22" spans="1:12" s="68" customFormat="1" ht="15.95" customHeight="1">
      <c r="A22" s="81" t="s">
        <v>37</v>
      </c>
      <c r="B22" s="429"/>
      <c r="C22" s="361"/>
      <c r="D22" s="1228">
        <v>181.29299999999998</v>
      </c>
      <c r="E22" s="1303">
        <v>186.34700000000001</v>
      </c>
      <c r="F22" s="1462">
        <v>201.55200000000005</v>
      </c>
      <c r="G22" s="361">
        <v>185.92500000000001</v>
      </c>
      <c r="H22" s="361">
        <v>176.13200000000001</v>
      </c>
      <c r="I22" s="1303">
        <v>179.49</v>
      </c>
      <c r="J22" s="361">
        <v>367.64</v>
      </c>
      <c r="K22" s="361">
        <v>355.62200000000001</v>
      </c>
      <c r="L22" s="452"/>
    </row>
    <row r="23" spans="1:12" s="68" customFormat="1" ht="15.95" customHeight="1">
      <c r="A23" s="428" t="s">
        <v>271</v>
      </c>
      <c r="B23" s="429"/>
      <c r="C23" s="361"/>
      <c r="D23" s="1228">
        <v>167.43100000000007</v>
      </c>
      <c r="E23" s="1303">
        <v>138.02799999999999</v>
      </c>
      <c r="F23" s="1462">
        <v>130.89600000000004</v>
      </c>
      <c r="G23" s="361">
        <v>153.64499999999998</v>
      </c>
      <c r="H23" s="361">
        <v>166.21600000000001</v>
      </c>
      <c r="I23" s="1303">
        <v>163.99400000000003</v>
      </c>
      <c r="J23" s="361">
        <v>305.45900000000006</v>
      </c>
      <c r="K23" s="361">
        <v>330.21000000000004</v>
      </c>
      <c r="L23" s="452"/>
    </row>
    <row r="24" spans="1:12" s="69" customFormat="1" ht="15.95" customHeight="1">
      <c r="A24" s="422" t="s">
        <v>272</v>
      </c>
      <c r="B24" s="425"/>
      <c r="C24" s="356"/>
      <c r="D24" s="1227">
        <v>58.194999999999993</v>
      </c>
      <c r="E24" s="1302">
        <v>101.024</v>
      </c>
      <c r="F24" s="423">
        <v>47.097999999999999</v>
      </c>
      <c r="G24" s="356">
        <v>12.653999999999996</v>
      </c>
      <c r="H24" s="356">
        <v>43.960999999999999</v>
      </c>
      <c r="I24" s="1302">
        <v>5.4710000000000001</v>
      </c>
      <c r="J24" s="356">
        <v>159.21899999999999</v>
      </c>
      <c r="K24" s="356">
        <v>49.432000000000002</v>
      </c>
      <c r="L24" s="103"/>
    </row>
    <row r="25" spans="1:12" s="69" customFormat="1" ht="15.95" customHeight="1">
      <c r="A25" s="432" t="s">
        <v>38</v>
      </c>
      <c r="B25" s="429"/>
      <c r="C25" s="361"/>
      <c r="D25" s="1228">
        <v>109.23600000000008</v>
      </c>
      <c r="E25" s="1303">
        <v>37.003999999999991</v>
      </c>
      <c r="F25" s="1462">
        <v>83.798000000000044</v>
      </c>
      <c r="G25" s="361">
        <v>140.99099999999999</v>
      </c>
      <c r="H25" s="361">
        <v>122.25500000000001</v>
      </c>
      <c r="I25" s="1303">
        <v>158.52300000000002</v>
      </c>
      <c r="J25" s="361">
        <v>146.24000000000007</v>
      </c>
      <c r="K25" s="361">
        <v>280.77800000000002</v>
      </c>
      <c r="L25" s="452"/>
    </row>
    <row r="26" spans="1:12" s="69" customFormat="1" ht="15.95" customHeight="1">
      <c r="A26" s="103" t="s">
        <v>39</v>
      </c>
      <c r="B26" s="424"/>
      <c r="C26" s="286"/>
      <c r="D26" s="1226">
        <v>30.661999999999999</v>
      </c>
      <c r="E26" s="287">
        <v>6.1790000000000003</v>
      </c>
      <c r="F26" s="285">
        <v>22.096000000000004</v>
      </c>
      <c r="G26" s="286">
        <v>29.779000000000011</v>
      </c>
      <c r="H26" s="286">
        <v>35.474999999999994</v>
      </c>
      <c r="I26" s="287">
        <v>33.23599999999999</v>
      </c>
      <c r="J26" s="286">
        <v>36.841000000000001</v>
      </c>
      <c r="K26" s="286">
        <v>68.710999999999984</v>
      </c>
      <c r="L26" s="452"/>
    </row>
    <row r="27" spans="1:12" s="68" customFormat="1" ht="15.95" customHeight="1">
      <c r="A27" s="103" t="s">
        <v>40</v>
      </c>
      <c r="B27" s="424"/>
      <c r="C27" s="286"/>
      <c r="D27" s="1226">
        <v>2.3780000000000001</v>
      </c>
      <c r="E27" s="287">
        <v>0.84899999999999998</v>
      </c>
      <c r="F27" s="285">
        <v>0.35</v>
      </c>
      <c r="G27" s="286">
        <v>1.579</v>
      </c>
      <c r="H27" s="286">
        <v>2.3919999999999999</v>
      </c>
      <c r="I27" s="287">
        <v>2.0670000000000002</v>
      </c>
      <c r="J27" s="286">
        <v>3.2270000000000003</v>
      </c>
      <c r="K27" s="286">
        <v>4.4589999999999996</v>
      </c>
      <c r="L27" s="452"/>
    </row>
    <row r="28" spans="1:12" s="69" customFormat="1" ht="15.95" customHeight="1">
      <c r="A28" s="433" t="s">
        <v>41</v>
      </c>
      <c r="B28" s="429"/>
      <c r="C28" s="361"/>
      <c r="D28" s="1228">
        <v>76.196000000000069</v>
      </c>
      <c r="E28" s="1303">
        <v>29.975999999999988</v>
      </c>
      <c r="F28" s="1462">
        <v>61.352000000000039</v>
      </c>
      <c r="G28" s="361">
        <v>109.63299999999998</v>
      </c>
      <c r="H28" s="361">
        <v>84.388000000000019</v>
      </c>
      <c r="I28" s="1303">
        <v>123.22000000000003</v>
      </c>
      <c r="J28" s="361">
        <v>106.17200000000005</v>
      </c>
      <c r="K28" s="361">
        <v>207.60800000000006</v>
      </c>
      <c r="L28" s="452"/>
    </row>
    <row r="29" spans="1:12" s="69" customFormat="1" ht="15.95" customHeight="1">
      <c r="A29" s="103" t="s">
        <v>42</v>
      </c>
      <c r="B29" s="424"/>
      <c r="C29" s="286"/>
      <c r="D29" s="1226"/>
      <c r="E29" s="287"/>
      <c r="F29" s="285"/>
      <c r="G29" s="286"/>
      <c r="H29" s="286"/>
      <c r="I29" s="287"/>
      <c r="J29" s="286"/>
      <c r="K29" s="286"/>
      <c r="L29" s="103"/>
    </row>
    <row r="30" spans="1:12" s="69" customFormat="1" ht="15.95" customHeight="1">
      <c r="A30" s="103" t="s">
        <v>43</v>
      </c>
      <c r="B30" s="424"/>
      <c r="C30" s="286"/>
      <c r="D30" s="1226"/>
      <c r="E30" s="287"/>
      <c r="F30" s="285"/>
      <c r="G30" s="286"/>
      <c r="H30" s="286"/>
      <c r="I30" s="287"/>
      <c r="J30" s="286"/>
      <c r="K30" s="286"/>
      <c r="L30" s="103"/>
    </row>
    <row r="31" spans="1:12" s="69" customFormat="1" ht="15.95" customHeight="1">
      <c r="A31" s="103" t="s">
        <v>44</v>
      </c>
      <c r="B31" s="424"/>
      <c r="C31" s="286"/>
      <c r="D31" s="1226"/>
      <c r="E31" s="287"/>
      <c r="F31" s="285"/>
      <c r="G31" s="286"/>
      <c r="H31" s="286"/>
      <c r="I31" s="287"/>
      <c r="J31" s="286"/>
      <c r="K31" s="286"/>
      <c r="L31" s="103"/>
    </row>
    <row r="32" spans="1:12" s="69" customFormat="1" ht="15.95" customHeight="1">
      <c r="A32" s="433" t="s">
        <v>45</v>
      </c>
      <c r="B32" s="429"/>
      <c r="C32" s="361"/>
      <c r="D32" s="1228">
        <v>76.196000000000069</v>
      </c>
      <c r="E32" s="1303">
        <v>29.975999999999988</v>
      </c>
      <c r="F32" s="1462">
        <v>61.352000000000039</v>
      </c>
      <c r="G32" s="361">
        <v>109.63299999999998</v>
      </c>
      <c r="H32" s="361">
        <v>84.388000000000019</v>
      </c>
      <c r="I32" s="1303">
        <v>123.22000000000003</v>
      </c>
      <c r="J32" s="361">
        <v>106.17200000000005</v>
      </c>
      <c r="K32" s="361">
        <v>207.60800000000006</v>
      </c>
      <c r="L32" s="452"/>
    </row>
    <row r="33" spans="1:12" s="68" customFormat="1" ht="15.95" customHeight="1">
      <c r="A33" s="444" t="s">
        <v>273</v>
      </c>
      <c r="B33" s="424"/>
      <c r="C33" s="286"/>
      <c r="D33" s="1226"/>
      <c r="E33" s="287"/>
      <c r="F33" s="285"/>
      <c r="G33" s="286"/>
      <c r="H33" s="406"/>
      <c r="I33" s="287"/>
      <c r="J33" s="286"/>
      <c r="K33" s="286"/>
      <c r="L33" s="104"/>
    </row>
    <row r="34" spans="1:12" ht="15.95" customHeight="1">
      <c r="A34" s="435" t="s">
        <v>275</v>
      </c>
      <c r="B34" s="436"/>
      <c r="C34" s="330"/>
      <c r="D34" s="1240">
        <v>0.51987531686950128</v>
      </c>
      <c r="E34" s="332">
        <v>0.57448015414258191</v>
      </c>
      <c r="F34" s="329">
        <v>0.60626624314178457</v>
      </c>
      <c r="G34" s="330">
        <v>0.5475307005919251</v>
      </c>
      <c r="H34" s="330">
        <v>0.51448233960765066</v>
      </c>
      <c r="I34" s="332">
        <v>0.52255709145113016</v>
      </c>
      <c r="J34" s="330">
        <v>0.54619008496521304</v>
      </c>
      <c r="K34" s="330">
        <v>0.51852640296749053</v>
      </c>
      <c r="L34" s="103"/>
    </row>
    <row r="35" spans="1:12" ht="15.95" customHeight="1">
      <c r="A35" s="437" t="s">
        <v>288</v>
      </c>
      <c r="B35" s="438"/>
      <c r="C35" s="335"/>
      <c r="D35" s="1241">
        <v>9.1172256477522515E-2</v>
      </c>
      <c r="E35" s="336">
        <v>3.6316734411023323E-2</v>
      </c>
      <c r="F35" s="334">
        <v>7.1917093119068562E-2</v>
      </c>
      <c r="G35" s="335">
        <v>0.12542054556505061</v>
      </c>
      <c r="H35" s="335">
        <v>9.2461443655242309E-2</v>
      </c>
      <c r="I35" s="336">
        <v>0.12992455297894095</v>
      </c>
      <c r="J35" s="335">
        <v>6.3953529327360301E-2</v>
      </c>
      <c r="K35" s="335">
        <v>0.11144650260311569</v>
      </c>
      <c r="L35" s="103"/>
    </row>
    <row r="36" spans="1:12" ht="15.95" customHeight="1">
      <c r="A36" s="435" t="s">
        <v>279</v>
      </c>
      <c r="B36" s="424"/>
      <c r="C36" s="286"/>
      <c r="D36" s="1226">
        <v>67.525765083989825</v>
      </c>
      <c r="E36" s="287">
        <v>119.02227987475173</v>
      </c>
      <c r="F36" s="285">
        <v>54.895323518231002</v>
      </c>
      <c r="G36" s="286">
        <v>14.270686468907586</v>
      </c>
      <c r="H36" s="286">
        <v>46.839104915050783</v>
      </c>
      <c r="I36" s="287">
        <v>5.6735114524873742</v>
      </c>
      <c r="J36" s="286">
        <v>93.077788517015463</v>
      </c>
      <c r="K36" s="286">
        <v>25.977750035022954</v>
      </c>
      <c r="L36" s="103"/>
    </row>
    <row r="37" spans="1:12" ht="15.95" customHeight="1">
      <c r="A37" s="465" t="s">
        <v>280</v>
      </c>
      <c r="B37" s="441"/>
      <c r="C37" s="416"/>
      <c r="D37" s="1242">
        <v>35417.203000000001</v>
      </c>
      <c r="E37" s="1312">
        <v>33528.332000000002</v>
      </c>
      <c r="F37" s="1463">
        <v>34374.249000000003</v>
      </c>
      <c r="G37" s="416">
        <v>34262.563000000002</v>
      </c>
      <c r="H37" s="416">
        <v>36674.459000000003</v>
      </c>
      <c r="I37" s="1312">
        <v>38409.811000000002</v>
      </c>
      <c r="J37" s="416">
        <v>35417.203000000001</v>
      </c>
      <c r="K37" s="416">
        <v>36674.459000000003</v>
      </c>
      <c r="L37" s="103"/>
    </row>
    <row r="38" spans="1:12" ht="15" customHeight="1">
      <c r="A38" s="417" t="s">
        <v>282</v>
      </c>
      <c r="B38" s="383"/>
      <c r="C38" s="383"/>
      <c r="D38" s="383"/>
      <c r="E38" s="383"/>
      <c r="F38" s="383"/>
      <c r="G38" s="383"/>
      <c r="H38" s="383"/>
      <c r="I38" s="383"/>
      <c r="J38" s="383"/>
      <c r="K38" s="383"/>
      <c r="L38" s="418"/>
    </row>
    <row r="39" spans="1:12" ht="15" customHeight="1">
      <c r="A39" s="417" t="s">
        <v>283</v>
      </c>
      <c r="B39" s="383"/>
      <c r="C39" s="383"/>
      <c r="D39" s="383"/>
      <c r="E39" s="383"/>
      <c r="F39" s="383"/>
      <c r="G39" s="383"/>
      <c r="H39" s="383"/>
      <c r="I39" s="383"/>
      <c r="J39" s="383"/>
      <c r="K39" s="383"/>
      <c r="L39" s="418"/>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418" customWidth="1"/>
    <col min="13" max="16384" width="9.140625" style="99"/>
  </cols>
  <sheetData>
    <row r="1" spans="1:12" s="59" customFormat="1" ht="50.1" customHeight="1">
      <c r="A1" s="55"/>
      <c r="L1" s="103"/>
    </row>
    <row r="2" spans="1:12" s="62" customFormat="1" ht="39.950000000000003" customHeight="1">
      <c r="A2" s="60" t="s">
        <v>318</v>
      </c>
      <c r="C2" s="63"/>
      <c r="D2" s="63"/>
      <c r="I2" s="149"/>
      <c r="J2" s="149"/>
      <c r="K2" s="149"/>
      <c r="L2" s="463"/>
    </row>
    <row r="3" spans="1:12" s="62" customFormat="1" ht="2.1" customHeight="1">
      <c r="A3" s="150"/>
      <c r="B3" s="129"/>
      <c r="C3" s="130"/>
      <c r="D3" s="130"/>
      <c r="E3" s="129"/>
      <c r="F3" s="129"/>
      <c r="G3" s="129"/>
      <c r="H3" s="129"/>
      <c r="I3" s="151"/>
      <c r="J3" s="151"/>
      <c r="K3" s="151"/>
      <c r="L3" s="464"/>
    </row>
    <row r="4" spans="1:12" s="69" customFormat="1" ht="15.75" customHeight="1">
      <c r="A4" s="67"/>
      <c r="B4" s="67"/>
      <c r="C4" s="67"/>
      <c r="D4" s="67"/>
      <c r="E4" s="68"/>
      <c r="F4" s="68"/>
      <c r="G4" s="68"/>
      <c r="H4" s="68"/>
      <c r="I4" s="68"/>
      <c r="J4" s="68"/>
      <c r="K4" s="68"/>
      <c r="L4" s="452"/>
    </row>
    <row r="5" spans="1:12" s="69" customFormat="1" ht="20.100000000000001" customHeight="1">
      <c r="A5" s="210" t="s">
        <v>319</v>
      </c>
      <c r="B5" s="242"/>
      <c r="C5" s="242"/>
      <c r="D5" s="242"/>
      <c r="E5" s="242"/>
      <c r="F5" s="211"/>
      <c r="G5" s="211"/>
      <c r="H5" s="211"/>
      <c r="I5" s="212"/>
      <c r="J5" s="212"/>
      <c r="K5" s="212"/>
      <c r="L5" s="103"/>
    </row>
    <row r="6" spans="1:12" s="69" customFormat="1" ht="15.95" customHeight="1">
      <c r="A6" s="101" t="s">
        <v>95</v>
      </c>
      <c r="B6" s="420" t="s">
        <v>229</v>
      </c>
      <c r="C6" s="235" t="s">
        <v>99</v>
      </c>
      <c r="D6" s="1225" t="s">
        <v>100</v>
      </c>
      <c r="E6" s="1301" t="s">
        <v>101</v>
      </c>
      <c r="F6" s="1460" t="s">
        <v>85</v>
      </c>
      <c r="G6" s="397" t="s">
        <v>86</v>
      </c>
      <c r="H6" s="397" t="s">
        <v>87</v>
      </c>
      <c r="I6" s="1310" t="s">
        <v>88</v>
      </c>
      <c r="J6" s="398" t="s">
        <v>653</v>
      </c>
      <c r="K6" s="398" t="s">
        <v>670</v>
      </c>
      <c r="L6" s="103"/>
    </row>
    <row r="7" spans="1:12" s="69" customFormat="1" ht="15.95" customHeight="1">
      <c r="A7" s="421" t="s">
        <v>249</v>
      </c>
      <c r="B7" s="424"/>
      <c r="C7" s="286"/>
      <c r="D7" s="1226">
        <v>122.62899999999999</v>
      </c>
      <c r="E7" s="287">
        <v>156.37899999999999</v>
      </c>
      <c r="F7" s="285">
        <v>61.749000000000024</v>
      </c>
      <c r="G7" s="286">
        <v>102.05899999999997</v>
      </c>
      <c r="H7" s="286">
        <v>109.85000000000002</v>
      </c>
      <c r="I7" s="287">
        <v>175.98099999999999</v>
      </c>
      <c r="J7" s="286">
        <v>279.00799999999998</v>
      </c>
      <c r="K7" s="286">
        <v>285.83100000000002</v>
      </c>
      <c r="L7" s="103"/>
    </row>
    <row r="8" spans="1:12" s="69" customFormat="1" ht="15.95" customHeight="1">
      <c r="A8" s="421" t="s">
        <v>250</v>
      </c>
      <c r="B8" s="424"/>
      <c r="C8" s="286"/>
      <c r="D8" s="1226">
        <v>-0.13899999999999998</v>
      </c>
      <c r="E8" s="287">
        <v>-0.10100000000000001</v>
      </c>
      <c r="F8" s="285">
        <v>-0.1339999999999999</v>
      </c>
      <c r="G8" s="286">
        <v>-0.14400000000000002</v>
      </c>
      <c r="H8" s="286">
        <v>-0.14899999999999999</v>
      </c>
      <c r="I8" s="287">
        <v>-0.14499999999999999</v>
      </c>
      <c r="J8" s="286">
        <v>-0.24</v>
      </c>
      <c r="K8" s="286">
        <v>-0.29399999999999998</v>
      </c>
      <c r="L8" s="103"/>
    </row>
    <row r="9" spans="1:12" s="69" customFormat="1" ht="15.95" customHeight="1">
      <c r="A9" s="460" t="s">
        <v>251</v>
      </c>
      <c r="B9" s="430"/>
      <c r="C9" s="365"/>
      <c r="D9" s="1229">
        <v>16.565999999999999</v>
      </c>
      <c r="E9" s="1304">
        <v>16.074999999999999</v>
      </c>
      <c r="F9" s="1461">
        <v>13.272000000000006</v>
      </c>
      <c r="G9" s="365">
        <v>12.560999999999996</v>
      </c>
      <c r="H9" s="365">
        <v>13.742000000000001</v>
      </c>
      <c r="I9" s="1304">
        <v>13.936</v>
      </c>
      <c r="J9" s="365">
        <v>32.640999999999998</v>
      </c>
      <c r="K9" s="365">
        <v>27.678000000000001</v>
      </c>
      <c r="L9" s="103"/>
    </row>
    <row r="10" spans="1:12" s="68" customFormat="1" ht="15.95" customHeight="1">
      <c r="A10" s="422" t="s">
        <v>252</v>
      </c>
      <c r="B10" s="425"/>
      <c r="C10" s="356"/>
      <c r="D10" s="1227">
        <v>139.05599999999998</v>
      </c>
      <c r="E10" s="1302">
        <v>172.35299999999998</v>
      </c>
      <c r="F10" s="423">
        <v>74.887000000000029</v>
      </c>
      <c r="G10" s="356">
        <v>114.47599999999996</v>
      </c>
      <c r="H10" s="356">
        <v>123.44300000000003</v>
      </c>
      <c r="I10" s="1302">
        <v>189.77199999999999</v>
      </c>
      <c r="J10" s="356">
        <v>311.40899999999999</v>
      </c>
      <c r="K10" s="356">
        <v>313.21500000000003</v>
      </c>
      <c r="L10" s="452"/>
    </row>
    <row r="11" spans="1:12" s="68" customFormat="1" ht="15.95" customHeight="1">
      <c r="A11" s="422" t="s">
        <v>35</v>
      </c>
      <c r="B11" s="425"/>
      <c r="C11" s="356"/>
      <c r="D11" s="1227">
        <v>33.483999999999995</v>
      </c>
      <c r="E11" s="1302">
        <v>31.231999999999999</v>
      </c>
      <c r="F11" s="423">
        <v>26.188000000000002</v>
      </c>
      <c r="G11" s="356">
        <v>20.417999999999999</v>
      </c>
      <c r="H11" s="356">
        <v>30.078999999999997</v>
      </c>
      <c r="I11" s="1302">
        <v>31.184000000000001</v>
      </c>
      <c r="J11" s="356">
        <v>64.715999999999994</v>
      </c>
      <c r="K11" s="356">
        <v>61.262999999999998</v>
      </c>
      <c r="L11" s="452"/>
    </row>
    <row r="12" spans="1:12" s="69" customFormat="1" ht="15.95" customHeight="1">
      <c r="A12" s="421" t="s">
        <v>260</v>
      </c>
      <c r="B12" s="424"/>
      <c r="C12" s="286"/>
      <c r="D12" s="1226">
        <v>0.68299999999999994</v>
      </c>
      <c r="E12" s="287">
        <v>8.0000000000000002E-3</v>
      </c>
      <c r="F12" s="285">
        <v>3.8440000000000012</v>
      </c>
      <c r="G12" s="286">
        <v>1.2E-2</v>
      </c>
      <c r="H12" s="286">
        <v>5.552999999999999</v>
      </c>
      <c r="I12" s="287">
        <v>1.3340000000000001</v>
      </c>
      <c r="J12" s="286">
        <v>0.69099999999999995</v>
      </c>
      <c r="K12" s="286">
        <v>6.8869999999999987</v>
      </c>
      <c r="L12" s="452"/>
    </row>
    <row r="13" spans="1:12" s="68" customFormat="1" ht="15.95" customHeight="1">
      <c r="A13" s="460" t="s">
        <v>264</v>
      </c>
      <c r="B13" s="430"/>
      <c r="C13" s="365"/>
      <c r="D13" s="1229">
        <v>-1.7029999999999998</v>
      </c>
      <c r="E13" s="1304">
        <v>-3.1960000000000002</v>
      </c>
      <c r="F13" s="1461">
        <v>-0.38800000000000001</v>
      </c>
      <c r="G13" s="365">
        <v>5.5999999999999994E-2</v>
      </c>
      <c r="H13" s="365">
        <v>-8.7000000000000022E-2</v>
      </c>
      <c r="I13" s="1304">
        <v>0.33900000000000002</v>
      </c>
      <c r="J13" s="365">
        <v>-4.899</v>
      </c>
      <c r="K13" s="365">
        <v>0.252</v>
      </c>
      <c r="L13" s="452"/>
    </row>
    <row r="14" spans="1:12" s="68" customFormat="1" ht="15.95" customHeight="1">
      <c r="A14" s="461" t="s">
        <v>265</v>
      </c>
      <c r="B14" s="425"/>
      <c r="C14" s="356"/>
      <c r="D14" s="1227">
        <v>-1.02</v>
      </c>
      <c r="E14" s="1302">
        <v>-3.1880000000000002</v>
      </c>
      <c r="F14" s="423">
        <v>3.4560000000000013</v>
      </c>
      <c r="G14" s="356">
        <v>6.7999999999999991E-2</v>
      </c>
      <c r="H14" s="356">
        <v>5.4659999999999993</v>
      </c>
      <c r="I14" s="1302">
        <v>1.673</v>
      </c>
      <c r="J14" s="356">
        <v>-4.2080000000000002</v>
      </c>
      <c r="K14" s="356">
        <v>7.1389999999999993</v>
      </c>
      <c r="L14" s="103"/>
    </row>
    <row r="15" spans="1:12" s="69" customFormat="1" ht="15.95" customHeight="1">
      <c r="A15" s="421" t="s">
        <v>266</v>
      </c>
      <c r="B15" s="424"/>
      <c r="C15" s="286"/>
      <c r="D15" s="1226">
        <v>-48.132000000000005</v>
      </c>
      <c r="E15" s="287">
        <v>57.792000000000002</v>
      </c>
      <c r="F15" s="285">
        <v>-104.405</v>
      </c>
      <c r="G15" s="286">
        <v>-40.75200000000001</v>
      </c>
      <c r="H15" s="286">
        <v>195.512</v>
      </c>
      <c r="I15" s="287">
        <v>-21.277000000000001</v>
      </c>
      <c r="J15" s="286">
        <v>9.6599999999999966</v>
      </c>
      <c r="K15" s="286">
        <v>174.23500000000001</v>
      </c>
      <c r="L15" s="103"/>
    </row>
    <row r="16" spans="1:12" s="69" customFormat="1" ht="15.95" customHeight="1">
      <c r="A16" s="421" t="s">
        <v>267</v>
      </c>
      <c r="B16" s="424"/>
      <c r="C16" s="286"/>
      <c r="D16" s="1226">
        <v>164.185</v>
      </c>
      <c r="E16" s="287">
        <v>11.18</v>
      </c>
      <c r="F16" s="285">
        <v>270.68399999999997</v>
      </c>
      <c r="G16" s="286">
        <v>217.29500000000002</v>
      </c>
      <c r="H16" s="286">
        <v>49.75200000000001</v>
      </c>
      <c r="I16" s="287">
        <v>291.91899999999998</v>
      </c>
      <c r="J16" s="286">
        <v>175.36500000000001</v>
      </c>
      <c r="K16" s="286">
        <v>341.67099999999999</v>
      </c>
      <c r="L16" s="103"/>
    </row>
    <row r="17" spans="1:12" s="68" customFormat="1" ht="15.95" customHeight="1">
      <c r="A17" s="460" t="s">
        <v>268</v>
      </c>
      <c r="B17" s="424"/>
      <c r="C17" s="286"/>
      <c r="D17" s="1226">
        <v>-13.154000000000002</v>
      </c>
      <c r="E17" s="287">
        <v>-7.1059999999999999</v>
      </c>
      <c r="F17" s="285">
        <v>-12.375000000000007</v>
      </c>
      <c r="G17" s="286">
        <v>-9.0039999999999978</v>
      </c>
      <c r="H17" s="286">
        <v>-12.92</v>
      </c>
      <c r="I17" s="287">
        <v>-6.6470000000000002</v>
      </c>
      <c r="J17" s="286">
        <v>-20.260000000000002</v>
      </c>
      <c r="K17" s="286">
        <v>-19.567</v>
      </c>
      <c r="L17" s="103"/>
    </row>
    <row r="18" spans="1:12" s="68" customFormat="1" ht="15.95" customHeight="1">
      <c r="A18" s="461" t="s">
        <v>269</v>
      </c>
      <c r="B18" s="425"/>
      <c r="C18" s="356"/>
      <c r="D18" s="1227">
        <v>102.899</v>
      </c>
      <c r="E18" s="1302">
        <v>61.866000000000007</v>
      </c>
      <c r="F18" s="423">
        <v>153.90399999999997</v>
      </c>
      <c r="G18" s="356">
        <v>167.53900000000002</v>
      </c>
      <c r="H18" s="356">
        <v>232.34400000000002</v>
      </c>
      <c r="I18" s="1302">
        <v>263.995</v>
      </c>
      <c r="J18" s="356">
        <v>164.76500000000001</v>
      </c>
      <c r="K18" s="356">
        <v>496.33900000000006</v>
      </c>
      <c r="L18" s="452"/>
    </row>
    <row r="19" spans="1:12" s="69" customFormat="1" ht="15.95" customHeight="1">
      <c r="A19" s="428" t="s">
        <v>36</v>
      </c>
      <c r="B19" s="429"/>
      <c r="C19" s="361"/>
      <c r="D19" s="1228">
        <v>274.41899999999998</v>
      </c>
      <c r="E19" s="1303">
        <v>262.26299999999998</v>
      </c>
      <c r="F19" s="1462">
        <v>258.435</v>
      </c>
      <c r="G19" s="361">
        <v>302.50099999999998</v>
      </c>
      <c r="H19" s="361">
        <v>391.33200000000005</v>
      </c>
      <c r="I19" s="1303">
        <v>486.62400000000002</v>
      </c>
      <c r="J19" s="361">
        <v>536.68200000000002</v>
      </c>
      <c r="K19" s="361">
        <v>877.95600000000013</v>
      </c>
      <c r="L19" s="452"/>
    </row>
    <row r="20" spans="1:12" s="68" customFormat="1" ht="15.95" customHeight="1">
      <c r="A20" s="86" t="s">
        <v>270</v>
      </c>
      <c r="B20" s="424"/>
      <c r="C20" s="286"/>
      <c r="D20" s="1226">
        <v>196.38500000000002</v>
      </c>
      <c r="E20" s="287">
        <v>213.82599999999999</v>
      </c>
      <c r="F20" s="285">
        <v>232.86900000000006</v>
      </c>
      <c r="G20" s="286">
        <v>199.29199999999997</v>
      </c>
      <c r="H20" s="286">
        <v>194.84400000000002</v>
      </c>
      <c r="I20" s="287">
        <v>228.72</v>
      </c>
      <c r="J20" s="286">
        <v>410.21100000000001</v>
      </c>
      <c r="K20" s="286">
        <v>423.56400000000002</v>
      </c>
      <c r="L20" s="103"/>
    </row>
    <row r="21" spans="1:12" s="68" customFormat="1" ht="15.95" customHeight="1">
      <c r="A21" s="87" t="s">
        <v>66</v>
      </c>
      <c r="B21" s="430"/>
      <c r="C21" s="365"/>
      <c r="D21" s="1229">
        <v>0</v>
      </c>
      <c r="E21" s="1304">
        <v>0</v>
      </c>
      <c r="F21" s="1461">
        <v>0</v>
      </c>
      <c r="G21" s="365">
        <v>0</v>
      </c>
      <c r="H21" s="365">
        <v>0</v>
      </c>
      <c r="I21" s="1304">
        <v>0</v>
      </c>
      <c r="J21" s="365">
        <v>0</v>
      </c>
      <c r="K21" s="365">
        <v>0</v>
      </c>
      <c r="L21" s="103"/>
    </row>
    <row r="22" spans="1:12" s="68" customFormat="1" ht="15.95" customHeight="1">
      <c r="A22" s="81" t="s">
        <v>37</v>
      </c>
      <c r="B22" s="429"/>
      <c r="C22" s="361"/>
      <c r="D22" s="1228">
        <v>196.38500000000002</v>
      </c>
      <c r="E22" s="1303">
        <v>213.82599999999999</v>
      </c>
      <c r="F22" s="1462">
        <v>232.86900000000006</v>
      </c>
      <c r="G22" s="361">
        <v>199.29199999999997</v>
      </c>
      <c r="H22" s="361">
        <v>194.84400000000002</v>
      </c>
      <c r="I22" s="1303">
        <v>228.72</v>
      </c>
      <c r="J22" s="361">
        <v>410.21100000000001</v>
      </c>
      <c r="K22" s="361">
        <v>423.56400000000002</v>
      </c>
      <c r="L22" s="452"/>
    </row>
    <row r="23" spans="1:12" s="68" customFormat="1" ht="15.95" customHeight="1">
      <c r="A23" s="428" t="s">
        <v>271</v>
      </c>
      <c r="B23" s="429"/>
      <c r="C23" s="361"/>
      <c r="D23" s="1228">
        <v>78.033999999999963</v>
      </c>
      <c r="E23" s="1303">
        <v>48.436999999999983</v>
      </c>
      <c r="F23" s="1462">
        <v>25.565999999999946</v>
      </c>
      <c r="G23" s="361">
        <v>103.209</v>
      </c>
      <c r="H23" s="361">
        <v>196.48800000000003</v>
      </c>
      <c r="I23" s="1303">
        <v>257.904</v>
      </c>
      <c r="J23" s="361">
        <v>126.47099999999995</v>
      </c>
      <c r="K23" s="361">
        <v>454.39200000000005</v>
      </c>
      <c r="L23" s="452"/>
    </row>
    <row r="24" spans="1:12" s="69" customFormat="1" ht="15.95" customHeight="1">
      <c r="A24" s="422" t="s">
        <v>272</v>
      </c>
      <c r="B24" s="425"/>
      <c r="C24" s="356"/>
      <c r="D24" s="1227">
        <v>-0.88</v>
      </c>
      <c r="E24" s="1302">
        <v>0.53</v>
      </c>
      <c r="F24" s="423">
        <v>6.3000000000000056E-2</v>
      </c>
      <c r="G24" s="356">
        <v>0.36799999999999999</v>
      </c>
      <c r="H24" s="356">
        <v>-0.52200000000000002</v>
      </c>
      <c r="I24" s="1302">
        <v>-0.34300000000000003</v>
      </c>
      <c r="J24" s="356">
        <v>-0.35</v>
      </c>
      <c r="K24" s="356">
        <v>-0.86499999999999999</v>
      </c>
      <c r="L24" s="103"/>
    </row>
    <row r="25" spans="1:12" s="69" customFormat="1" ht="15.95" customHeight="1">
      <c r="A25" s="432" t="s">
        <v>38</v>
      </c>
      <c r="B25" s="429"/>
      <c r="C25" s="361"/>
      <c r="D25" s="1228">
        <v>78.913999999999959</v>
      </c>
      <c r="E25" s="1303">
        <v>47.906999999999982</v>
      </c>
      <c r="F25" s="1462">
        <v>25.502999999999947</v>
      </c>
      <c r="G25" s="361">
        <v>102.84100000000001</v>
      </c>
      <c r="H25" s="361">
        <v>197.01000000000002</v>
      </c>
      <c r="I25" s="1303">
        <v>258.24700000000001</v>
      </c>
      <c r="J25" s="361">
        <v>126.82099999999994</v>
      </c>
      <c r="K25" s="361">
        <v>455.25700000000006</v>
      </c>
      <c r="L25" s="452"/>
    </row>
    <row r="26" spans="1:12" s="69" customFormat="1" ht="15.95" customHeight="1">
      <c r="A26" s="103" t="s">
        <v>39</v>
      </c>
      <c r="B26" s="424"/>
      <c r="C26" s="286"/>
      <c r="D26" s="1226">
        <v>14.613</v>
      </c>
      <c r="E26" s="287">
        <v>13.954000000000001</v>
      </c>
      <c r="F26" s="285">
        <v>10.432999999999993</v>
      </c>
      <c r="G26" s="286">
        <v>19.791000000000025</v>
      </c>
      <c r="H26" s="286">
        <v>45.084999999999951</v>
      </c>
      <c r="I26" s="287">
        <v>62.060000000000031</v>
      </c>
      <c r="J26" s="286">
        <v>28.567</v>
      </c>
      <c r="K26" s="286">
        <v>107.14499999999998</v>
      </c>
      <c r="L26" s="452"/>
    </row>
    <row r="27" spans="1:12" s="68" customFormat="1" ht="15.95" customHeight="1">
      <c r="A27" s="103" t="s">
        <v>40</v>
      </c>
      <c r="B27" s="424"/>
      <c r="C27" s="286"/>
      <c r="D27" s="1226">
        <v>1.1679999999999999</v>
      </c>
      <c r="E27" s="287">
        <v>1.038</v>
      </c>
      <c r="F27" s="285">
        <v>0.95399999999999996</v>
      </c>
      <c r="G27" s="286">
        <v>1.1639999999999999</v>
      </c>
      <c r="H27" s="286">
        <v>1.6950000000000001</v>
      </c>
      <c r="I27" s="287">
        <v>1.2330000000000001</v>
      </c>
      <c r="J27" s="286">
        <v>2.206</v>
      </c>
      <c r="K27" s="286">
        <v>2.9279999999999999</v>
      </c>
      <c r="L27" s="452"/>
    </row>
    <row r="28" spans="1:12" s="69" customFormat="1" ht="15.95" customHeight="1">
      <c r="A28" s="433" t="s">
        <v>41</v>
      </c>
      <c r="B28" s="429"/>
      <c r="C28" s="361"/>
      <c r="D28" s="1228">
        <v>63.13299999999996</v>
      </c>
      <c r="E28" s="1303">
        <v>32.914999999999985</v>
      </c>
      <c r="F28" s="1462">
        <v>14.115999999999953</v>
      </c>
      <c r="G28" s="361">
        <v>81.885999999999981</v>
      </c>
      <c r="H28" s="361">
        <v>150.23000000000008</v>
      </c>
      <c r="I28" s="1303">
        <v>194.95399999999998</v>
      </c>
      <c r="J28" s="361">
        <v>96.047999999999945</v>
      </c>
      <c r="K28" s="361">
        <v>345.18400000000008</v>
      </c>
      <c r="L28" s="452"/>
    </row>
    <row r="29" spans="1:12" s="69" customFormat="1" ht="15.95" customHeight="1">
      <c r="A29" s="103" t="s">
        <v>42</v>
      </c>
      <c r="B29" s="424"/>
      <c r="C29" s="286"/>
      <c r="D29" s="1226"/>
      <c r="E29" s="287"/>
      <c r="F29" s="285"/>
      <c r="G29" s="286"/>
      <c r="H29" s="286"/>
      <c r="I29" s="287"/>
      <c r="J29" s="286"/>
      <c r="K29" s="286"/>
      <c r="L29" s="103"/>
    </row>
    <row r="30" spans="1:12" s="69" customFormat="1" ht="15.95" customHeight="1">
      <c r="A30" s="103" t="s">
        <v>43</v>
      </c>
      <c r="B30" s="424"/>
      <c r="C30" s="286"/>
      <c r="D30" s="1226"/>
      <c r="E30" s="287"/>
      <c r="F30" s="285"/>
      <c r="G30" s="286"/>
      <c r="H30" s="286"/>
      <c r="I30" s="287"/>
      <c r="J30" s="286"/>
      <c r="K30" s="286"/>
      <c r="L30" s="103"/>
    </row>
    <row r="31" spans="1:12" s="69" customFormat="1" ht="15.95" customHeight="1">
      <c r="A31" s="103" t="s">
        <v>44</v>
      </c>
      <c r="B31" s="424"/>
      <c r="C31" s="286"/>
      <c r="D31" s="1226"/>
      <c r="E31" s="287"/>
      <c r="F31" s="285"/>
      <c r="G31" s="286"/>
      <c r="H31" s="286"/>
      <c r="I31" s="287"/>
      <c r="J31" s="286"/>
      <c r="K31" s="286"/>
      <c r="L31" s="103"/>
    </row>
    <row r="32" spans="1:12" s="69" customFormat="1" ht="15.95" customHeight="1">
      <c r="A32" s="433" t="s">
        <v>45</v>
      </c>
      <c r="B32" s="429"/>
      <c r="C32" s="361"/>
      <c r="D32" s="1228">
        <v>63.13299999999996</v>
      </c>
      <c r="E32" s="1303">
        <v>32.914999999999985</v>
      </c>
      <c r="F32" s="1462">
        <v>14.115999999999953</v>
      </c>
      <c r="G32" s="361">
        <v>81.885999999999981</v>
      </c>
      <c r="H32" s="361">
        <v>150.23000000000008</v>
      </c>
      <c r="I32" s="1303">
        <v>194.95399999999998</v>
      </c>
      <c r="J32" s="361">
        <v>96.047999999999945</v>
      </c>
      <c r="K32" s="361">
        <v>345.18400000000008</v>
      </c>
      <c r="L32" s="452"/>
    </row>
    <row r="33" spans="1:12" s="68" customFormat="1" ht="15.95" customHeight="1">
      <c r="A33" s="444" t="s">
        <v>273</v>
      </c>
      <c r="B33" s="424"/>
      <c r="C33" s="286"/>
      <c r="D33" s="1226"/>
      <c r="E33" s="287"/>
      <c r="F33" s="285"/>
      <c r="G33" s="286"/>
      <c r="H33" s="406"/>
      <c r="I33" s="287"/>
      <c r="J33" s="286"/>
      <c r="K33" s="286"/>
      <c r="L33" s="104"/>
    </row>
    <row r="34" spans="1:12" ht="15.95" customHeight="1">
      <c r="A34" s="435" t="s">
        <v>275</v>
      </c>
      <c r="B34" s="436"/>
      <c r="C34" s="330"/>
      <c r="D34" s="1240">
        <v>0.71563922323162765</v>
      </c>
      <c r="E34" s="332">
        <v>0.81531134776922409</v>
      </c>
      <c r="F34" s="329">
        <v>0.90107377096755492</v>
      </c>
      <c r="G34" s="330">
        <v>0.65881435102693875</v>
      </c>
      <c r="H34" s="330">
        <v>0.49789948176995491</v>
      </c>
      <c r="I34" s="332">
        <v>0.47001380942986781</v>
      </c>
      <c r="J34" s="330">
        <v>0.76434648451038045</v>
      </c>
      <c r="K34" s="330">
        <v>0.48244331150991615</v>
      </c>
      <c r="L34" s="103"/>
    </row>
    <row r="35" spans="1:12" ht="15.95" customHeight="1">
      <c r="A35" s="437" t="s">
        <v>288</v>
      </c>
      <c r="B35" s="438"/>
      <c r="C35" s="335"/>
      <c r="D35" s="1241">
        <v>7.0226143915786243E-2</v>
      </c>
      <c r="E35" s="336">
        <v>4.2439019299048072E-2</v>
      </c>
      <c r="F35" s="334">
        <v>2.3754675987579008E-2</v>
      </c>
      <c r="G35" s="335">
        <v>0.13299996596930427</v>
      </c>
      <c r="H35" s="335">
        <v>0.22622774339854834</v>
      </c>
      <c r="I35" s="336">
        <v>0.27058321131628588</v>
      </c>
      <c r="J35" s="335">
        <v>5.726859854442988E-2</v>
      </c>
      <c r="K35" s="335">
        <v>0.24925495493499028</v>
      </c>
      <c r="L35" s="103"/>
    </row>
    <row r="36" spans="1:12" ht="15.95" customHeight="1">
      <c r="A36" s="435" t="s">
        <v>279</v>
      </c>
      <c r="B36" s="424"/>
      <c r="C36" s="286"/>
      <c r="D36" s="1226">
        <v>-0.96108935546713015</v>
      </c>
      <c r="E36" s="287">
        <v>0.6624651791740197</v>
      </c>
      <c r="F36" s="285">
        <v>9.9306210167052641E-2</v>
      </c>
      <c r="G36" s="286">
        <v>0.58933157708252837</v>
      </c>
      <c r="H36" s="286">
        <v>-0.77729723254265048</v>
      </c>
      <c r="I36" s="287">
        <v>-0.4730692730990641</v>
      </c>
      <c r="J36" s="286">
        <v>-0.20400196928929584</v>
      </c>
      <c r="K36" s="286">
        <v>-0.61935680476044086</v>
      </c>
      <c r="L36" s="103"/>
    </row>
    <row r="37" spans="1:12" ht="15.95" customHeight="1">
      <c r="A37" s="465" t="s">
        <v>280</v>
      </c>
      <c r="B37" s="441"/>
      <c r="C37" s="416"/>
      <c r="D37" s="1242">
        <v>35361.178</v>
      </c>
      <c r="E37" s="1312">
        <v>37889.035000000003</v>
      </c>
      <c r="F37" s="1463">
        <v>26114.329000000002</v>
      </c>
      <c r="G37" s="416">
        <v>24637.784</v>
      </c>
      <c r="H37" s="416">
        <v>25317.116000000002</v>
      </c>
      <c r="I37" s="1312">
        <v>28407.506000000001</v>
      </c>
      <c r="J37" s="416">
        <v>35361.178</v>
      </c>
      <c r="K37" s="416">
        <v>25317.116000000002</v>
      </c>
      <c r="L37" s="103"/>
    </row>
    <row r="38" spans="1:12" ht="15" customHeight="1">
      <c r="A38" s="417" t="s">
        <v>282</v>
      </c>
    </row>
    <row r="39" spans="1:12" ht="15" customHeight="1">
      <c r="A39" s="417" t="s">
        <v>283</v>
      </c>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97" customWidth="1"/>
    <col min="13" max="16384" width="9.140625" style="99"/>
  </cols>
  <sheetData>
    <row r="1" spans="1:12" s="59" customFormat="1" ht="50.1" customHeight="1">
      <c r="A1" s="55"/>
      <c r="L1" s="103"/>
    </row>
    <row r="2" spans="1:12" s="62" customFormat="1" ht="39.950000000000003" customHeight="1">
      <c r="A2" s="60" t="s">
        <v>320</v>
      </c>
      <c r="C2" s="63"/>
      <c r="D2" s="63"/>
      <c r="I2" s="149"/>
      <c r="J2" s="149"/>
      <c r="K2" s="149"/>
    </row>
    <row r="3" spans="1:12" s="62" customFormat="1" ht="2.1" customHeight="1">
      <c r="A3" s="150"/>
      <c r="B3" s="129"/>
      <c r="C3" s="130"/>
      <c r="D3" s="130"/>
      <c r="E3" s="129"/>
      <c r="F3" s="129"/>
      <c r="G3" s="129"/>
      <c r="H3" s="129"/>
      <c r="I3" s="151"/>
      <c r="J3" s="151"/>
      <c r="K3" s="151"/>
    </row>
    <row r="4" spans="1:12" s="69" customFormat="1" ht="15.75" customHeight="1">
      <c r="A4" s="67"/>
      <c r="B4" s="67"/>
      <c r="C4" s="67"/>
      <c r="D4" s="67"/>
      <c r="E4" s="68"/>
      <c r="F4" s="68"/>
      <c r="G4" s="68"/>
      <c r="H4" s="68"/>
      <c r="I4" s="68"/>
      <c r="J4" s="68"/>
      <c r="K4" s="68"/>
    </row>
    <row r="5" spans="1:12" s="69" customFormat="1" ht="20.100000000000001" customHeight="1">
      <c r="A5" s="210" t="s">
        <v>321</v>
      </c>
      <c r="B5" s="242"/>
      <c r="C5" s="242"/>
      <c r="D5" s="242"/>
      <c r="E5" s="242"/>
      <c r="F5" s="211"/>
      <c r="G5" s="211"/>
      <c r="H5" s="211"/>
      <c r="I5" s="212"/>
      <c r="J5" s="212"/>
      <c r="K5" s="212"/>
    </row>
    <row r="6" spans="1:12" s="69" customFormat="1" ht="15.95" customHeight="1">
      <c r="A6" s="101" t="s">
        <v>95</v>
      </c>
      <c r="B6" s="420" t="s">
        <v>229</v>
      </c>
      <c r="C6" s="235" t="s">
        <v>99</v>
      </c>
      <c r="D6" s="1252" t="s">
        <v>100</v>
      </c>
      <c r="E6" s="1301" t="s">
        <v>101</v>
      </c>
      <c r="F6" s="1460" t="s">
        <v>85</v>
      </c>
      <c r="G6" s="397" t="s">
        <v>86</v>
      </c>
      <c r="H6" s="397" t="s">
        <v>87</v>
      </c>
      <c r="I6" s="1310" t="s">
        <v>88</v>
      </c>
      <c r="J6" s="398" t="s">
        <v>653</v>
      </c>
      <c r="K6" s="398" t="s">
        <v>670</v>
      </c>
    </row>
    <row r="7" spans="1:12" s="69" customFormat="1" ht="15.95" customHeight="1">
      <c r="A7" s="421" t="s">
        <v>249</v>
      </c>
      <c r="B7" s="424"/>
      <c r="C7" s="286"/>
      <c r="D7" s="1253">
        <v>177.72800000000001</v>
      </c>
      <c r="E7" s="287">
        <v>170.209</v>
      </c>
      <c r="F7" s="285">
        <v>178.80398148160663</v>
      </c>
      <c r="G7" s="286">
        <v>178.62295449273088</v>
      </c>
      <c r="H7" s="286">
        <v>249.93892654040062</v>
      </c>
      <c r="I7" s="287">
        <v>209.05259820266491</v>
      </c>
      <c r="J7" s="286">
        <v>347.93700000000001</v>
      </c>
      <c r="K7" s="286">
        <v>458.9915247430655</v>
      </c>
    </row>
    <row r="8" spans="1:12" s="69" customFormat="1" ht="15.95" customHeight="1">
      <c r="A8" s="421" t="s">
        <v>250</v>
      </c>
      <c r="B8" s="424"/>
      <c r="C8" s="286"/>
      <c r="D8" s="1253">
        <v>-129.45000000000002</v>
      </c>
      <c r="E8" s="287">
        <v>-128.68600000000001</v>
      </c>
      <c r="F8" s="285">
        <v>-122.13900000000001</v>
      </c>
      <c r="G8" s="286">
        <v>-125.46200000000005</v>
      </c>
      <c r="H8" s="286">
        <v>-151.58299999999997</v>
      </c>
      <c r="I8" s="287">
        <v>-153.18</v>
      </c>
      <c r="J8" s="286">
        <v>-258.13600000000002</v>
      </c>
      <c r="K8" s="286">
        <v>-304.76299999999998</v>
      </c>
    </row>
    <row r="9" spans="1:12" s="69" customFormat="1" ht="15.95" customHeight="1">
      <c r="A9" s="421" t="s">
        <v>251</v>
      </c>
      <c r="B9" s="424"/>
      <c r="C9" s="286"/>
      <c r="D9" s="1253">
        <v>10.743</v>
      </c>
      <c r="E9" s="287">
        <v>11.496</v>
      </c>
      <c r="F9" s="285">
        <v>8.9435141667459011</v>
      </c>
      <c r="G9" s="286">
        <v>9.106809367414801</v>
      </c>
      <c r="H9" s="286">
        <v>9.2597865409880988</v>
      </c>
      <c r="I9" s="287">
        <v>9.2526318591822001</v>
      </c>
      <c r="J9" s="286">
        <v>22.239000000000001</v>
      </c>
      <c r="K9" s="286">
        <v>18.512418400170297</v>
      </c>
    </row>
    <row r="10" spans="1:12" s="68" customFormat="1" ht="15.95" customHeight="1">
      <c r="A10" s="422" t="s">
        <v>252</v>
      </c>
      <c r="B10" s="425"/>
      <c r="C10" s="356"/>
      <c r="D10" s="1254">
        <v>59.020999999999994</v>
      </c>
      <c r="E10" s="1302">
        <v>53.018999999999998</v>
      </c>
      <c r="F10" s="423">
        <v>65.608495648352516</v>
      </c>
      <c r="G10" s="356">
        <v>62.267763860145635</v>
      </c>
      <c r="H10" s="356">
        <v>107.61571308138875</v>
      </c>
      <c r="I10" s="1302">
        <v>65.125230061847105</v>
      </c>
      <c r="J10" s="356">
        <v>112.03999999999999</v>
      </c>
      <c r="K10" s="356">
        <v>172.74094314323585</v>
      </c>
    </row>
    <row r="11" spans="1:12" s="68" customFormat="1" ht="15.95" customHeight="1">
      <c r="A11" s="422" t="s">
        <v>35</v>
      </c>
      <c r="B11" s="425"/>
      <c r="C11" s="356"/>
      <c r="D11" s="1254">
        <v>9.7999999999999976E-2</v>
      </c>
      <c r="E11" s="1302">
        <v>0.68</v>
      </c>
      <c r="F11" s="423">
        <v>-1.2062201700000001</v>
      </c>
      <c r="G11" s="356">
        <v>4.2861140000000004</v>
      </c>
      <c r="H11" s="356">
        <v>1.0549999999999999</v>
      </c>
      <c r="I11" s="1302">
        <v>-1.637</v>
      </c>
      <c r="J11" s="356">
        <v>0.77800000000000002</v>
      </c>
      <c r="K11" s="356">
        <v>-0.58200000000000007</v>
      </c>
    </row>
    <row r="12" spans="1:12" s="69" customFormat="1" ht="15.95" customHeight="1">
      <c r="A12" s="421" t="s">
        <v>260</v>
      </c>
      <c r="B12" s="424"/>
      <c r="C12" s="286"/>
      <c r="D12" s="1253">
        <v>15.702999999999999</v>
      </c>
      <c r="E12" s="287">
        <v>-13.946999999999999</v>
      </c>
      <c r="F12" s="285">
        <v>12.407</v>
      </c>
      <c r="G12" s="286">
        <v>5.9239999999999995</v>
      </c>
      <c r="H12" s="286">
        <v>6.96</v>
      </c>
      <c r="I12" s="287">
        <v>1.579</v>
      </c>
      <c r="J12" s="286">
        <v>1.7560000000000002</v>
      </c>
      <c r="K12" s="286">
        <v>8.5389999999999997</v>
      </c>
      <c r="L12" s="68"/>
    </row>
    <row r="13" spans="1:12" s="68" customFormat="1" ht="15.95" customHeight="1">
      <c r="A13" s="460" t="s">
        <v>264</v>
      </c>
      <c r="B13" s="430"/>
      <c r="C13" s="365"/>
      <c r="D13" s="1255">
        <v>19.472999999999999</v>
      </c>
      <c r="E13" s="1304">
        <v>89.251000000000005</v>
      </c>
      <c r="F13" s="1461">
        <v>12.470999999999989</v>
      </c>
      <c r="G13" s="365">
        <v>0.82599999999999996</v>
      </c>
      <c r="H13" s="365">
        <v>22.268000000000001</v>
      </c>
      <c r="I13" s="1304">
        <v>65.623000000000005</v>
      </c>
      <c r="J13" s="365">
        <v>108.724</v>
      </c>
      <c r="K13" s="365">
        <v>87.891000000000005</v>
      </c>
    </row>
    <row r="14" spans="1:12" s="68" customFormat="1" ht="15.95" customHeight="1">
      <c r="A14" s="461" t="s">
        <v>265</v>
      </c>
      <c r="B14" s="425"/>
      <c r="C14" s="356"/>
      <c r="D14" s="1254">
        <v>35.176000000000002</v>
      </c>
      <c r="E14" s="1302">
        <v>75.304000000000002</v>
      </c>
      <c r="F14" s="423">
        <v>24.877999999999989</v>
      </c>
      <c r="G14" s="356">
        <v>6.7499999999999991</v>
      </c>
      <c r="H14" s="356">
        <v>29.228000000000002</v>
      </c>
      <c r="I14" s="1302">
        <v>67.201999999999998</v>
      </c>
      <c r="J14" s="356">
        <v>110.48</v>
      </c>
      <c r="K14" s="356">
        <v>96.43</v>
      </c>
    </row>
    <row r="15" spans="1:12" s="69" customFormat="1" ht="15.95" customHeight="1">
      <c r="A15" s="421" t="s">
        <v>266</v>
      </c>
      <c r="B15" s="424"/>
      <c r="C15" s="286"/>
      <c r="D15" s="1253">
        <v>8.313999999999993</v>
      </c>
      <c r="E15" s="287">
        <v>100.67700000000001</v>
      </c>
      <c r="F15" s="285">
        <v>162.792</v>
      </c>
      <c r="G15" s="286">
        <v>85.59</v>
      </c>
      <c r="H15" s="286">
        <v>-84.013000000000005</v>
      </c>
      <c r="I15" s="287">
        <v>-41.164000000000001</v>
      </c>
      <c r="J15" s="286">
        <v>108.991</v>
      </c>
      <c r="K15" s="286">
        <v>-125.17700000000001</v>
      </c>
      <c r="L15" s="68"/>
    </row>
    <row r="16" spans="1:12" s="69" customFormat="1" ht="15.95" customHeight="1">
      <c r="A16" s="421" t="s">
        <v>267</v>
      </c>
      <c r="B16" s="424"/>
      <c r="C16" s="286"/>
      <c r="D16" s="1253">
        <v>55.862000000000002</v>
      </c>
      <c r="E16" s="287">
        <v>-59.207000000000001</v>
      </c>
      <c r="F16" s="285">
        <v>-124.13339629000001</v>
      </c>
      <c r="G16" s="286">
        <v>23.457241919999998</v>
      </c>
      <c r="H16" s="286">
        <v>105.50392974</v>
      </c>
      <c r="I16" s="287">
        <v>51.279215039999997</v>
      </c>
      <c r="J16" s="286">
        <v>-3.3449999999999989</v>
      </c>
      <c r="K16" s="286">
        <v>156.78314477999999</v>
      </c>
      <c r="L16" s="68"/>
    </row>
    <row r="17" spans="1:12" s="68" customFormat="1" ht="15.95" customHeight="1">
      <c r="A17" s="460" t="s">
        <v>268</v>
      </c>
      <c r="B17" s="424"/>
      <c r="C17" s="286"/>
      <c r="D17" s="1253">
        <v>8.7680000000000007</v>
      </c>
      <c r="E17" s="287">
        <v>9.1769999999999996</v>
      </c>
      <c r="F17" s="285">
        <v>-26.919000000000004</v>
      </c>
      <c r="G17" s="286">
        <v>-46.178999999999995</v>
      </c>
      <c r="H17" s="286">
        <v>30.592999999999996</v>
      </c>
      <c r="I17" s="287">
        <v>43.585000000000001</v>
      </c>
      <c r="J17" s="286">
        <v>17.945</v>
      </c>
      <c r="K17" s="286">
        <v>74.177999999999997</v>
      </c>
    </row>
    <row r="18" spans="1:12" s="68" customFormat="1" ht="15.95" customHeight="1">
      <c r="A18" s="461" t="s">
        <v>269</v>
      </c>
      <c r="B18" s="425"/>
      <c r="C18" s="356"/>
      <c r="D18" s="1254">
        <v>72.943999999999988</v>
      </c>
      <c r="E18" s="1302">
        <v>50.647000000000006</v>
      </c>
      <c r="F18" s="423">
        <v>11.73960370999999</v>
      </c>
      <c r="G18" s="356">
        <v>62.86824192000001</v>
      </c>
      <c r="H18" s="356">
        <v>52.083929739999995</v>
      </c>
      <c r="I18" s="1302">
        <v>53.700215039999996</v>
      </c>
      <c r="J18" s="356">
        <v>123.59099999999999</v>
      </c>
      <c r="K18" s="356">
        <v>105.78414477999999</v>
      </c>
    </row>
    <row r="19" spans="1:12" s="69" customFormat="1" ht="15.95" customHeight="1">
      <c r="A19" s="428" t="s">
        <v>36</v>
      </c>
      <c r="B19" s="429"/>
      <c r="C19" s="361"/>
      <c r="D19" s="1256">
        <v>167.23899999999998</v>
      </c>
      <c r="E19" s="1303">
        <v>179.64999999999998</v>
      </c>
      <c r="F19" s="1462">
        <v>101.01987918835249</v>
      </c>
      <c r="G19" s="361">
        <v>136.17211978014564</v>
      </c>
      <c r="H19" s="361">
        <v>189.98264282138877</v>
      </c>
      <c r="I19" s="1303">
        <v>184.39044510184709</v>
      </c>
      <c r="J19" s="361">
        <v>346.88899999999995</v>
      </c>
      <c r="K19" s="361">
        <v>374.37308792323586</v>
      </c>
      <c r="L19" s="68"/>
    </row>
    <row r="20" spans="1:12" s="68" customFormat="1" ht="15.95" customHeight="1">
      <c r="A20" s="86" t="s">
        <v>270</v>
      </c>
      <c r="B20" s="424"/>
      <c r="C20" s="286"/>
      <c r="D20" s="1253">
        <v>58.516000000000005</v>
      </c>
      <c r="E20" s="287">
        <v>54.320999999999998</v>
      </c>
      <c r="F20" s="285">
        <v>55.779000000000025</v>
      </c>
      <c r="G20" s="286">
        <v>60.077999999999975</v>
      </c>
      <c r="H20" s="286">
        <v>60.815000000000005</v>
      </c>
      <c r="I20" s="287">
        <v>61.423999999999999</v>
      </c>
      <c r="J20" s="286">
        <v>112.837</v>
      </c>
      <c r="K20" s="286">
        <v>122.239</v>
      </c>
      <c r="L20" s="69"/>
    </row>
    <row r="21" spans="1:12" s="68" customFormat="1" ht="15.95" customHeight="1">
      <c r="A21" s="87" t="s">
        <v>66</v>
      </c>
      <c r="B21" s="430"/>
      <c r="C21" s="365"/>
      <c r="D21" s="1255">
        <v>5.7959999999999994</v>
      </c>
      <c r="E21" s="1304">
        <v>1.0249999999999999</v>
      </c>
      <c r="F21" s="1461">
        <v>24.527999999999999</v>
      </c>
      <c r="G21" s="365">
        <v>18.313000000000002</v>
      </c>
      <c r="H21" s="365">
        <v>9.7259999999999991</v>
      </c>
      <c r="I21" s="1304">
        <v>25.344000000000001</v>
      </c>
      <c r="J21" s="365">
        <v>6.8209999999999997</v>
      </c>
      <c r="K21" s="365">
        <v>35.07</v>
      </c>
      <c r="L21" s="69"/>
    </row>
    <row r="22" spans="1:12" s="68" customFormat="1" ht="15.95" customHeight="1">
      <c r="A22" s="81" t="s">
        <v>37</v>
      </c>
      <c r="B22" s="429"/>
      <c r="C22" s="361"/>
      <c r="D22" s="1256">
        <v>64.312000000000012</v>
      </c>
      <c r="E22" s="1303">
        <v>55.345999999999997</v>
      </c>
      <c r="F22" s="1462">
        <v>80.307000000000016</v>
      </c>
      <c r="G22" s="361">
        <v>78.390999999999977</v>
      </c>
      <c r="H22" s="361">
        <v>70.540999999999997</v>
      </c>
      <c r="I22" s="1303">
        <v>86.768000000000001</v>
      </c>
      <c r="J22" s="361">
        <v>119.65800000000002</v>
      </c>
      <c r="K22" s="361">
        <v>157.309</v>
      </c>
    </row>
    <row r="23" spans="1:12" s="68" customFormat="1" ht="15.95" customHeight="1">
      <c r="A23" s="428" t="s">
        <v>271</v>
      </c>
      <c r="B23" s="429"/>
      <c r="C23" s="361"/>
      <c r="D23" s="1256">
        <v>102.92699999999996</v>
      </c>
      <c r="E23" s="1303">
        <v>124.30399999999997</v>
      </c>
      <c r="F23" s="1462">
        <v>20.712879188352474</v>
      </c>
      <c r="G23" s="361">
        <v>57.781119780145659</v>
      </c>
      <c r="H23" s="361">
        <v>119.44164282138877</v>
      </c>
      <c r="I23" s="1303">
        <v>97.622445101847092</v>
      </c>
      <c r="J23" s="361">
        <v>227.23099999999994</v>
      </c>
      <c r="K23" s="361">
        <v>217.06408792323586</v>
      </c>
    </row>
    <row r="24" spans="1:12" s="69" customFormat="1" ht="15.95" customHeight="1">
      <c r="A24" s="422" t="s">
        <v>272</v>
      </c>
      <c r="B24" s="425"/>
      <c r="C24" s="356"/>
      <c r="D24" s="1254">
        <v>21.503999999999998</v>
      </c>
      <c r="E24" s="1302">
        <v>16.664999999999999</v>
      </c>
      <c r="F24" s="423">
        <v>27.38000000000001</v>
      </c>
      <c r="G24" s="356">
        <v>33.213000000000008</v>
      </c>
      <c r="H24" s="356">
        <v>47.406999999999996</v>
      </c>
      <c r="I24" s="1302">
        <v>34.281999999999996</v>
      </c>
      <c r="J24" s="356">
        <v>38.168999999999997</v>
      </c>
      <c r="K24" s="356">
        <v>81.688999999999993</v>
      </c>
    </row>
    <row r="25" spans="1:12" s="69" customFormat="1" ht="15.95" customHeight="1">
      <c r="A25" s="432" t="s">
        <v>38</v>
      </c>
      <c r="B25" s="429"/>
      <c r="C25" s="361"/>
      <c r="D25" s="1256">
        <v>81.422999999999973</v>
      </c>
      <c r="E25" s="1303">
        <v>107.63899999999998</v>
      </c>
      <c r="F25" s="1462">
        <v>-6.6671208116475356</v>
      </c>
      <c r="G25" s="361">
        <v>24.568119780145651</v>
      </c>
      <c r="H25" s="361">
        <v>72.034642821388772</v>
      </c>
      <c r="I25" s="1303">
        <v>63.340445101847095</v>
      </c>
      <c r="J25" s="361">
        <v>189.06199999999995</v>
      </c>
      <c r="K25" s="361">
        <v>135.37508792323587</v>
      </c>
      <c r="L25" s="68"/>
    </row>
    <row r="26" spans="1:12" s="69" customFormat="1" ht="15.95" customHeight="1">
      <c r="A26" s="103" t="s">
        <v>39</v>
      </c>
      <c r="B26" s="424"/>
      <c r="C26" s="286"/>
      <c r="D26" s="1253">
        <v>50.55</v>
      </c>
      <c r="E26" s="287">
        <v>2.569</v>
      </c>
      <c r="F26" s="285">
        <v>14.055969797088235</v>
      </c>
      <c r="G26" s="286">
        <v>11.84227994503644</v>
      </c>
      <c r="H26" s="286">
        <v>34.104160705347027</v>
      </c>
      <c r="I26" s="287">
        <v>31.275361275461801</v>
      </c>
      <c r="J26" s="286">
        <v>53.119</v>
      </c>
      <c r="K26" s="286">
        <v>65.379521980808832</v>
      </c>
      <c r="L26" s="68"/>
    </row>
    <row r="27" spans="1:12" s="68" customFormat="1" ht="15.95" customHeight="1">
      <c r="A27" s="103" t="s">
        <v>40</v>
      </c>
      <c r="B27" s="424"/>
      <c r="C27" s="286"/>
      <c r="D27" s="1253">
        <v>2.6880000000000002</v>
      </c>
      <c r="E27" s="287">
        <v>3.34</v>
      </c>
      <c r="F27" s="285">
        <v>2.4279999999999999</v>
      </c>
      <c r="G27" s="286">
        <v>2.3980000000000001</v>
      </c>
      <c r="H27" s="286">
        <v>3.1709999999999998</v>
      </c>
      <c r="I27" s="287">
        <v>3.694</v>
      </c>
      <c r="J27" s="286">
        <v>6.0280000000000005</v>
      </c>
      <c r="K27" s="286">
        <v>6.8650000000000002</v>
      </c>
    </row>
    <row r="28" spans="1:12" s="69" customFormat="1" ht="15.95" customHeight="1">
      <c r="A28" s="433" t="s">
        <v>41</v>
      </c>
      <c r="B28" s="429"/>
      <c r="C28" s="361"/>
      <c r="D28" s="1256">
        <v>28.184999999999977</v>
      </c>
      <c r="E28" s="1303">
        <v>101.72999999999998</v>
      </c>
      <c r="F28" s="1462">
        <v>-23.151090608735771</v>
      </c>
      <c r="G28" s="361">
        <v>10.327839835109211</v>
      </c>
      <c r="H28" s="361">
        <v>34.759482116041745</v>
      </c>
      <c r="I28" s="1303">
        <v>28.371083826385291</v>
      </c>
      <c r="J28" s="361">
        <v>129.91499999999996</v>
      </c>
      <c r="K28" s="361">
        <v>63.13056594242704</v>
      </c>
      <c r="L28" s="68"/>
    </row>
    <row r="29" spans="1:12" s="69" customFormat="1" ht="15.95" customHeight="1">
      <c r="A29" s="103" t="s">
        <v>42</v>
      </c>
      <c r="B29" s="424"/>
      <c r="C29" s="286"/>
      <c r="D29" s="1253"/>
      <c r="E29" s="287"/>
      <c r="F29" s="285"/>
      <c r="G29" s="286"/>
      <c r="H29" s="286"/>
      <c r="I29" s="287"/>
      <c r="J29" s="286">
        <v>0</v>
      </c>
      <c r="K29" s="286">
        <v>0</v>
      </c>
    </row>
    <row r="30" spans="1:12" s="69" customFormat="1" ht="15.95" customHeight="1">
      <c r="A30" s="103" t="s">
        <v>43</v>
      </c>
      <c r="B30" s="424"/>
      <c r="C30" s="286"/>
      <c r="D30" s="1253"/>
      <c r="E30" s="287"/>
      <c r="F30" s="285"/>
      <c r="G30" s="286"/>
      <c r="H30" s="286"/>
      <c r="I30" s="287"/>
      <c r="J30" s="286">
        <v>0</v>
      </c>
      <c r="K30" s="286">
        <v>0</v>
      </c>
    </row>
    <row r="31" spans="1:12" s="69" customFormat="1" ht="15.95" customHeight="1">
      <c r="A31" s="103" t="s">
        <v>44</v>
      </c>
      <c r="B31" s="424"/>
      <c r="C31" s="286"/>
      <c r="D31" s="1253"/>
      <c r="E31" s="287"/>
      <c r="F31" s="285"/>
      <c r="G31" s="286"/>
      <c r="H31" s="286"/>
      <c r="I31" s="287"/>
      <c r="J31" s="286">
        <v>0</v>
      </c>
      <c r="K31" s="286">
        <v>0</v>
      </c>
    </row>
    <row r="32" spans="1:12" s="69" customFormat="1" ht="15.95" customHeight="1">
      <c r="A32" s="433" t="s">
        <v>45</v>
      </c>
      <c r="B32" s="429"/>
      <c r="C32" s="361"/>
      <c r="D32" s="1256">
        <v>28.184999999999977</v>
      </c>
      <c r="E32" s="1303">
        <v>101.72999999999998</v>
      </c>
      <c r="F32" s="1462">
        <v>-23.151090608735771</v>
      </c>
      <c r="G32" s="361">
        <v>10.327839835109211</v>
      </c>
      <c r="H32" s="361">
        <v>34.759482116041745</v>
      </c>
      <c r="I32" s="1303">
        <v>28.371083826385291</v>
      </c>
      <c r="J32" s="361">
        <v>129.91499999999996</v>
      </c>
      <c r="K32" s="361">
        <v>63.13056594242704</v>
      </c>
      <c r="L32" s="68"/>
    </row>
    <row r="33" spans="1:12" s="68" customFormat="1" ht="15.95" customHeight="1">
      <c r="A33" s="444" t="s">
        <v>273</v>
      </c>
      <c r="B33" s="424"/>
      <c r="C33" s="286"/>
      <c r="D33" s="1253"/>
      <c r="E33" s="287"/>
      <c r="F33" s="285"/>
      <c r="G33" s="286"/>
      <c r="H33" s="406"/>
      <c r="I33" s="287"/>
      <c r="J33" s="286"/>
      <c r="K33" s="286"/>
      <c r="L33" s="104"/>
    </row>
    <row r="34" spans="1:12" ht="15.95" customHeight="1">
      <c r="A34" s="435" t="s">
        <v>275</v>
      </c>
      <c r="B34" s="436"/>
      <c r="C34" s="330"/>
      <c r="D34" s="1257">
        <v>0.38455145031960258</v>
      </c>
      <c r="E34" s="332">
        <v>0.30807681603117176</v>
      </c>
      <c r="F34" s="329">
        <v>0.79496234449327419</v>
      </c>
      <c r="G34" s="330">
        <v>0.57567584411966877</v>
      </c>
      <c r="H34" s="330">
        <v>0.37130234084762559</v>
      </c>
      <c r="I34" s="332">
        <v>0.47056668230327309</v>
      </c>
      <c r="J34" s="330">
        <v>0.3449460778519931</v>
      </c>
      <c r="K34" s="330">
        <v>0.42019313106249712</v>
      </c>
      <c r="L34" s="69"/>
    </row>
    <row r="35" spans="1:12" ht="15.95" customHeight="1">
      <c r="A35" s="437" t="s">
        <v>288</v>
      </c>
      <c r="B35" s="438"/>
      <c r="C35" s="335"/>
      <c r="D35" s="1258">
        <v>7.7387531008325475E-2</v>
      </c>
      <c r="E35" s="336">
        <v>0.25722310012529126</v>
      </c>
      <c r="F35" s="334">
        <v>-5.3864467135776743E-2</v>
      </c>
      <c r="G35" s="335">
        <v>3.6707235946860407E-2</v>
      </c>
      <c r="H35" s="335">
        <v>0.1131254569858943</v>
      </c>
      <c r="I35" s="336">
        <v>0.10163316711650372</v>
      </c>
      <c r="J35" s="335">
        <v>0.16836749401247483</v>
      </c>
      <c r="K35" s="335">
        <v>0.10755411285311892</v>
      </c>
      <c r="L35" s="69"/>
    </row>
    <row r="36" spans="1:12" ht="15.95" customHeight="1">
      <c r="A36" s="435" t="s">
        <v>279</v>
      </c>
      <c r="B36" s="424"/>
      <c r="C36" s="286"/>
      <c r="D36" s="1253">
        <v>53.902810442879925</v>
      </c>
      <c r="E36" s="287">
        <v>40.797782084210333</v>
      </c>
      <c r="F36" s="285">
        <v>71.167430477569098</v>
      </c>
      <c r="G36" s="286">
        <v>95.801726510776277</v>
      </c>
      <c r="H36" s="286">
        <v>141.38862044841161</v>
      </c>
      <c r="I36" s="287">
        <v>108.65988231787991</v>
      </c>
      <c r="J36" s="286">
        <v>47.272892896009012</v>
      </c>
      <c r="K36" s="286">
        <v>125.52206424168507</v>
      </c>
      <c r="L36" s="69"/>
    </row>
    <row r="37" spans="1:12" ht="15.95" customHeight="1">
      <c r="A37" s="465" t="s">
        <v>280</v>
      </c>
      <c r="B37" s="441"/>
      <c r="C37" s="416"/>
      <c r="D37" s="1259">
        <v>15557.491</v>
      </c>
      <c r="E37" s="1312">
        <v>16357.727999999999</v>
      </c>
      <c r="F37" s="1463">
        <v>16320.519</v>
      </c>
      <c r="G37" s="416">
        <v>14457.605</v>
      </c>
      <c r="H37" s="416">
        <v>13277.177</v>
      </c>
      <c r="I37" s="1312">
        <v>13546.481</v>
      </c>
      <c r="J37" s="416">
        <v>15557.491</v>
      </c>
      <c r="K37" s="416">
        <v>13277.177</v>
      </c>
      <c r="L37" s="69"/>
    </row>
    <row r="38" spans="1:12" ht="15" customHeight="1">
      <c r="A38" s="417" t="s">
        <v>282</v>
      </c>
      <c r="B38" s="182"/>
      <c r="C38" s="185"/>
      <c r="D38" s="62"/>
      <c r="L38" s="99"/>
    </row>
    <row r="39" spans="1:12" ht="15" customHeight="1">
      <c r="A39" s="417" t="s">
        <v>283</v>
      </c>
      <c r="B39" s="182"/>
      <c r="C39" s="185"/>
      <c r="D39" s="62"/>
      <c r="L39" s="9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showGridLines="0" showZeros="0" view="pageBreakPreview" zoomScale="70" zoomScaleNormal="70" zoomScaleSheetLayoutView="70" workbookViewId="0"/>
  </sheetViews>
  <sheetFormatPr defaultColWidth="9.140625" defaultRowHeight="9"/>
  <cols>
    <col min="1" max="1" width="62.28515625" style="74" customWidth="1"/>
    <col min="2" max="4" width="10" style="74" customWidth="1"/>
    <col min="5" max="8" width="10" style="96" customWidth="1"/>
    <col min="9" max="10" width="10" style="74" customWidth="1"/>
    <col min="11" max="11" width="10" style="96" customWidth="1"/>
    <col min="12" max="13" width="10" style="74" customWidth="1"/>
    <col min="14" max="14" width="0.85546875" style="131" customWidth="1"/>
    <col min="15" max="16384" width="9.140625" style="74"/>
  </cols>
  <sheetData>
    <row r="1" spans="1:17" s="59" customFormat="1" ht="50.1" customHeight="1">
      <c r="A1" s="55"/>
      <c r="B1" s="55"/>
      <c r="C1" s="55"/>
      <c r="D1" s="55"/>
      <c r="N1" s="1336"/>
    </row>
    <row r="2" spans="1:17" s="62" customFormat="1" ht="39.950000000000003" customHeight="1">
      <c r="A2" s="60" t="s">
        <v>110</v>
      </c>
      <c r="B2" s="61"/>
      <c r="C2" s="61"/>
      <c r="D2" s="61"/>
      <c r="G2" s="63"/>
      <c r="H2" s="63"/>
      <c r="K2" s="63"/>
      <c r="N2" s="63"/>
    </row>
    <row r="3" spans="1:17" s="62" customFormat="1" ht="2.1" customHeight="1">
      <c r="A3" s="128"/>
      <c r="B3" s="128"/>
      <c r="C3" s="128"/>
      <c r="D3" s="128"/>
      <c r="E3" s="129"/>
      <c r="F3" s="129"/>
      <c r="G3" s="130"/>
      <c r="H3" s="130"/>
      <c r="I3" s="129"/>
      <c r="J3" s="129"/>
      <c r="K3" s="130"/>
      <c r="L3" s="129"/>
      <c r="M3" s="129"/>
      <c r="N3" s="63"/>
    </row>
    <row r="4" spans="1:17" s="69" customFormat="1" ht="20.100000000000001" customHeight="1">
      <c r="A4" s="67"/>
      <c r="B4" s="67"/>
      <c r="C4" s="67"/>
      <c r="D4" s="67"/>
      <c r="E4" s="67"/>
      <c r="F4" s="67"/>
      <c r="G4" s="67"/>
      <c r="H4" s="67"/>
      <c r="I4" s="68"/>
      <c r="J4" s="68"/>
      <c r="K4" s="67"/>
      <c r="L4" s="68"/>
      <c r="M4" s="68"/>
      <c r="N4" s="102"/>
    </row>
    <row r="5" spans="1:17" s="69" customFormat="1" ht="20.100000000000001" customHeight="1">
      <c r="A5" s="70" t="s">
        <v>102</v>
      </c>
      <c r="B5" s="70"/>
      <c r="C5" s="70"/>
      <c r="D5" s="70"/>
      <c r="E5" s="71"/>
      <c r="F5" s="71"/>
      <c r="G5" s="71"/>
      <c r="H5" s="71"/>
      <c r="I5" s="71"/>
      <c r="J5" s="71"/>
      <c r="K5" s="71"/>
      <c r="L5" s="71"/>
      <c r="M5" s="71"/>
      <c r="N5" s="102"/>
    </row>
    <row r="6" spans="1:17" ht="15.95" customHeight="1">
      <c r="B6" s="1846" t="s">
        <v>103</v>
      </c>
      <c r="C6" s="1847"/>
      <c r="D6" s="1848"/>
      <c r="E6" s="1846" t="s">
        <v>104</v>
      </c>
      <c r="F6" s="1847"/>
      <c r="G6" s="1848"/>
      <c r="H6" s="1846" t="s">
        <v>106</v>
      </c>
      <c r="I6" s="1847"/>
      <c r="J6" s="1847"/>
      <c r="K6" s="1846" t="s">
        <v>34</v>
      </c>
      <c r="L6" s="1847"/>
      <c r="M6" s="1847"/>
    </row>
    <row r="7" spans="1:17" ht="15.95" customHeight="1">
      <c r="A7" s="72" t="s">
        <v>60</v>
      </c>
      <c r="B7" s="1341" t="s">
        <v>100</v>
      </c>
      <c r="C7" s="58" t="s">
        <v>651</v>
      </c>
      <c r="D7" s="58" t="s">
        <v>101</v>
      </c>
      <c r="E7" s="1341" t="s">
        <v>100</v>
      </c>
      <c r="F7" s="58" t="s">
        <v>87</v>
      </c>
      <c r="G7" s="58" t="s">
        <v>101</v>
      </c>
      <c r="H7" s="1341" t="s">
        <v>100</v>
      </c>
      <c r="I7" s="58" t="s">
        <v>651</v>
      </c>
      <c r="J7" s="58" t="s">
        <v>101</v>
      </c>
      <c r="K7" s="1341" t="s">
        <v>100</v>
      </c>
      <c r="L7" s="58" t="s">
        <v>87</v>
      </c>
      <c r="M7" s="58" t="s">
        <v>101</v>
      </c>
      <c r="N7" s="1336"/>
    </row>
    <row r="8" spans="1:17" s="78" customFormat="1" ht="15.95" customHeight="1">
      <c r="A8" s="75" t="s">
        <v>47</v>
      </c>
      <c r="B8" s="1342">
        <v>1977</v>
      </c>
      <c r="C8" s="132">
        <v>2015</v>
      </c>
      <c r="D8" s="132">
        <v>3491</v>
      </c>
      <c r="E8" s="1342"/>
      <c r="F8" s="132"/>
      <c r="G8" s="132"/>
      <c r="H8" s="1342">
        <v>1977</v>
      </c>
      <c r="I8" s="132">
        <v>2017</v>
      </c>
      <c r="J8" s="132">
        <v>3489</v>
      </c>
      <c r="K8" s="1342"/>
      <c r="L8" s="1343">
        <v>-2</v>
      </c>
      <c r="M8" s="132"/>
      <c r="N8" s="1336"/>
      <c r="O8" s="133"/>
      <c r="P8" s="133"/>
      <c r="Q8" s="133"/>
    </row>
    <row r="9" spans="1:17" s="78" customFormat="1" ht="15.95" customHeight="1">
      <c r="A9" s="75" t="s">
        <v>68</v>
      </c>
      <c r="B9" s="1344">
        <v>2966</v>
      </c>
      <c r="C9" s="134">
        <v>2978</v>
      </c>
      <c r="D9" s="134">
        <v>3007</v>
      </c>
      <c r="E9" s="1344">
        <v>2985</v>
      </c>
      <c r="F9" s="134">
        <v>3006</v>
      </c>
      <c r="G9" s="134">
        <v>3027</v>
      </c>
      <c r="H9" s="1344"/>
      <c r="I9" s="134"/>
      <c r="J9" s="134"/>
      <c r="K9" s="1344"/>
      <c r="L9" s="134"/>
      <c r="M9" s="134"/>
      <c r="N9" s="1336"/>
      <c r="O9" s="133"/>
      <c r="P9" s="133"/>
      <c r="Q9" s="133"/>
    </row>
    <row r="10" spans="1:17" s="78" customFormat="1" ht="15.95" customHeight="1">
      <c r="A10" s="75" t="s">
        <v>35</v>
      </c>
      <c r="B10" s="1344">
        <v>748</v>
      </c>
      <c r="C10" s="134">
        <v>731</v>
      </c>
      <c r="D10" s="134">
        <v>724</v>
      </c>
      <c r="E10" s="1344">
        <v>595</v>
      </c>
      <c r="F10" s="134">
        <v>582</v>
      </c>
      <c r="G10" s="134">
        <v>560</v>
      </c>
      <c r="H10" s="1344">
        <v>153</v>
      </c>
      <c r="I10" s="134">
        <v>163</v>
      </c>
      <c r="J10" s="134">
        <v>164</v>
      </c>
      <c r="K10" s="1344"/>
      <c r="L10" s="134">
        <v>-14</v>
      </c>
      <c r="M10" s="134"/>
      <c r="N10" s="1336"/>
      <c r="O10" s="133"/>
      <c r="P10" s="133"/>
      <c r="Q10" s="133"/>
    </row>
    <row r="11" spans="1:17" s="78" customFormat="1" ht="15.95" customHeight="1">
      <c r="A11" s="75" t="s">
        <v>61</v>
      </c>
      <c r="B11" s="1344">
        <v>1001</v>
      </c>
      <c r="C11" s="134">
        <v>561</v>
      </c>
      <c r="D11" s="134">
        <v>1180</v>
      </c>
      <c r="E11" s="1344">
        <v>201</v>
      </c>
      <c r="F11" s="134">
        <v>265</v>
      </c>
      <c r="G11" s="134">
        <v>230</v>
      </c>
      <c r="H11" s="1344">
        <v>794</v>
      </c>
      <c r="I11" s="134">
        <v>302</v>
      </c>
      <c r="J11" s="134">
        <v>960</v>
      </c>
      <c r="K11" s="1344">
        <v>12</v>
      </c>
      <c r="L11" s="134"/>
      <c r="M11" s="134">
        <v>-2</v>
      </c>
      <c r="N11" s="1336"/>
      <c r="O11" s="133"/>
      <c r="P11" s="133"/>
      <c r="Q11" s="133"/>
    </row>
    <row r="12" spans="1:17" s="84" customFormat="1" ht="15.95" customHeight="1">
      <c r="A12" s="81" t="s">
        <v>36</v>
      </c>
      <c r="B12" s="1345">
        <v>6693</v>
      </c>
      <c r="C12" s="135">
        <v>6286</v>
      </c>
      <c r="D12" s="135">
        <v>8403</v>
      </c>
      <c r="E12" s="1345">
        <v>3781</v>
      </c>
      <c r="F12" s="135">
        <v>3853</v>
      </c>
      <c r="G12" s="135">
        <v>3818</v>
      </c>
      <c r="H12" s="1345">
        <v>2925</v>
      </c>
      <c r="I12" s="135">
        <v>2483</v>
      </c>
      <c r="J12" s="135">
        <v>4615</v>
      </c>
      <c r="K12" s="1345">
        <v>12</v>
      </c>
      <c r="L12" s="135">
        <v>-16</v>
      </c>
      <c r="M12" s="135">
        <v>-2</v>
      </c>
      <c r="N12" s="102"/>
      <c r="O12" s="133"/>
      <c r="P12" s="133"/>
      <c r="Q12" s="133"/>
    </row>
    <row r="13" spans="1:17" s="78" customFormat="1" ht="15.95" customHeight="1">
      <c r="A13" s="75" t="s">
        <v>48</v>
      </c>
      <c r="B13" s="1344">
        <v>2012</v>
      </c>
      <c r="C13" s="134">
        <v>1753</v>
      </c>
      <c r="D13" s="134">
        <v>3839</v>
      </c>
      <c r="E13" s="1344"/>
      <c r="F13" s="134"/>
      <c r="G13" s="134"/>
      <c r="H13" s="1344">
        <v>2012</v>
      </c>
      <c r="I13" s="134">
        <v>1755</v>
      </c>
      <c r="J13" s="134">
        <v>3839</v>
      </c>
      <c r="K13" s="1344"/>
      <c r="L13" s="134">
        <v>-2</v>
      </c>
      <c r="M13" s="134"/>
      <c r="N13" s="1336"/>
      <c r="O13" s="133"/>
      <c r="P13" s="133"/>
      <c r="Q13" s="133"/>
    </row>
    <row r="14" spans="1:17" s="78" customFormat="1" ht="15.95" customHeight="1">
      <c r="A14" s="85" t="s">
        <v>50</v>
      </c>
      <c r="B14" s="1346">
        <v>1511</v>
      </c>
      <c r="C14" s="119">
        <v>1529</v>
      </c>
      <c r="D14" s="119">
        <v>1542</v>
      </c>
      <c r="E14" s="1346">
        <v>1207</v>
      </c>
      <c r="F14" s="119">
        <v>1236</v>
      </c>
      <c r="G14" s="119">
        <v>1240</v>
      </c>
      <c r="H14" s="1346">
        <v>304</v>
      </c>
      <c r="I14" s="119">
        <v>293</v>
      </c>
      <c r="J14" s="119">
        <v>302</v>
      </c>
      <c r="K14" s="1346"/>
      <c r="L14" s="119"/>
      <c r="M14" s="119"/>
      <c r="N14" s="1336"/>
      <c r="O14" s="133"/>
      <c r="P14" s="133"/>
      <c r="Q14" s="133"/>
    </row>
    <row r="15" spans="1:17" s="78" customFormat="1" ht="15.95" customHeight="1">
      <c r="A15" s="136" t="s">
        <v>70</v>
      </c>
      <c r="B15" s="1346">
        <v>1024</v>
      </c>
      <c r="C15" s="119">
        <v>995</v>
      </c>
      <c r="D15" s="119">
        <v>1073</v>
      </c>
      <c r="E15" s="1346">
        <v>866</v>
      </c>
      <c r="F15" s="119">
        <v>828</v>
      </c>
      <c r="G15" s="119">
        <v>921</v>
      </c>
      <c r="H15" s="1346">
        <v>152</v>
      </c>
      <c r="I15" s="119">
        <v>173</v>
      </c>
      <c r="J15" s="119">
        <v>152</v>
      </c>
      <c r="K15" s="1346">
        <v>7</v>
      </c>
      <c r="L15" s="119">
        <v>-6</v>
      </c>
      <c r="M15" s="119"/>
      <c r="N15" s="1336"/>
      <c r="O15" s="133"/>
      <c r="P15" s="133"/>
      <c r="Q15" s="133"/>
    </row>
    <row r="16" spans="1:17" s="78" customFormat="1" ht="15.95" customHeight="1">
      <c r="A16" s="87" t="s">
        <v>66</v>
      </c>
      <c r="B16" s="1347">
        <v>26</v>
      </c>
      <c r="C16" s="137">
        <v>26</v>
      </c>
      <c r="D16" s="137">
        <v>13</v>
      </c>
      <c r="E16" s="1347">
        <v>26</v>
      </c>
      <c r="F16" s="137">
        <v>26</v>
      </c>
      <c r="G16" s="137">
        <v>13</v>
      </c>
      <c r="H16" s="1347"/>
      <c r="I16" s="137"/>
      <c r="J16" s="137"/>
      <c r="K16" s="1347"/>
      <c r="L16" s="137"/>
      <c r="M16" s="137"/>
      <c r="N16" s="1336"/>
      <c r="O16" s="133"/>
      <c r="P16" s="133"/>
      <c r="Q16" s="133"/>
    </row>
    <row r="17" spans="1:19" s="78" customFormat="1" ht="15.95" customHeight="1">
      <c r="A17" s="75" t="s">
        <v>37</v>
      </c>
      <c r="B17" s="1346">
        <v>2561</v>
      </c>
      <c r="C17" s="119">
        <v>2550</v>
      </c>
      <c r="D17" s="119">
        <v>2628</v>
      </c>
      <c r="E17" s="1346">
        <v>2098</v>
      </c>
      <c r="F17" s="119">
        <v>2090</v>
      </c>
      <c r="G17" s="119">
        <v>2174</v>
      </c>
      <c r="H17" s="1346">
        <v>456</v>
      </c>
      <c r="I17" s="119">
        <v>466</v>
      </c>
      <c r="J17" s="119">
        <v>454</v>
      </c>
      <c r="K17" s="1346">
        <v>7</v>
      </c>
      <c r="L17" s="119">
        <v>-6</v>
      </c>
      <c r="M17" s="119"/>
      <c r="N17" s="1336"/>
      <c r="O17" s="133"/>
      <c r="P17" s="133"/>
      <c r="Q17" s="133"/>
    </row>
    <row r="18" spans="1:19" s="78" customFormat="1" ht="15.95" customHeight="1">
      <c r="A18" s="75" t="s">
        <v>67</v>
      </c>
      <c r="B18" s="1344">
        <v>93</v>
      </c>
      <c r="C18" s="134">
        <v>125</v>
      </c>
      <c r="D18" s="134">
        <v>82</v>
      </c>
      <c r="E18" s="1344"/>
      <c r="F18" s="134"/>
      <c r="G18" s="134"/>
      <c r="H18" s="1344">
        <v>118</v>
      </c>
      <c r="I18" s="134">
        <v>159</v>
      </c>
      <c r="J18" s="134">
        <v>110</v>
      </c>
      <c r="K18" s="1344"/>
      <c r="L18" s="134"/>
      <c r="M18" s="134"/>
      <c r="N18" s="1336"/>
      <c r="O18" s="133"/>
      <c r="P18" s="133"/>
      <c r="Q18" s="133"/>
    </row>
    <row r="19" spans="1:19" s="78" customFormat="1" ht="15.95" customHeight="1">
      <c r="A19" s="75" t="s">
        <v>71</v>
      </c>
      <c r="B19" s="1344">
        <v>405</v>
      </c>
      <c r="C19" s="134">
        <v>616</v>
      </c>
      <c r="D19" s="134">
        <v>468</v>
      </c>
      <c r="E19" s="1344">
        <v>405</v>
      </c>
      <c r="F19" s="134">
        <v>616</v>
      </c>
      <c r="G19" s="134">
        <v>468</v>
      </c>
      <c r="H19" s="1344"/>
      <c r="I19" s="134"/>
      <c r="J19" s="134"/>
      <c r="K19" s="1344"/>
      <c r="L19" s="134"/>
      <c r="M19" s="134"/>
      <c r="N19" s="1336"/>
      <c r="O19" s="133"/>
      <c r="P19" s="133"/>
      <c r="Q19" s="133"/>
    </row>
    <row r="20" spans="1:19" s="78" customFormat="1" ht="15.95" customHeight="1">
      <c r="A20" s="75" t="s">
        <v>105</v>
      </c>
      <c r="B20" s="1344">
        <v>2</v>
      </c>
      <c r="C20" s="134">
        <v>2</v>
      </c>
      <c r="D20" s="134">
        <v>2</v>
      </c>
      <c r="E20" s="1344"/>
      <c r="F20" s="134"/>
      <c r="G20" s="134"/>
      <c r="H20" s="1344">
        <v>2</v>
      </c>
      <c r="I20" s="134">
        <v>2</v>
      </c>
      <c r="J20" s="134">
        <v>2</v>
      </c>
      <c r="K20" s="1344"/>
      <c r="L20" s="134"/>
      <c r="M20" s="134"/>
      <c r="N20" s="1336"/>
      <c r="O20" s="133"/>
      <c r="P20" s="133"/>
      <c r="Q20" s="133"/>
    </row>
    <row r="21" spans="1:19" s="84" customFormat="1" ht="15.95" customHeight="1">
      <c r="A21" s="81" t="s">
        <v>49</v>
      </c>
      <c r="B21" s="1345">
        <v>5073</v>
      </c>
      <c r="C21" s="135">
        <v>5045</v>
      </c>
      <c r="D21" s="135">
        <v>7018</v>
      </c>
      <c r="E21" s="1345">
        <v>2503</v>
      </c>
      <c r="F21" s="135">
        <v>2706</v>
      </c>
      <c r="G21" s="135">
        <v>2642</v>
      </c>
      <c r="H21" s="1345">
        <v>2588</v>
      </c>
      <c r="I21" s="135">
        <v>2382</v>
      </c>
      <c r="J21" s="135">
        <v>4404</v>
      </c>
      <c r="K21" s="1345">
        <v>7</v>
      </c>
      <c r="L21" s="135">
        <v>-9</v>
      </c>
      <c r="M21" s="135"/>
      <c r="N21" s="102"/>
      <c r="O21" s="133"/>
      <c r="P21" s="133"/>
      <c r="Q21" s="133"/>
    </row>
    <row r="22" spans="1:19" s="84" customFormat="1" ht="15.95" customHeight="1">
      <c r="A22" s="81" t="s">
        <v>38</v>
      </c>
      <c r="B22" s="1345">
        <v>1620</v>
      </c>
      <c r="C22" s="135">
        <v>1241</v>
      </c>
      <c r="D22" s="135">
        <v>1384</v>
      </c>
      <c r="E22" s="1345">
        <v>1278</v>
      </c>
      <c r="F22" s="135">
        <v>1147</v>
      </c>
      <c r="G22" s="135">
        <v>1176</v>
      </c>
      <c r="H22" s="1345">
        <v>337</v>
      </c>
      <c r="I22" s="135">
        <v>101</v>
      </c>
      <c r="J22" s="135">
        <v>210</v>
      </c>
      <c r="K22" s="1345">
        <v>5</v>
      </c>
      <c r="L22" s="135">
        <v>-7</v>
      </c>
      <c r="M22" s="135">
        <v>-2</v>
      </c>
      <c r="N22" s="102"/>
      <c r="O22" s="133"/>
      <c r="P22" s="133"/>
      <c r="Q22" s="133"/>
    </row>
    <row r="23" spans="1:19" s="78" customFormat="1" ht="15.95" customHeight="1">
      <c r="A23" s="1336" t="s">
        <v>39</v>
      </c>
      <c r="B23" s="1344">
        <v>424</v>
      </c>
      <c r="C23" s="134">
        <v>315</v>
      </c>
      <c r="D23" s="134">
        <v>369</v>
      </c>
      <c r="E23" s="1344">
        <v>338</v>
      </c>
      <c r="F23" s="134">
        <v>283</v>
      </c>
      <c r="G23" s="134">
        <v>318</v>
      </c>
      <c r="H23" s="1344">
        <v>74</v>
      </c>
      <c r="I23" s="134">
        <v>33</v>
      </c>
      <c r="J23" s="134">
        <v>51</v>
      </c>
      <c r="K23" s="1344">
        <v>11</v>
      </c>
      <c r="L23" s="134">
        <v>-1</v>
      </c>
      <c r="M23" s="134"/>
      <c r="N23" s="1336"/>
      <c r="O23" s="133"/>
      <c r="P23" s="133"/>
      <c r="Q23" s="133"/>
    </row>
    <row r="24" spans="1:19" s="78" customFormat="1" ht="15.95" customHeight="1">
      <c r="A24" s="75" t="s">
        <v>40</v>
      </c>
      <c r="B24" s="1344">
        <v>16</v>
      </c>
      <c r="C24" s="134">
        <v>25</v>
      </c>
      <c r="D24" s="134">
        <v>27</v>
      </c>
      <c r="E24" s="1344">
        <v>17</v>
      </c>
      <c r="F24" s="134">
        <v>23</v>
      </c>
      <c r="G24" s="134">
        <v>28</v>
      </c>
      <c r="H24" s="1344">
        <v>-1</v>
      </c>
      <c r="I24" s="134">
        <v>4</v>
      </c>
      <c r="J24" s="134">
        <v>1</v>
      </c>
      <c r="K24" s="1344"/>
      <c r="L24" s="134">
        <v>-2</v>
      </c>
      <c r="M24" s="134">
        <v>-2</v>
      </c>
      <c r="N24" s="1336"/>
      <c r="O24" s="133"/>
      <c r="P24" s="133"/>
      <c r="Q24" s="133"/>
    </row>
    <row r="25" spans="1:19" s="84" customFormat="1" ht="15.95" customHeight="1">
      <c r="A25" s="81" t="s">
        <v>41</v>
      </c>
      <c r="B25" s="1345">
        <v>1181</v>
      </c>
      <c r="C25" s="135">
        <v>901</v>
      </c>
      <c r="D25" s="135">
        <v>988</v>
      </c>
      <c r="E25" s="1345">
        <v>923</v>
      </c>
      <c r="F25" s="135">
        <v>840</v>
      </c>
      <c r="G25" s="135">
        <v>830</v>
      </c>
      <c r="H25" s="1345">
        <v>264</v>
      </c>
      <c r="I25" s="135">
        <v>64</v>
      </c>
      <c r="J25" s="135">
        <v>158</v>
      </c>
      <c r="K25" s="1348">
        <v>-6</v>
      </c>
      <c r="L25" s="135">
        <v>-3</v>
      </c>
      <c r="M25" s="1198" t="s">
        <v>224</v>
      </c>
      <c r="N25" s="102"/>
      <c r="O25" s="133"/>
      <c r="P25" s="133"/>
      <c r="Q25" s="133"/>
    </row>
    <row r="26" spans="1:19" s="84" customFormat="1" ht="15.95" customHeight="1">
      <c r="A26" s="1336" t="s">
        <v>42</v>
      </c>
      <c r="B26" s="1344">
        <v>-3</v>
      </c>
      <c r="C26" s="134">
        <v>-16</v>
      </c>
      <c r="D26" s="134">
        <v>-1764</v>
      </c>
      <c r="E26" s="1344"/>
      <c r="F26" s="134"/>
      <c r="G26" s="134">
        <v>202</v>
      </c>
      <c r="H26" s="1344">
        <v>-3</v>
      </c>
      <c r="I26" s="134">
        <v>-61</v>
      </c>
      <c r="J26" s="134">
        <v>-17</v>
      </c>
      <c r="K26" s="1344"/>
      <c r="L26" s="134">
        <v>45</v>
      </c>
      <c r="M26" s="134">
        <v>-1949</v>
      </c>
      <c r="N26" s="102"/>
      <c r="O26" s="133"/>
      <c r="P26" s="133"/>
      <c r="Q26" s="133"/>
    </row>
    <row r="27" spans="1:19" s="84" customFormat="1" ht="15.95" customHeight="1">
      <c r="A27" s="1336" t="s">
        <v>43</v>
      </c>
      <c r="B27" s="1344"/>
      <c r="C27" s="134"/>
      <c r="D27" s="134"/>
      <c r="E27" s="1344"/>
      <c r="F27" s="134"/>
      <c r="G27" s="134"/>
      <c r="H27" s="1344"/>
      <c r="I27" s="134"/>
      <c r="J27" s="134"/>
      <c r="K27" s="1344"/>
      <c r="L27" s="134"/>
      <c r="M27" s="134"/>
      <c r="N27" s="102"/>
      <c r="O27" s="133"/>
      <c r="P27" s="133"/>
      <c r="Q27" s="133"/>
    </row>
    <row r="28" spans="1:19" s="84" customFormat="1" ht="15.95" customHeight="1">
      <c r="A28" s="1336" t="s">
        <v>93</v>
      </c>
      <c r="B28" s="1344">
        <v>2</v>
      </c>
      <c r="C28" s="134">
        <v>65</v>
      </c>
      <c r="D28" s="134">
        <v>5</v>
      </c>
      <c r="E28" s="1344"/>
      <c r="F28" s="134"/>
      <c r="G28" s="134"/>
      <c r="H28" s="1344">
        <v>2</v>
      </c>
      <c r="I28" s="134">
        <v>65</v>
      </c>
      <c r="J28" s="134">
        <v>5</v>
      </c>
      <c r="K28" s="1344"/>
      <c r="L28" s="134"/>
      <c r="M28" s="134"/>
      <c r="N28" s="102"/>
      <c r="O28" s="133"/>
      <c r="P28" s="133"/>
      <c r="Q28" s="133"/>
      <c r="S28" s="225"/>
    </row>
    <row r="29" spans="1:19" s="84" customFormat="1" ht="15.95" customHeight="1">
      <c r="A29" s="1336" t="s">
        <v>671</v>
      </c>
      <c r="B29" s="1344">
        <v>22</v>
      </c>
      <c r="C29" s="134">
        <v>-23</v>
      </c>
      <c r="D29" s="134">
        <v>53</v>
      </c>
      <c r="E29" s="1344"/>
      <c r="F29" s="134"/>
      <c r="G29" s="134"/>
      <c r="H29" s="1344"/>
      <c r="I29" s="134"/>
      <c r="J29" s="134"/>
      <c r="K29" s="1344">
        <v>22</v>
      </c>
      <c r="L29" s="134">
        <v>-23</v>
      </c>
      <c r="M29" s="134">
        <v>53</v>
      </c>
      <c r="N29" s="102"/>
      <c r="O29" s="133"/>
      <c r="P29" s="133"/>
      <c r="Q29" s="133"/>
    </row>
    <row r="30" spans="1:19" s="84" customFormat="1" ht="15.95" customHeight="1">
      <c r="A30" s="1336" t="s">
        <v>44</v>
      </c>
      <c r="B30" s="1344">
        <v>-135</v>
      </c>
      <c r="C30" s="134">
        <v>-33</v>
      </c>
      <c r="D30" s="134">
        <v>-1200</v>
      </c>
      <c r="E30" s="1344">
        <v>-117</v>
      </c>
      <c r="F30" s="134">
        <v>-22</v>
      </c>
      <c r="G30" s="134">
        <v>-768</v>
      </c>
      <c r="H30" s="1344">
        <v>-18</v>
      </c>
      <c r="I30" s="134">
        <v>-11</v>
      </c>
      <c r="J30" s="134">
        <v>-432</v>
      </c>
      <c r="K30" s="1344"/>
      <c r="L30" s="134"/>
      <c r="M30" s="134"/>
      <c r="N30" s="102"/>
      <c r="O30" s="133"/>
      <c r="P30" s="133"/>
      <c r="Q30" s="133"/>
    </row>
    <row r="31" spans="1:19" s="84" customFormat="1" ht="15.95" customHeight="1">
      <c r="A31" s="92" t="s">
        <v>45</v>
      </c>
      <c r="B31" s="1349">
        <v>1067</v>
      </c>
      <c r="C31" s="138">
        <f>894+1</f>
        <v>895</v>
      </c>
      <c r="D31" s="138">
        <v>-1917</v>
      </c>
      <c r="E31" s="1349">
        <v>806</v>
      </c>
      <c r="F31" s="138">
        <v>819</v>
      </c>
      <c r="G31" s="138">
        <v>264</v>
      </c>
      <c r="H31" s="1349">
        <v>245</v>
      </c>
      <c r="I31" s="138">
        <v>56</v>
      </c>
      <c r="J31" s="138">
        <v>-287</v>
      </c>
      <c r="K31" s="1349">
        <v>16</v>
      </c>
      <c r="L31" s="138">
        <v>19</v>
      </c>
      <c r="M31" s="138">
        <v>-1896</v>
      </c>
      <c r="N31" s="102"/>
      <c r="O31" s="133"/>
      <c r="P31" s="133"/>
      <c r="Q31" s="133"/>
    </row>
    <row r="32" spans="1:19" s="84" customFormat="1" ht="15.95" customHeight="1">
      <c r="A32" s="1844" t="s">
        <v>223</v>
      </c>
      <c r="B32" s="1845"/>
      <c r="C32" s="1845"/>
      <c r="D32" s="1845"/>
      <c r="E32" s="1845"/>
      <c r="F32" s="1845"/>
      <c r="G32" s="1845"/>
      <c r="H32" s="1845"/>
      <c r="I32" s="1845"/>
      <c r="J32" s="1845"/>
      <c r="K32" s="1845"/>
      <c r="L32" s="1845"/>
      <c r="M32" s="1845"/>
      <c r="N32" s="102"/>
    </row>
    <row r="33" spans="1:17" ht="13.5" customHeight="1">
      <c r="A33" s="1844" t="s">
        <v>672</v>
      </c>
      <c r="B33" s="1845"/>
      <c r="C33" s="1845"/>
      <c r="D33" s="1845"/>
      <c r="E33" s="1845"/>
      <c r="F33" s="1845"/>
      <c r="G33" s="1845"/>
      <c r="H33" s="1845"/>
      <c r="I33" s="1845"/>
      <c r="J33" s="1845"/>
      <c r="K33" s="1845"/>
      <c r="L33" s="1845"/>
      <c r="M33" s="1845"/>
    </row>
    <row r="34" spans="1:17" ht="13.5" customHeight="1">
      <c r="A34" s="63" t="s">
        <v>673</v>
      </c>
      <c r="B34" s="139"/>
      <c r="C34" s="139"/>
      <c r="D34" s="139"/>
      <c r="E34" s="140"/>
      <c r="F34" s="140"/>
      <c r="G34" s="141"/>
      <c r="H34" s="141"/>
      <c r="K34" s="141"/>
    </row>
    <row r="35" spans="1:17" ht="13.5" customHeight="1">
      <c r="A35" s="142"/>
      <c r="B35" s="224"/>
      <c r="C35" s="224"/>
      <c r="D35" s="224"/>
      <c r="E35" s="224"/>
      <c r="F35" s="224"/>
      <c r="G35" s="224"/>
      <c r="H35" s="224"/>
      <c r="I35" s="224"/>
      <c r="J35" s="224"/>
      <c r="K35" s="224"/>
      <c r="L35" s="224"/>
      <c r="M35" s="224">
        <f t="shared" ref="M35" si="0">M8+M9+M10+M11-M12</f>
        <v>0</v>
      </c>
      <c r="Q35" s="74" t="s">
        <v>94</v>
      </c>
    </row>
    <row r="36" spans="1:17" ht="13.5" customHeight="1">
      <c r="A36" s="143"/>
      <c r="B36" s="119"/>
      <c r="C36" s="119"/>
      <c r="D36" s="119"/>
      <c r="E36" s="119"/>
      <c r="F36" s="119"/>
      <c r="G36" s="119"/>
      <c r="H36" s="119"/>
      <c r="I36" s="119"/>
      <c r="J36" s="119"/>
      <c r="K36" s="119"/>
      <c r="L36" s="119"/>
      <c r="M36" s="119"/>
      <c r="N36" s="134"/>
    </row>
    <row r="37" spans="1:17" ht="13.5" customHeight="1">
      <c r="B37" s="95"/>
      <c r="C37" s="95"/>
      <c r="D37" s="95"/>
      <c r="E37" s="95"/>
      <c r="F37" s="95"/>
      <c r="G37" s="95"/>
      <c r="H37" s="95"/>
      <c r="I37" s="95"/>
      <c r="J37" s="95"/>
      <c r="K37" s="95"/>
      <c r="L37" s="95"/>
      <c r="M37" s="95"/>
      <c r="N37" s="144"/>
    </row>
    <row r="38" spans="1:17" ht="13.5" customHeight="1">
      <c r="B38" s="95"/>
      <c r="C38" s="95"/>
      <c r="D38" s="95"/>
      <c r="E38" s="95"/>
      <c r="F38" s="95"/>
      <c r="G38" s="95"/>
      <c r="H38" s="95"/>
      <c r="I38" s="95"/>
      <c r="J38" s="95"/>
      <c r="K38" s="95"/>
      <c r="L38" s="95"/>
      <c r="M38" s="95"/>
      <c r="N38" s="144"/>
    </row>
    <row r="39" spans="1:17" ht="13.5" customHeight="1">
      <c r="B39" s="95"/>
      <c r="C39" s="95"/>
      <c r="D39" s="95"/>
      <c r="E39" s="95"/>
      <c r="F39" s="95"/>
      <c r="G39" s="95"/>
      <c r="H39" s="95"/>
      <c r="I39" s="95"/>
      <c r="J39" s="95"/>
      <c r="K39" s="95"/>
      <c r="L39" s="95"/>
      <c r="M39" s="95"/>
      <c r="N39" s="144"/>
    </row>
    <row r="40" spans="1:17" ht="13.5" customHeight="1">
      <c r="A40" s="145"/>
      <c r="B40" s="95"/>
      <c r="C40" s="95"/>
      <c r="D40" s="95"/>
      <c r="E40" s="95"/>
      <c r="F40" s="95"/>
      <c r="G40" s="95"/>
      <c r="H40" s="95"/>
      <c r="I40" s="95"/>
      <c r="J40" s="95"/>
      <c r="K40" s="95"/>
      <c r="L40" s="95"/>
      <c r="M40" s="95"/>
      <c r="N40" s="144"/>
    </row>
    <row r="41" spans="1:17" ht="13.5" customHeight="1">
      <c r="B41" s="95"/>
      <c r="C41" s="95"/>
      <c r="D41" s="95"/>
      <c r="E41" s="95"/>
      <c r="F41" s="95"/>
      <c r="G41" s="95"/>
      <c r="H41" s="95"/>
      <c r="I41" s="95"/>
      <c r="J41" s="95"/>
      <c r="K41" s="95"/>
      <c r="L41" s="95"/>
      <c r="M41" s="95"/>
      <c r="N41" s="144"/>
    </row>
    <row r="42" spans="1:17" ht="13.5" customHeight="1">
      <c r="B42" s="95"/>
      <c r="C42" s="95"/>
      <c r="D42" s="95"/>
      <c r="E42" s="95"/>
      <c r="F42" s="95"/>
      <c r="G42" s="95"/>
      <c r="H42" s="95"/>
      <c r="I42" s="95"/>
      <c r="J42" s="95"/>
      <c r="K42" s="95"/>
      <c r="L42" s="95"/>
      <c r="M42" s="95"/>
    </row>
    <row r="43" spans="1:17" ht="13.5" customHeight="1">
      <c r="B43" s="126"/>
      <c r="C43" s="126"/>
      <c r="D43" s="126"/>
      <c r="E43" s="126"/>
      <c r="F43" s="126"/>
      <c r="G43" s="126"/>
      <c r="H43" s="126"/>
      <c r="I43" s="126"/>
      <c r="J43" s="126"/>
      <c r="K43" s="126"/>
      <c r="L43" s="126"/>
      <c r="M43" s="126"/>
    </row>
    <row r="44" spans="1:17" ht="13.5" customHeight="1">
      <c r="B44" s="62"/>
      <c r="C44" s="62"/>
      <c r="D44" s="62"/>
      <c r="E44" s="126"/>
      <c r="F44" s="126"/>
      <c r="G44" s="126"/>
      <c r="H44" s="126"/>
      <c r="I44" s="62"/>
      <c r="J44" s="62"/>
      <c r="K44" s="126"/>
      <c r="L44" s="62"/>
      <c r="M44" s="62"/>
    </row>
    <row r="45" spans="1:17" ht="13.5" customHeight="1">
      <c r="B45" s="62"/>
      <c r="C45" s="62"/>
      <c r="D45" s="62"/>
      <c r="E45" s="126"/>
      <c r="F45" s="126"/>
      <c r="G45" s="126"/>
      <c r="H45" s="126"/>
      <c r="I45" s="62"/>
      <c r="J45" s="62"/>
      <c r="K45" s="126"/>
      <c r="L45" s="62"/>
      <c r="M45" s="62"/>
    </row>
    <row r="46" spans="1:17" ht="13.5" customHeight="1">
      <c r="B46" s="62"/>
      <c r="C46" s="62"/>
      <c r="D46" s="62"/>
      <c r="E46" s="126"/>
      <c r="F46" s="126"/>
      <c r="G46" s="126"/>
      <c r="H46" s="126"/>
      <c r="I46" s="62"/>
      <c r="J46" s="62"/>
      <c r="K46" s="126"/>
      <c r="L46" s="62"/>
      <c r="M46" s="62"/>
    </row>
    <row r="47" spans="1:17" ht="13.5" customHeight="1">
      <c r="B47" s="62"/>
      <c r="C47" s="62"/>
      <c r="D47" s="62"/>
      <c r="E47" s="126"/>
      <c r="F47" s="126"/>
      <c r="G47" s="126"/>
      <c r="H47" s="126"/>
      <c r="I47" s="62"/>
      <c r="J47" s="62"/>
      <c r="K47" s="126"/>
      <c r="L47" s="62"/>
      <c r="M47" s="62"/>
    </row>
    <row r="48" spans="1:17" ht="13.5" customHeight="1">
      <c r="B48" s="62"/>
      <c r="C48" s="62"/>
      <c r="D48" s="62"/>
      <c r="E48" s="126"/>
      <c r="F48" s="126"/>
      <c r="G48" s="126"/>
      <c r="H48" s="126"/>
      <c r="I48" s="62"/>
      <c r="J48" s="62"/>
      <c r="K48" s="126"/>
      <c r="L48" s="62"/>
      <c r="M48" s="62"/>
    </row>
    <row r="49" spans="2:13" ht="13.5" customHeight="1">
      <c r="B49" s="62"/>
      <c r="C49" s="62"/>
      <c r="D49" s="62"/>
      <c r="E49" s="126"/>
      <c r="F49" s="126"/>
      <c r="G49" s="126"/>
      <c r="H49" s="126"/>
      <c r="I49" s="62"/>
      <c r="J49" s="62"/>
      <c r="K49" s="126"/>
      <c r="L49" s="62"/>
      <c r="M49" s="62"/>
    </row>
    <row r="50" spans="2:13" ht="13.5" customHeight="1">
      <c r="B50" s="62"/>
      <c r="C50" s="62"/>
      <c r="D50" s="62"/>
      <c r="E50" s="126"/>
      <c r="F50" s="126"/>
      <c r="G50" s="126"/>
      <c r="H50" s="126"/>
      <c r="I50" s="62"/>
      <c r="J50" s="62"/>
      <c r="K50" s="126"/>
      <c r="L50" s="62"/>
      <c r="M50" s="62"/>
    </row>
  </sheetData>
  <mergeCells count="6">
    <mergeCell ref="A33:M33"/>
    <mergeCell ref="B6:D6"/>
    <mergeCell ref="E6:G6"/>
    <mergeCell ref="H6:J6"/>
    <mergeCell ref="K6:M6"/>
    <mergeCell ref="A32:M32"/>
  </mergeCells>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418" customWidth="1"/>
    <col min="13" max="16384" width="9.140625" style="99"/>
  </cols>
  <sheetData>
    <row r="1" spans="1:12" s="59" customFormat="1" ht="50.1" customHeight="1">
      <c r="A1" s="55"/>
      <c r="L1" s="103"/>
    </row>
    <row r="2" spans="1:12" s="62" customFormat="1" ht="39.950000000000003" customHeight="1">
      <c r="A2" s="60" t="s">
        <v>322</v>
      </c>
      <c r="C2" s="63"/>
      <c r="D2" s="63"/>
      <c r="I2" s="149"/>
      <c r="J2" s="149"/>
      <c r="K2" s="149"/>
    </row>
    <row r="3" spans="1:12" s="62" customFormat="1" ht="2.1" customHeight="1">
      <c r="A3" s="150"/>
      <c r="B3" s="129"/>
      <c r="C3" s="130"/>
      <c r="D3" s="130"/>
      <c r="E3" s="129"/>
      <c r="F3" s="129"/>
      <c r="G3" s="129"/>
      <c r="H3" s="129"/>
      <c r="I3" s="151"/>
      <c r="J3" s="151"/>
      <c r="K3" s="151"/>
    </row>
    <row r="4" spans="1:12" s="69" customFormat="1" ht="15.75" customHeight="1">
      <c r="A4" s="67"/>
      <c r="B4" s="67"/>
      <c r="C4" s="67"/>
      <c r="D4" s="67"/>
      <c r="E4" s="68"/>
      <c r="F4" s="68"/>
      <c r="G4" s="68"/>
      <c r="H4" s="68"/>
      <c r="I4" s="68"/>
      <c r="J4" s="68"/>
      <c r="K4" s="68"/>
    </row>
    <row r="5" spans="1:12" s="69" customFormat="1" ht="20.100000000000001" customHeight="1">
      <c r="A5" s="210" t="s">
        <v>323</v>
      </c>
      <c r="B5" s="242"/>
      <c r="C5" s="242"/>
      <c r="D5" s="242"/>
      <c r="E5" s="242"/>
      <c r="F5" s="211"/>
      <c r="G5" s="211"/>
      <c r="H5" s="211"/>
      <c r="I5" s="212"/>
      <c r="J5" s="212"/>
      <c r="K5" s="212"/>
    </row>
    <row r="6" spans="1:12" s="69" customFormat="1" ht="15.95" customHeight="1">
      <c r="A6" s="101" t="s">
        <v>95</v>
      </c>
      <c r="B6" s="420" t="s">
        <v>229</v>
      </c>
      <c r="C6" s="235" t="s">
        <v>99</v>
      </c>
      <c r="D6" s="1225" t="s">
        <v>100</v>
      </c>
      <c r="E6" s="1205" t="s">
        <v>101</v>
      </c>
      <c r="F6" s="397" t="s">
        <v>85</v>
      </c>
      <c r="G6" s="397" t="s">
        <v>86</v>
      </c>
      <c r="H6" s="397" t="s">
        <v>87</v>
      </c>
      <c r="I6" s="1310" t="s">
        <v>88</v>
      </c>
      <c r="J6" s="398" t="s">
        <v>653</v>
      </c>
      <c r="K6" s="398" t="s">
        <v>670</v>
      </c>
    </row>
    <row r="7" spans="1:12" s="69" customFormat="1" ht="15.95" customHeight="1">
      <c r="A7" s="421" t="s">
        <v>249</v>
      </c>
      <c r="B7" s="424"/>
      <c r="C7" s="286"/>
      <c r="D7" s="1226">
        <v>-139.36099999999999</v>
      </c>
      <c r="E7" s="1216">
        <v>-60.198</v>
      </c>
      <c r="F7" s="286">
        <v>-44.605981481606605</v>
      </c>
      <c r="G7" s="286">
        <v>-27.223954492730883</v>
      </c>
      <c r="H7" s="286">
        <v>-36.484926540400608</v>
      </c>
      <c r="I7" s="287">
        <v>-66.833598202664888</v>
      </c>
      <c r="J7" s="286">
        <v>-199.559</v>
      </c>
      <c r="K7" s="286">
        <v>-103.319</v>
      </c>
    </row>
    <row r="8" spans="1:12" s="69" customFormat="1" ht="15.95" customHeight="1">
      <c r="A8" s="421" t="s">
        <v>250</v>
      </c>
      <c r="B8" s="424"/>
      <c r="C8" s="286"/>
      <c r="D8" s="1226">
        <v>199.15700000000001</v>
      </c>
      <c r="E8" s="1216">
        <v>189.08799999999999</v>
      </c>
      <c r="F8" s="286">
        <v>175.803</v>
      </c>
      <c r="G8" s="286">
        <v>178.26400000000001</v>
      </c>
      <c r="H8" s="286">
        <v>195.68100000000001</v>
      </c>
      <c r="I8" s="287">
        <v>196.39500000000001</v>
      </c>
      <c r="J8" s="286">
        <v>388.245</v>
      </c>
      <c r="K8" s="286">
        <v>392.07600000000002</v>
      </c>
    </row>
    <row r="9" spans="1:12" s="69" customFormat="1" ht="15.95" customHeight="1">
      <c r="A9" s="421" t="s">
        <v>251</v>
      </c>
      <c r="B9" s="424"/>
      <c r="C9" s="286"/>
      <c r="D9" s="1226">
        <v>-146.55100000000002</v>
      </c>
      <c r="E9" s="1216">
        <v>-153.19</v>
      </c>
      <c r="F9" s="286">
        <v>-138.51251416674592</v>
      </c>
      <c r="G9" s="286">
        <v>-133.93180936741481</v>
      </c>
      <c r="H9" s="286">
        <v>-131.68978654098811</v>
      </c>
      <c r="I9" s="287">
        <v>-137.16963185918218</v>
      </c>
      <c r="J9" s="286">
        <v>-299.74099999999999</v>
      </c>
      <c r="K9" s="286">
        <v>-268.86</v>
      </c>
    </row>
    <row r="10" spans="1:12" s="68" customFormat="1" ht="15.95" customHeight="1">
      <c r="A10" s="422" t="s">
        <v>252</v>
      </c>
      <c r="B10" s="425"/>
      <c r="C10" s="356"/>
      <c r="D10" s="1227">
        <v>-86.754999999999995</v>
      </c>
      <c r="E10" s="1217">
        <v>-24.300000000000011</v>
      </c>
      <c r="F10" s="356">
        <v>-7.3154956483525098</v>
      </c>
      <c r="G10" s="356">
        <v>17.108236139854313</v>
      </c>
      <c r="H10" s="356">
        <v>27.506286918611295</v>
      </c>
      <c r="I10" s="1302">
        <v>-7.6082300618470526</v>
      </c>
      <c r="J10" s="356">
        <v>-111.05500000000001</v>
      </c>
      <c r="K10" s="356">
        <v>19.897000000000048</v>
      </c>
    </row>
    <row r="11" spans="1:12" s="68" customFormat="1" ht="15.95" customHeight="1">
      <c r="A11" s="421" t="s">
        <v>253</v>
      </c>
      <c r="B11" s="424"/>
      <c r="C11" s="286"/>
      <c r="D11" s="1226">
        <v>-5.0000000000000001E-3</v>
      </c>
      <c r="E11" s="1216">
        <v>-1E-3</v>
      </c>
      <c r="F11" s="286">
        <v>-6.9999999999999958E-3</v>
      </c>
      <c r="G11" s="286">
        <v>-6.0000000000000036E-3</v>
      </c>
      <c r="H11" s="286">
        <v>1.7000000000000001E-2</v>
      </c>
      <c r="I11" s="287">
        <v>1.7000000000000001E-2</v>
      </c>
      <c r="J11" s="286">
        <v>-6.0000000000000001E-3</v>
      </c>
      <c r="K11" s="286">
        <v>3.4000000000000002E-2</v>
      </c>
    </row>
    <row r="12" spans="1:12" s="69" customFormat="1" ht="15.95" customHeight="1">
      <c r="A12" s="421" t="s">
        <v>254</v>
      </c>
      <c r="B12" s="424"/>
      <c r="C12" s="286"/>
      <c r="D12" s="1226">
        <v>-0.20099999999999998</v>
      </c>
      <c r="E12" s="1216">
        <v>-0.1</v>
      </c>
      <c r="F12" s="286">
        <v>-0.8360000000000003</v>
      </c>
      <c r="G12" s="286">
        <v>-1.6799999999999997</v>
      </c>
      <c r="H12" s="286">
        <v>-0.23399999999999999</v>
      </c>
      <c r="I12" s="287">
        <v>-7.9960000000000004</v>
      </c>
      <c r="J12" s="286">
        <v>-0.30099999999999999</v>
      </c>
      <c r="K12" s="286">
        <v>-8.23</v>
      </c>
      <c r="L12" s="68"/>
    </row>
    <row r="13" spans="1:12" s="68" customFormat="1" ht="15.95" customHeight="1">
      <c r="A13" s="421" t="s">
        <v>255</v>
      </c>
      <c r="B13" s="424"/>
      <c r="C13" s="286"/>
      <c r="D13" s="1226"/>
      <c r="E13" s="1216"/>
      <c r="F13" s="286"/>
      <c r="G13" s="286"/>
      <c r="H13" s="286"/>
      <c r="I13" s="287"/>
      <c r="J13" s="286">
        <v>0</v>
      </c>
      <c r="K13" s="286">
        <v>0</v>
      </c>
    </row>
    <row r="14" spans="1:12" s="68" customFormat="1" ht="15.95" customHeight="1">
      <c r="A14" s="421" t="s">
        <v>256</v>
      </c>
      <c r="B14" s="424"/>
      <c r="C14" s="286"/>
      <c r="D14" s="1226"/>
      <c r="E14" s="1216"/>
      <c r="F14" s="286">
        <v>-6.9999999999999993E-3</v>
      </c>
      <c r="G14" s="286">
        <v>0</v>
      </c>
      <c r="H14" s="286">
        <v>-1.7000000000000001E-2</v>
      </c>
      <c r="I14" s="287"/>
      <c r="J14" s="286">
        <v>0</v>
      </c>
      <c r="K14" s="286">
        <v>-1.7000000000000001E-2</v>
      </c>
    </row>
    <row r="15" spans="1:12" s="69" customFormat="1" ht="15.95" customHeight="1">
      <c r="A15" s="421" t="s">
        <v>257</v>
      </c>
      <c r="B15" s="424"/>
      <c r="C15" s="286"/>
      <c r="D15" s="1226">
        <v>1E-3</v>
      </c>
      <c r="E15" s="1216"/>
      <c r="F15" s="286">
        <v>0</v>
      </c>
      <c r="G15" s="286">
        <v>-2E-3</v>
      </c>
      <c r="H15" s="286">
        <v>-3.4119999999999999</v>
      </c>
      <c r="I15" s="287">
        <v>0</v>
      </c>
      <c r="J15" s="286">
        <v>1E-3</v>
      </c>
      <c r="K15" s="286">
        <v>-3.4119999999999999</v>
      </c>
      <c r="L15" s="68"/>
    </row>
    <row r="16" spans="1:12" s="69" customFormat="1" ht="15.95" customHeight="1">
      <c r="A16" s="421" t="s">
        <v>34</v>
      </c>
      <c r="B16" s="424"/>
      <c r="C16" s="286"/>
      <c r="D16" s="1226">
        <v>-0.23400000000000007</v>
      </c>
      <c r="E16" s="1216">
        <v>-0.377</v>
      </c>
      <c r="F16" s="286">
        <v>-0.23477982999999969</v>
      </c>
      <c r="G16" s="286">
        <v>-0.41611400000000032</v>
      </c>
      <c r="H16" s="286">
        <v>3.3129999999999997</v>
      </c>
      <c r="I16" s="287">
        <v>6.8609999999999998</v>
      </c>
      <c r="J16" s="286">
        <v>-0.6110000000000001</v>
      </c>
      <c r="K16" s="286">
        <v>10.173999999999999</v>
      </c>
      <c r="L16" s="68"/>
    </row>
    <row r="17" spans="1:12" s="68" customFormat="1" ht="15.95" customHeight="1">
      <c r="A17" s="422" t="s">
        <v>35</v>
      </c>
      <c r="B17" s="425"/>
      <c r="C17" s="356"/>
      <c r="D17" s="1227">
        <v>-0.43900000000000006</v>
      </c>
      <c r="E17" s="1217">
        <v>-0.47799999999999998</v>
      </c>
      <c r="F17" s="356">
        <v>-1.08477983</v>
      </c>
      <c r="G17" s="356">
        <v>-2.104114</v>
      </c>
      <c r="H17" s="356">
        <v>-0.33300000000000002</v>
      </c>
      <c r="I17" s="1302">
        <v>-1.1180000000000001</v>
      </c>
      <c r="J17" s="356">
        <v>-0.91700000000000004</v>
      </c>
      <c r="K17" s="356">
        <v>-1.4510000000000001</v>
      </c>
    </row>
    <row r="18" spans="1:12" s="68" customFormat="1" ht="15.95" customHeight="1">
      <c r="A18" s="426" t="s">
        <v>258</v>
      </c>
      <c r="B18" s="424"/>
      <c r="C18" s="286"/>
      <c r="D18" s="1226">
        <v>-2.5999999999999995E-2</v>
      </c>
      <c r="E18" s="1216">
        <v>-7.6999999999999999E-2</v>
      </c>
      <c r="F18" s="286">
        <v>-7.5999999999999956E-2</v>
      </c>
      <c r="G18" s="286">
        <v>-7.6000000000000012E-2</v>
      </c>
      <c r="H18" s="286">
        <v>-7.4999999999999997E-2</v>
      </c>
      <c r="I18" s="287">
        <v>-7.5999999999999998E-2</v>
      </c>
      <c r="J18" s="286">
        <v>-0.10299999999999999</v>
      </c>
      <c r="K18" s="286">
        <v>-0.151</v>
      </c>
    </row>
    <row r="19" spans="1:12" s="69" customFormat="1" ht="15.95" customHeight="1">
      <c r="A19" s="426" t="s">
        <v>259</v>
      </c>
      <c r="B19" s="424"/>
      <c r="C19" s="286"/>
      <c r="D19" s="1226">
        <v>1.4989999999999999</v>
      </c>
      <c r="E19" s="1216">
        <v>0.13300000000000001</v>
      </c>
      <c r="F19" s="286">
        <v>-9.6999999999999975E-2</v>
      </c>
      <c r="G19" s="286">
        <v>0.13200000000000001</v>
      </c>
      <c r="H19" s="286">
        <v>0.61599999999999999</v>
      </c>
      <c r="I19" s="287">
        <v>2.1999999999999999E-2</v>
      </c>
      <c r="J19" s="286">
        <v>1.6319999999999999</v>
      </c>
      <c r="K19" s="286">
        <v>0.63800000000000001</v>
      </c>
      <c r="L19" s="68"/>
    </row>
    <row r="20" spans="1:12" s="68" customFormat="1" ht="15.95" customHeight="1">
      <c r="A20" s="421" t="s">
        <v>260</v>
      </c>
      <c r="B20" s="424"/>
      <c r="C20" s="286"/>
      <c r="D20" s="1226">
        <v>1.4729999999999999</v>
      </c>
      <c r="E20" s="1216">
        <v>5.6000000000000001E-2</v>
      </c>
      <c r="F20" s="286">
        <v>-0.17299999999999993</v>
      </c>
      <c r="G20" s="286">
        <v>5.5999999999999994E-2</v>
      </c>
      <c r="H20" s="286">
        <v>0.54100000000000004</v>
      </c>
      <c r="I20" s="287">
        <v>-5.3999999999999999E-2</v>
      </c>
      <c r="J20" s="286">
        <v>1.5289999999999999</v>
      </c>
      <c r="K20" s="286">
        <v>0.48700000000000004</v>
      </c>
      <c r="L20" s="69"/>
    </row>
    <row r="21" spans="1:12" s="68" customFormat="1" ht="15.95" customHeight="1">
      <c r="A21" s="426" t="s">
        <v>261</v>
      </c>
      <c r="B21" s="424"/>
      <c r="C21" s="286"/>
      <c r="D21" s="1226">
        <v>-3.1000000000000055E-2</v>
      </c>
      <c r="E21" s="1216">
        <v>5.31</v>
      </c>
      <c r="F21" s="286">
        <v>-1.6000000000000458E-2</v>
      </c>
      <c r="G21" s="286">
        <v>-0.68199999999999983</v>
      </c>
      <c r="H21" s="286">
        <v>-0.22900000000000031</v>
      </c>
      <c r="I21" s="287">
        <v>-1.0449999999999999</v>
      </c>
      <c r="J21" s="286">
        <v>5.2789999999999999</v>
      </c>
      <c r="K21" s="286">
        <v>-1.2740000000000002</v>
      </c>
      <c r="L21" s="69"/>
    </row>
    <row r="22" spans="1:12" s="68" customFormat="1" ht="15.95" customHeight="1">
      <c r="A22" s="426" t="s">
        <v>262</v>
      </c>
      <c r="B22" s="424"/>
      <c r="C22" s="286"/>
      <c r="D22" s="1226">
        <v>0.23300000000000001</v>
      </c>
      <c r="E22" s="1216"/>
      <c r="F22" s="286">
        <v>0</v>
      </c>
      <c r="G22" s="286">
        <v>0</v>
      </c>
      <c r="H22" s="286">
        <v>-1.0000000000000009E-3</v>
      </c>
      <c r="I22" s="287">
        <v>-0.98899999999999999</v>
      </c>
      <c r="J22" s="286">
        <v>0.23300000000000001</v>
      </c>
      <c r="K22" s="286">
        <v>-0.99</v>
      </c>
      <c r="L22" s="69"/>
    </row>
    <row r="23" spans="1:12" s="68" customFormat="1" ht="15.95" customHeight="1">
      <c r="A23" s="426" t="s">
        <v>263</v>
      </c>
      <c r="B23" s="424"/>
      <c r="C23" s="286"/>
      <c r="D23" s="1226"/>
      <c r="E23" s="1216"/>
      <c r="F23" s="286"/>
      <c r="G23" s="286"/>
      <c r="H23" s="286"/>
      <c r="I23" s="287"/>
      <c r="J23" s="286">
        <v>0</v>
      </c>
      <c r="K23" s="286">
        <v>0</v>
      </c>
      <c r="L23" s="69"/>
    </row>
    <row r="24" spans="1:12" s="69" customFormat="1" ht="15.95" customHeight="1">
      <c r="A24" s="427" t="s">
        <v>264</v>
      </c>
      <c r="B24" s="424"/>
      <c r="C24" s="286"/>
      <c r="D24" s="1226">
        <v>0.20199999999999996</v>
      </c>
      <c r="E24" s="1216">
        <v>5.31</v>
      </c>
      <c r="F24" s="286">
        <v>-1.6000000000000458E-2</v>
      </c>
      <c r="G24" s="286">
        <v>-0.68199999999999983</v>
      </c>
      <c r="H24" s="286">
        <v>-0.23000000000000032</v>
      </c>
      <c r="I24" s="287">
        <v>-2.0339999999999998</v>
      </c>
      <c r="J24" s="286">
        <v>5.5119999999999996</v>
      </c>
      <c r="K24" s="286">
        <v>-2.2640000000000002</v>
      </c>
    </row>
    <row r="25" spans="1:12" s="69" customFormat="1" ht="15.95" customHeight="1">
      <c r="A25" s="422" t="s">
        <v>265</v>
      </c>
      <c r="B25" s="425"/>
      <c r="C25" s="356"/>
      <c r="D25" s="1227">
        <v>1.6749999999999998</v>
      </c>
      <c r="E25" s="1217">
        <v>5.3659999999999997</v>
      </c>
      <c r="F25" s="356">
        <v>-0.18900000000000039</v>
      </c>
      <c r="G25" s="356">
        <v>-0.62599999999999989</v>
      </c>
      <c r="H25" s="356">
        <v>0.31099999999999972</v>
      </c>
      <c r="I25" s="1302">
        <v>-2.0879999999999996</v>
      </c>
      <c r="J25" s="356">
        <v>7.0409999999999995</v>
      </c>
      <c r="K25" s="356">
        <v>-1.7769999999999999</v>
      </c>
      <c r="L25" s="68"/>
    </row>
    <row r="26" spans="1:12" s="69" customFormat="1" ht="15.95" customHeight="1">
      <c r="A26" s="421" t="s">
        <v>266</v>
      </c>
      <c r="B26" s="424"/>
      <c r="C26" s="286"/>
      <c r="D26" s="1226">
        <v>-72.546000000000006</v>
      </c>
      <c r="E26" s="1216">
        <v>-37.617999999999995</v>
      </c>
      <c r="F26" s="286">
        <v>-67.767000000000024</v>
      </c>
      <c r="G26" s="286">
        <v>-118.99799999999999</v>
      </c>
      <c r="H26" s="286">
        <v>319.36</v>
      </c>
      <c r="I26" s="287">
        <v>-45.893999999999998</v>
      </c>
      <c r="J26" s="286">
        <v>-110.164</v>
      </c>
      <c r="K26" s="286">
        <v>273.46600000000001</v>
      </c>
      <c r="L26" s="68"/>
    </row>
    <row r="27" spans="1:12" s="68" customFormat="1" ht="15.95" customHeight="1">
      <c r="A27" s="421" t="s">
        <v>267</v>
      </c>
      <c r="B27" s="424"/>
      <c r="C27" s="286"/>
      <c r="D27" s="1226">
        <v>-15.009000000000004</v>
      </c>
      <c r="E27" s="1216">
        <v>-27.864999999999998</v>
      </c>
      <c r="F27" s="286">
        <v>-67.801603709999995</v>
      </c>
      <c r="G27" s="286">
        <v>20.015758080000001</v>
      </c>
      <c r="H27" s="286">
        <v>-460.42892974</v>
      </c>
      <c r="I27" s="287">
        <v>-54.437215039999998</v>
      </c>
      <c r="J27" s="286">
        <v>-42.874000000000002</v>
      </c>
      <c r="K27" s="286">
        <v>-514.86592973999996</v>
      </c>
    </row>
    <row r="28" spans="1:12" s="69" customFormat="1" ht="15.95" customHeight="1">
      <c r="A28" s="421" t="s">
        <v>268</v>
      </c>
      <c r="B28" s="424"/>
      <c r="C28" s="286"/>
      <c r="D28" s="1226">
        <v>33.865999999999993</v>
      </c>
      <c r="E28" s="1216">
        <v>24.767999999999997</v>
      </c>
      <c r="F28" s="286">
        <v>199.154</v>
      </c>
      <c r="G28" s="286">
        <v>9.4769999999999985</v>
      </c>
      <c r="H28" s="286">
        <v>-16.245999999999995</v>
      </c>
      <c r="I28" s="287">
        <v>-8.1999999999999993</v>
      </c>
      <c r="J28" s="286">
        <v>58.633999999999986</v>
      </c>
      <c r="K28" s="286">
        <v>-24.445999999999994</v>
      </c>
      <c r="L28" s="68"/>
    </row>
    <row r="29" spans="1:12" s="69" customFormat="1" ht="15.95" customHeight="1">
      <c r="A29" s="422" t="s">
        <v>269</v>
      </c>
      <c r="B29" s="425"/>
      <c r="C29" s="356"/>
      <c r="D29" s="1227">
        <v>-53.689000000000014</v>
      </c>
      <c r="E29" s="1217">
        <v>-40.714999999999989</v>
      </c>
      <c r="F29" s="356">
        <v>63.585396289999977</v>
      </c>
      <c r="G29" s="356">
        <v>-89.505241919999989</v>
      </c>
      <c r="H29" s="356">
        <v>-157.31492973999997</v>
      </c>
      <c r="I29" s="1302">
        <v>-108.53121503999999</v>
      </c>
      <c r="J29" s="356">
        <v>-94.403999999999996</v>
      </c>
      <c r="K29" s="356">
        <v>-265.84592973999997</v>
      </c>
      <c r="L29" s="68"/>
    </row>
    <row r="30" spans="1:12" s="69" customFormat="1" ht="15.95" customHeight="1">
      <c r="A30" s="428" t="s">
        <v>36</v>
      </c>
      <c r="B30" s="429"/>
      <c r="C30" s="361"/>
      <c r="D30" s="1228">
        <v>-139.208</v>
      </c>
      <c r="E30" s="1218">
        <v>-60.127000000000002</v>
      </c>
      <c r="F30" s="361">
        <v>54.996120811647465</v>
      </c>
      <c r="G30" s="361">
        <v>-75.127119780145676</v>
      </c>
      <c r="H30" s="361">
        <v>-129.83064282138866</v>
      </c>
      <c r="I30" s="1303">
        <v>-119.34544510184705</v>
      </c>
      <c r="J30" s="361">
        <v>-199.33500000000001</v>
      </c>
      <c r="K30" s="361">
        <v>-249.17692973999991</v>
      </c>
      <c r="L30" s="68"/>
    </row>
    <row r="31" spans="1:12" s="69" customFormat="1" ht="15.95" customHeight="1">
      <c r="A31" s="86" t="s">
        <v>270</v>
      </c>
      <c r="B31" s="424"/>
      <c r="C31" s="286"/>
      <c r="D31" s="1226">
        <v>52.503999999999998</v>
      </c>
      <c r="E31" s="1216">
        <v>-0.33900000000000019</v>
      </c>
      <c r="F31" s="286">
        <v>56.918000000000006</v>
      </c>
      <c r="G31" s="286">
        <v>31.166999999999998</v>
      </c>
      <c r="H31" s="286">
        <v>13.001000000000001</v>
      </c>
      <c r="I31" s="287">
        <v>-2.7789999999999999</v>
      </c>
      <c r="J31" s="286">
        <v>52.164999999999999</v>
      </c>
      <c r="K31" s="286">
        <v>10.222000000000001</v>
      </c>
    </row>
    <row r="32" spans="1:12" s="69" customFormat="1" ht="15.95" customHeight="1">
      <c r="A32" s="87" t="s">
        <v>66</v>
      </c>
      <c r="B32" s="430"/>
      <c r="C32" s="365"/>
      <c r="D32" s="1229">
        <v>5.25</v>
      </c>
      <c r="E32" s="1219">
        <v>5.9080000000000004</v>
      </c>
      <c r="F32" s="365">
        <v>6.2789999999999999</v>
      </c>
      <c r="G32" s="365">
        <v>6.5839999999999979</v>
      </c>
      <c r="H32" s="365">
        <v>7.072000000000001</v>
      </c>
      <c r="I32" s="1304">
        <v>7.2089999999999996</v>
      </c>
      <c r="J32" s="365">
        <v>11.158000000000001</v>
      </c>
      <c r="K32" s="365">
        <v>14.281000000000001</v>
      </c>
    </row>
    <row r="33" spans="1:12" s="68" customFormat="1" ht="15.95" customHeight="1">
      <c r="A33" s="81" t="s">
        <v>37</v>
      </c>
      <c r="B33" s="429"/>
      <c r="C33" s="361"/>
      <c r="D33" s="1228">
        <v>57.753999999999998</v>
      </c>
      <c r="E33" s="1218">
        <v>5.569</v>
      </c>
      <c r="F33" s="361">
        <v>63.197000000000003</v>
      </c>
      <c r="G33" s="361">
        <v>37.750999999999998</v>
      </c>
      <c r="H33" s="361">
        <v>20.073</v>
      </c>
      <c r="I33" s="1303">
        <v>4.43</v>
      </c>
      <c r="J33" s="361">
        <v>63.323</v>
      </c>
      <c r="K33" s="361">
        <v>24.503</v>
      </c>
    </row>
    <row r="34" spans="1:12" s="68" customFormat="1" ht="15.95" customHeight="1">
      <c r="A34" s="428" t="s">
        <v>271</v>
      </c>
      <c r="B34" s="429"/>
      <c r="C34" s="361"/>
      <c r="D34" s="1228">
        <v>-196.96199999999999</v>
      </c>
      <c r="E34" s="1218">
        <v>-65.695999999999998</v>
      </c>
      <c r="F34" s="361">
        <v>-8.2008791883525376</v>
      </c>
      <c r="G34" s="361">
        <v>-112.87811978014568</v>
      </c>
      <c r="H34" s="361">
        <v>-149.90364282138867</v>
      </c>
      <c r="I34" s="1303">
        <v>-123.77544510184705</v>
      </c>
      <c r="J34" s="361">
        <v>-262.65800000000002</v>
      </c>
      <c r="K34" s="361">
        <v>-273.67992973999992</v>
      </c>
    </row>
    <row r="35" spans="1:12" s="69" customFormat="1" ht="15.95" customHeight="1">
      <c r="A35" s="422" t="s">
        <v>272</v>
      </c>
      <c r="B35" s="425"/>
      <c r="C35" s="356"/>
      <c r="D35" s="1227">
        <v>0</v>
      </c>
      <c r="E35" s="1217">
        <v>0</v>
      </c>
      <c r="F35" s="356">
        <v>2E-3</v>
      </c>
      <c r="G35" s="356">
        <v>-1E-3</v>
      </c>
      <c r="H35" s="356">
        <v>-1E-3</v>
      </c>
      <c r="I35" s="1302">
        <v>1E-3</v>
      </c>
      <c r="J35" s="356">
        <v>0</v>
      </c>
      <c r="K35" s="356">
        <v>0</v>
      </c>
    </row>
    <row r="36" spans="1:12" s="69" customFormat="1" ht="15.95" customHeight="1">
      <c r="A36" s="432" t="s">
        <v>38</v>
      </c>
      <c r="B36" s="429"/>
      <c r="C36" s="361"/>
      <c r="D36" s="1228">
        <v>-196.96199999999999</v>
      </c>
      <c r="E36" s="1218">
        <v>-65.695999999999998</v>
      </c>
      <c r="F36" s="361">
        <v>-8.2028791883525383</v>
      </c>
      <c r="G36" s="361">
        <v>-112.87711978014568</v>
      </c>
      <c r="H36" s="361">
        <v>-149.90264282138867</v>
      </c>
      <c r="I36" s="1303">
        <v>-123.77644510184706</v>
      </c>
      <c r="J36" s="361">
        <v>-262.65800000000002</v>
      </c>
      <c r="K36" s="361">
        <v>-273.67992973999992</v>
      </c>
      <c r="L36" s="68"/>
    </row>
    <row r="37" spans="1:12" s="69" customFormat="1" ht="15.95" customHeight="1">
      <c r="A37" s="103" t="s">
        <v>39</v>
      </c>
      <c r="B37" s="424"/>
      <c r="C37" s="286"/>
      <c r="D37" s="1226">
        <v>-60.966999999999999</v>
      </c>
      <c r="E37" s="1216">
        <v>24.367999999999999</v>
      </c>
      <c r="F37" s="286">
        <v>-69.072969797088234</v>
      </c>
      <c r="G37" s="286">
        <v>-18.655279945036437</v>
      </c>
      <c r="H37" s="286">
        <v>-71.359160705347023</v>
      </c>
      <c r="I37" s="287">
        <v>2.2796387245381986</v>
      </c>
      <c r="J37" s="286">
        <v>-36.599000000000004</v>
      </c>
      <c r="K37" s="286">
        <v>-69.079160705347022</v>
      </c>
      <c r="L37" s="68"/>
    </row>
    <row r="38" spans="1:12" s="68" customFormat="1" ht="15.95" customHeight="1">
      <c r="A38" s="103" t="s">
        <v>40</v>
      </c>
      <c r="B38" s="424"/>
      <c r="C38" s="286"/>
      <c r="D38" s="1226"/>
      <c r="E38" s="1216"/>
      <c r="F38" s="286"/>
      <c r="G38" s="286"/>
      <c r="H38" s="286"/>
      <c r="I38" s="287"/>
      <c r="J38" s="286">
        <v>0</v>
      </c>
      <c r="K38" s="286">
        <v>0</v>
      </c>
    </row>
    <row r="39" spans="1:12" s="69" customFormat="1" ht="15.95" customHeight="1">
      <c r="A39" s="433" t="s">
        <v>41</v>
      </c>
      <c r="B39" s="429"/>
      <c r="C39" s="361"/>
      <c r="D39" s="1228">
        <v>-135.995</v>
      </c>
      <c r="E39" s="1218">
        <v>-90.063999999999993</v>
      </c>
      <c r="F39" s="361">
        <v>60.870090608735694</v>
      </c>
      <c r="G39" s="361">
        <v>-94.221839835109236</v>
      </c>
      <c r="H39" s="361">
        <v>-78.543482116041645</v>
      </c>
      <c r="I39" s="1303">
        <v>-126.05608382638526</v>
      </c>
      <c r="J39" s="361">
        <v>-226.059</v>
      </c>
      <c r="K39" s="361">
        <v>-204.6007690346529</v>
      </c>
      <c r="L39" s="68"/>
    </row>
    <row r="40" spans="1:12" s="69" customFormat="1" ht="15.95" customHeight="1">
      <c r="A40" s="103" t="s">
        <v>42</v>
      </c>
      <c r="B40" s="424"/>
      <c r="C40" s="286"/>
      <c r="D40" s="1226"/>
      <c r="E40" s="1216"/>
      <c r="F40" s="286"/>
      <c r="G40" s="286"/>
      <c r="H40" s="286"/>
      <c r="I40" s="287"/>
      <c r="J40" s="286">
        <v>0</v>
      </c>
      <c r="K40" s="286">
        <v>0</v>
      </c>
    </row>
    <row r="41" spans="1:12" s="69" customFormat="1" ht="15.95" customHeight="1">
      <c r="A41" s="103" t="s">
        <v>43</v>
      </c>
      <c r="B41" s="424"/>
      <c r="C41" s="286"/>
      <c r="D41" s="1226"/>
      <c r="E41" s="1216"/>
      <c r="F41" s="286"/>
      <c r="G41" s="286"/>
      <c r="H41" s="286"/>
      <c r="I41" s="287"/>
      <c r="J41" s="286">
        <v>0</v>
      </c>
      <c r="K41" s="286">
        <v>0</v>
      </c>
    </row>
    <row r="42" spans="1:12" s="69" customFormat="1" ht="15.95" customHeight="1">
      <c r="A42" s="103" t="s">
        <v>44</v>
      </c>
      <c r="B42" s="424"/>
      <c r="C42" s="286"/>
      <c r="D42" s="1226">
        <v>-101.38569100000007</v>
      </c>
      <c r="E42" s="1216">
        <v>-754.63199999999995</v>
      </c>
      <c r="F42" s="286">
        <v>-2.6980000000023097E-3</v>
      </c>
      <c r="G42" s="286">
        <v>-0.408302</v>
      </c>
      <c r="H42" s="286">
        <v>26.922000000000001</v>
      </c>
      <c r="I42" s="287">
        <v>-1.502</v>
      </c>
      <c r="J42" s="286">
        <v>-856.01769100000001</v>
      </c>
      <c r="K42" s="286">
        <v>25.42</v>
      </c>
    </row>
    <row r="43" spans="1:12" s="69" customFormat="1" ht="15.95" customHeight="1">
      <c r="A43" s="433" t="s">
        <v>45</v>
      </c>
      <c r="B43" s="429"/>
      <c r="C43" s="361"/>
      <c r="D43" s="1228">
        <v>-237.38069100000007</v>
      </c>
      <c r="E43" s="1218">
        <v>-844.69599999999991</v>
      </c>
      <c r="F43" s="361">
        <v>60.867392608735692</v>
      </c>
      <c r="G43" s="361">
        <v>-94.630141835109242</v>
      </c>
      <c r="H43" s="361">
        <v>-51.621482116041648</v>
      </c>
      <c r="I43" s="1303">
        <v>-127.55808382638526</v>
      </c>
      <c r="J43" s="361">
        <v>-1082.076691</v>
      </c>
      <c r="K43" s="361">
        <v>-179.18076903465288</v>
      </c>
      <c r="L43" s="68"/>
    </row>
    <row r="44" spans="1:12" s="68" customFormat="1" ht="15.95" customHeight="1">
      <c r="A44" s="444" t="s">
        <v>273</v>
      </c>
      <c r="B44" s="424"/>
      <c r="C44" s="286"/>
      <c r="D44" s="1244"/>
      <c r="E44" s="1260"/>
      <c r="F44" s="286"/>
      <c r="G44" s="286"/>
      <c r="H44" s="406"/>
      <c r="I44" s="1260"/>
      <c r="J44" s="443"/>
      <c r="K44" s="443"/>
      <c r="L44" s="104"/>
    </row>
    <row r="45" spans="1:12" s="100" customFormat="1" ht="15.95" customHeight="1">
      <c r="A45" s="59" t="s">
        <v>280</v>
      </c>
      <c r="B45" s="424"/>
      <c r="C45" s="286"/>
      <c r="D45" s="1226">
        <v>4083.5340000000001</v>
      </c>
      <c r="E45" s="1216">
        <v>3813.848</v>
      </c>
      <c r="F45" s="286">
        <v>3203.9160000000002</v>
      </c>
      <c r="G45" s="286">
        <v>5213.3559999999998</v>
      </c>
      <c r="H45" s="286">
        <v>5733.7629999999999</v>
      </c>
      <c r="I45" s="287">
        <v>8186.6620000000003</v>
      </c>
      <c r="J45" s="286">
        <v>4083.5340000000001</v>
      </c>
      <c r="K45" s="286">
        <v>5733.7629999999999</v>
      </c>
      <c r="L45" s="59"/>
    </row>
    <row r="46" spans="1:12" s="100" customFormat="1" ht="15.95" customHeight="1">
      <c r="A46" s="466" t="s">
        <v>281</v>
      </c>
      <c r="B46" s="467"/>
      <c r="C46" s="468"/>
      <c r="D46" s="1262">
        <v>2.0139999999999998</v>
      </c>
      <c r="E46" s="1261">
        <v>2</v>
      </c>
      <c r="F46" s="468">
        <v>2</v>
      </c>
      <c r="G46" s="468">
        <v>0</v>
      </c>
      <c r="H46" s="468">
        <v>0</v>
      </c>
      <c r="I46" s="1316">
        <v>0</v>
      </c>
      <c r="J46" s="468">
        <v>2.0139999999999998</v>
      </c>
      <c r="K46" s="468">
        <v>0</v>
      </c>
      <c r="L46" s="59"/>
    </row>
    <row r="47" spans="1:12" ht="15" customHeight="1">
      <c r="A47" s="417" t="s">
        <v>282</v>
      </c>
    </row>
    <row r="48" spans="1:12" ht="15" customHeight="1"/>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showZeros="0" view="pageBreakPreview" zoomScale="70" zoomScaleNormal="100" zoomScaleSheetLayoutView="70" workbookViewId="0"/>
  </sheetViews>
  <sheetFormatPr defaultRowHeight="12.75"/>
  <cols>
    <col min="1" max="1" width="50.7109375" style="347" customWidth="1"/>
    <col min="2" max="4" width="14.28515625" style="349" customWidth="1"/>
    <col min="5" max="12" width="14.28515625" style="347" customWidth="1"/>
    <col min="13" max="13" width="1.7109375" style="347" customWidth="1"/>
    <col min="14" max="16384" width="9.140625" style="347"/>
  </cols>
  <sheetData>
    <row r="1" spans="1:13" s="111" customFormat="1" ht="50.1" customHeight="1">
      <c r="A1" s="110"/>
    </row>
    <row r="2" spans="1:13" s="114" customFormat="1" ht="39.950000000000003" customHeight="1">
      <c r="A2" s="113" t="s">
        <v>660</v>
      </c>
      <c r="C2" s="146"/>
      <c r="D2" s="146"/>
      <c r="H2" s="147"/>
      <c r="K2" s="147"/>
      <c r="L2" s="256"/>
      <c r="M2" s="146"/>
    </row>
    <row r="3" spans="1:13" s="114" customFormat="1" ht="2.1" customHeight="1">
      <c r="A3" s="257"/>
      <c r="B3" s="258"/>
      <c r="C3" s="259"/>
      <c r="D3" s="259"/>
      <c r="E3" s="258"/>
      <c r="F3" s="258"/>
      <c r="G3" s="258"/>
      <c r="H3" s="260"/>
      <c r="I3" s="258"/>
      <c r="J3" s="258"/>
      <c r="K3" s="258"/>
      <c r="L3" s="258"/>
      <c r="M3" s="146"/>
    </row>
    <row r="4" spans="1:13" s="117" customFormat="1" ht="15.75" customHeight="1">
      <c r="A4" s="115"/>
      <c r="B4" s="115"/>
      <c r="C4" s="115"/>
      <c r="D4" s="115"/>
      <c r="E4" s="116"/>
      <c r="F4" s="116"/>
      <c r="G4" s="116"/>
      <c r="H4" s="116"/>
      <c r="M4" s="118"/>
    </row>
    <row r="5" spans="1:13" s="117" customFormat="1" ht="20.100000000000001" customHeight="1">
      <c r="A5" s="469" t="s">
        <v>661</v>
      </c>
      <c r="B5" s="470"/>
      <c r="C5" s="470"/>
      <c r="D5" s="470"/>
      <c r="E5" s="470"/>
      <c r="F5" s="470"/>
      <c r="G5" s="470"/>
      <c r="H5" s="470"/>
      <c r="I5" s="470"/>
      <c r="J5" s="470"/>
      <c r="K5" s="470"/>
      <c r="L5" s="471"/>
      <c r="M5" s="118"/>
    </row>
    <row r="6" spans="1:13" ht="15.95" customHeight="1">
      <c r="A6" s="472"/>
      <c r="B6" s="1464"/>
      <c r="C6" s="473"/>
      <c r="D6" s="269"/>
      <c r="E6" s="269"/>
      <c r="F6" s="269"/>
      <c r="G6" s="270" t="s">
        <v>230</v>
      </c>
      <c r="H6" s="269"/>
      <c r="I6" s="269"/>
      <c r="J6" s="269" t="s">
        <v>231</v>
      </c>
      <c r="K6" s="269"/>
      <c r="L6" s="473" t="s">
        <v>232</v>
      </c>
      <c r="M6" s="269"/>
    </row>
    <row r="7" spans="1:13" ht="15.95" customHeight="1">
      <c r="A7" s="472"/>
      <c r="B7" s="1465" t="s">
        <v>97</v>
      </c>
      <c r="C7" s="269" t="s">
        <v>230</v>
      </c>
      <c r="D7" s="269" t="s">
        <v>230</v>
      </c>
      <c r="E7" s="269" t="s">
        <v>230</v>
      </c>
      <c r="F7" s="269" t="s">
        <v>230</v>
      </c>
      <c r="G7" s="271" t="s">
        <v>233</v>
      </c>
      <c r="H7" s="269" t="s">
        <v>234</v>
      </c>
      <c r="I7" s="272" t="s">
        <v>235</v>
      </c>
      <c r="J7" s="272" t="s">
        <v>236</v>
      </c>
      <c r="K7" s="272" t="s">
        <v>237</v>
      </c>
      <c r="L7" s="272" t="s">
        <v>238</v>
      </c>
      <c r="M7" s="269"/>
    </row>
    <row r="8" spans="1:13" ht="15.95" customHeight="1">
      <c r="A8" s="474" t="s">
        <v>96</v>
      </c>
      <c r="B8" s="1466" t="s">
        <v>104</v>
      </c>
      <c r="C8" s="276" t="s">
        <v>104</v>
      </c>
      <c r="D8" s="276" t="s">
        <v>240</v>
      </c>
      <c r="E8" s="276" t="s">
        <v>241</v>
      </c>
      <c r="F8" s="276" t="s">
        <v>242</v>
      </c>
      <c r="G8" s="475" t="s">
        <v>243</v>
      </c>
      <c r="H8" s="276" t="s">
        <v>104</v>
      </c>
      <c r="I8" s="276" t="s">
        <v>244</v>
      </c>
      <c r="J8" s="276" t="s">
        <v>245</v>
      </c>
      <c r="K8" s="276" t="s">
        <v>246</v>
      </c>
      <c r="L8" s="276" t="s">
        <v>247</v>
      </c>
      <c r="M8" s="269"/>
    </row>
    <row r="9" spans="1:13" s="117" customFormat="1" ht="15.95" customHeight="1">
      <c r="A9" s="476" t="s">
        <v>324</v>
      </c>
      <c r="B9" s="1467"/>
      <c r="C9" s="1468"/>
      <c r="D9" s="282"/>
      <c r="E9" s="282"/>
      <c r="F9" s="282"/>
      <c r="G9" s="477"/>
      <c r="H9" s="478"/>
      <c r="I9" s="282"/>
      <c r="J9" s="282"/>
      <c r="K9" s="282"/>
      <c r="L9" s="282"/>
      <c r="M9" s="118"/>
    </row>
    <row r="10" spans="1:13" s="117" customFormat="1" ht="15.95" customHeight="1">
      <c r="A10" s="479" t="s">
        <v>325</v>
      </c>
      <c r="B10" s="1469">
        <v>273.53641107999999</v>
      </c>
      <c r="C10" s="1470">
        <v>273.53641107999999</v>
      </c>
      <c r="D10" s="480">
        <v>132.060379466</v>
      </c>
      <c r="E10" s="480">
        <v>31.337757012000001</v>
      </c>
      <c r="F10" s="480">
        <v>62.522221424999998</v>
      </c>
      <c r="G10" s="481">
        <v>47.616053176999998</v>
      </c>
      <c r="H10" s="482">
        <v>0</v>
      </c>
      <c r="I10" s="480">
        <v>0</v>
      </c>
      <c r="J10" s="480">
        <v>0</v>
      </c>
      <c r="K10" s="480">
        <v>0</v>
      </c>
      <c r="L10" s="480">
        <v>0</v>
      </c>
      <c r="M10" s="118"/>
    </row>
    <row r="11" spans="1:13" s="117" customFormat="1" ht="15.95" customHeight="1">
      <c r="A11" s="148" t="s">
        <v>326</v>
      </c>
      <c r="B11" s="1471">
        <v>1.6208635076177025</v>
      </c>
      <c r="C11" s="1472">
        <v>1.6208635076177025</v>
      </c>
      <c r="D11" s="483">
        <v>-0.10152249099999722</v>
      </c>
      <c r="E11" s="483">
        <v>0.51714563399999847</v>
      </c>
      <c r="F11" s="483">
        <v>0.65329869100000337</v>
      </c>
      <c r="G11" s="484">
        <v>0.55194167361769786</v>
      </c>
      <c r="H11" s="485">
        <v>0</v>
      </c>
      <c r="I11" s="483">
        <v>0</v>
      </c>
      <c r="J11" s="483">
        <v>0</v>
      </c>
      <c r="K11" s="483">
        <v>0</v>
      </c>
      <c r="L11" s="483">
        <v>0</v>
      </c>
      <c r="M11" s="262"/>
    </row>
    <row r="12" spans="1:13" s="117" customFormat="1" ht="15.95" customHeight="1">
      <c r="A12" s="148" t="s">
        <v>327</v>
      </c>
      <c r="B12" s="1471">
        <v>-0.36199999999999999</v>
      </c>
      <c r="C12" s="1472">
        <v>-0.36199999999999999</v>
      </c>
      <c r="D12" s="483">
        <v>-0.36199999999999999</v>
      </c>
      <c r="E12" s="483">
        <v>0</v>
      </c>
      <c r="F12" s="483">
        <v>0</v>
      </c>
      <c r="G12" s="484">
        <v>0</v>
      </c>
      <c r="H12" s="485">
        <v>0</v>
      </c>
      <c r="I12" s="483">
        <v>0</v>
      </c>
      <c r="J12" s="483">
        <v>0</v>
      </c>
      <c r="K12" s="483">
        <v>0</v>
      </c>
      <c r="L12" s="483">
        <v>0</v>
      </c>
    </row>
    <row r="13" spans="1:13" s="117" customFormat="1" ht="15.95" customHeight="1">
      <c r="A13" s="148" t="s">
        <v>328</v>
      </c>
      <c r="B13" s="1471">
        <v>0</v>
      </c>
      <c r="C13" s="1472">
        <v>0</v>
      </c>
      <c r="D13" s="483">
        <v>0</v>
      </c>
      <c r="E13" s="483">
        <v>0</v>
      </c>
      <c r="F13" s="483">
        <v>0</v>
      </c>
      <c r="G13" s="484">
        <v>0</v>
      </c>
      <c r="H13" s="485">
        <v>0</v>
      </c>
      <c r="I13" s="483">
        <v>0</v>
      </c>
      <c r="J13" s="483">
        <v>0</v>
      </c>
      <c r="K13" s="483">
        <v>0</v>
      </c>
      <c r="L13" s="483">
        <v>0</v>
      </c>
    </row>
    <row r="14" spans="1:13" s="117" customFormat="1" ht="15.95" customHeight="1">
      <c r="A14" s="486" t="s">
        <v>329</v>
      </c>
      <c r="B14" s="1473">
        <v>0.77703600638230141</v>
      </c>
      <c r="C14" s="1474">
        <v>0.77703600638230141</v>
      </c>
      <c r="D14" s="487">
        <v>0</v>
      </c>
      <c r="E14" s="487">
        <v>0</v>
      </c>
      <c r="F14" s="487">
        <v>0</v>
      </c>
      <c r="G14" s="488">
        <v>0.77703600638230141</v>
      </c>
      <c r="H14" s="489">
        <v>0</v>
      </c>
      <c r="I14" s="487">
        <v>0</v>
      </c>
      <c r="J14" s="487">
        <v>0</v>
      </c>
      <c r="K14" s="487">
        <v>0</v>
      </c>
      <c r="L14" s="487">
        <v>0</v>
      </c>
    </row>
    <row r="15" spans="1:13" s="117" customFormat="1" ht="15.95" customHeight="1">
      <c r="A15" s="490" t="s">
        <v>330</v>
      </c>
      <c r="B15" s="1475">
        <v>275.57231059399999</v>
      </c>
      <c r="C15" s="1476">
        <v>275.57231059399999</v>
      </c>
      <c r="D15" s="491">
        <v>131.59685697500001</v>
      </c>
      <c r="E15" s="491">
        <v>31.854902645999999</v>
      </c>
      <c r="F15" s="491">
        <v>63.175520116000001</v>
      </c>
      <c r="G15" s="492">
        <v>48.945030856999999</v>
      </c>
      <c r="H15" s="493">
        <v>0</v>
      </c>
      <c r="I15" s="491">
        <v>0</v>
      </c>
      <c r="J15" s="491">
        <v>0</v>
      </c>
      <c r="K15" s="491">
        <v>0</v>
      </c>
      <c r="L15" s="491">
        <v>0</v>
      </c>
    </row>
    <row r="16" spans="1:13" s="117" customFormat="1" ht="15.95" customHeight="1">
      <c r="A16" s="476" t="s">
        <v>331</v>
      </c>
      <c r="B16" s="1477"/>
      <c r="C16" s="1478"/>
      <c r="D16" s="494"/>
      <c r="E16" s="494"/>
      <c r="F16" s="494"/>
      <c r="G16" s="495"/>
      <c r="H16" s="496"/>
      <c r="I16" s="494"/>
      <c r="J16" s="494"/>
      <c r="K16" s="494"/>
      <c r="L16" s="494"/>
    </row>
    <row r="17" spans="1:12" s="117" customFormat="1" ht="15.95" customHeight="1">
      <c r="A17" s="479" t="s">
        <v>325</v>
      </c>
      <c r="B17" s="1469">
        <v>217.18767799400001</v>
      </c>
      <c r="C17" s="1470">
        <v>92.345837813999992</v>
      </c>
      <c r="D17" s="480">
        <v>36.002463548000001</v>
      </c>
      <c r="E17" s="480">
        <v>35.207719085000001</v>
      </c>
      <c r="F17" s="480">
        <v>4.5304243590000004</v>
      </c>
      <c r="G17" s="481">
        <v>16.605230821999999</v>
      </c>
      <c r="H17" s="482">
        <v>124.84184018000001</v>
      </c>
      <c r="I17" s="480">
        <v>73.466080419066984</v>
      </c>
      <c r="J17" s="480">
        <v>41.096324780737291</v>
      </c>
      <c r="K17" s="480">
        <v>2.3029506138371043</v>
      </c>
      <c r="L17" s="480">
        <v>7.9764843663084886</v>
      </c>
    </row>
    <row r="18" spans="1:12" s="117" customFormat="1" ht="15.95" customHeight="1">
      <c r="A18" s="148" t="s">
        <v>326</v>
      </c>
      <c r="B18" s="1471">
        <v>5.7773430969384769</v>
      </c>
      <c r="C18" s="1472">
        <v>1.8467311996315026</v>
      </c>
      <c r="D18" s="483">
        <v>0.11683004599999691</v>
      </c>
      <c r="E18" s="483">
        <v>1.0051007929999969</v>
      </c>
      <c r="F18" s="483">
        <v>0.15398690099999968</v>
      </c>
      <c r="G18" s="484">
        <v>0.57081345963150909</v>
      </c>
      <c r="H18" s="485">
        <v>3.9306118973069744</v>
      </c>
      <c r="I18" s="483">
        <v>2.8749340731741637</v>
      </c>
      <c r="J18" s="483">
        <v>1.8572080179259565</v>
      </c>
      <c r="K18" s="483">
        <v>2.7556983838721863E-2</v>
      </c>
      <c r="L18" s="483">
        <v>-0.82908717776478003</v>
      </c>
    </row>
    <row r="19" spans="1:12" s="117" customFormat="1" ht="15.95" customHeight="1">
      <c r="A19" s="148" t="s">
        <v>327</v>
      </c>
      <c r="B19" s="1471">
        <v>0</v>
      </c>
      <c r="C19" s="1472">
        <v>0</v>
      </c>
      <c r="D19" s="483">
        <v>0</v>
      </c>
      <c r="E19" s="483">
        <v>0</v>
      </c>
      <c r="F19" s="483">
        <v>0</v>
      </c>
      <c r="G19" s="484">
        <v>0</v>
      </c>
      <c r="H19" s="485">
        <v>0</v>
      </c>
      <c r="I19" s="483">
        <v>0</v>
      </c>
      <c r="J19" s="483">
        <v>0</v>
      </c>
      <c r="K19" s="483">
        <v>0</v>
      </c>
      <c r="L19" s="483">
        <v>0</v>
      </c>
    </row>
    <row r="20" spans="1:12" s="117" customFormat="1" ht="15.95" customHeight="1">
      <c r="A20" s="148" t="s">
        <v>328</v>
      </c>
      <c r="B20" s="1471">
        <v>0</v>
      </c>
      <c r="C20" s="1472">
        <v>0</v>
      </c>
      <c r="D20" s="483">
        <v>0</v>
      </c>
      <c r="E20" s="483">
        <v>0</v>
      </c>
      <c r="F20" s="483">
        <v>0</v>
      </c>
      <c r="G20" s="484">
        <v>0</v>
      </c>
      <c r="H20" s="485">
        <v>0</v>
      </c>
      <c r="I20" s="483">
        <v>0</v>
      </c>
      <c r="J20" s="483">
        <v>0</v>
      </c>
      <c r="K20" s="483">
        <v>0</v>
      </c>
      <c r="L20" s="483">
        <v>0</v>
      </c>
    </row>
    <row r="21" spans="1:12" s="117" customFormat="1" ht="15.95" customHeight="1">
      <c r="A21" s="486" t="s">
        <v>329</v>
      </c>
      <c r="B21" s="1473">
        <v>0.95136390506150614</v>
      </c>
      <c r="C21" s="1474">
        <v>0.23515533836849203</v>
      </c>
      <c r="D21" s="487">
        <v>0</v>
      </c>
      <c r="E21" s="487">
        <v>0</v>
      </c>
      <c r="F21" s="487">
        <v>0</v>
      </c>
      <c r="G21" s="488">
        <v>0.23515533836849203</v>
      </c>
      <c r="H21" s="489">
        <v>0.71620856669301414</v>
      </c>
      <c r="I21" s="487">
        <v>0.49506044325506593</v>
      </c>
      <c r="J21" s="487">
        <v>0.16988901907922363</v>
      </c>
      <c r="K21" s="487">
        <v>0</v>
      </c>
      <c r="L21" s="487">
        <v>5.1259104358724591E-2</v>
      </c>
    </row>
    <row r="22" spans="1:12" s="117" customFormat="1" ht="15.95" customHeight="1">
      <c r="A22" s="490" t="s">
        <v>330</v>
      </c>
      <c r="B22" s="1475">
        <v>223.91638499600001</v>
      </c>
      <c r="C22" s="1476">
        <v>94.427724352000013</v>
      </c>
      <c r="D22" s="491">
        <v>36.119293593999998</v>
      </c>
      <c r="E22" s="491">
        <v>36.212819877999998</v>
      </c>
      <c r="F22" s="491">
        <v>4.6844112600000001</v>
      </c>
      <c r="G22" s="492">
        <v>17.411199620000001</v>
      </c>
      <c r="H22" s="493">
        <v>129.48866064399999</v>
      </c>
      <c r="I22" s="491">
        <v>76.836074934999999</v>
      </c>
      <c r="J22" s="491">
        <v>43.123421819000001</v>
      </c>
      <c r="K22" s="491">
        <v>2.3305075980000001</v>
      </c>
      <c r="L22" s="491">
        <v>7.198656293</v>
      </c>
    </row>
    <row r="23" spans="1:12" s="117" customFormat="1" ht="15.95" customHeight="1">
      <c r="A23" s="476" t="s">
        <v>332</v>
      </c>
      <c r="B23" s="1477"/>
      <c r="C23" s="1478"/>
      <c r="D23" s="494"/>
      <c r="E23" s="494"/>
      <c r="F23" s="494"/>
      <c r="G23" s="495"/>
      <c r="H23" s="496"/>
      <c r="I23" s="494"/>
      <c r="J23" s="494"/>
      <c r="K23" s="494"/>
      <c r="L23" s="494"/>
    </row>
    <row r="24" spans="1:12" s="117" customFormat="1" ht="15.95" customHeight="1">
      <c r="A24" s="479" t="s">
        <v>325</v>
      </c>
      <c r="B24" s="1469">
        <v>470.10110586400003</v>
      </c>
      <c r="C24" s="1470">
        <v>394.27855310000001</v>
      </c>
      <c r="D24" s="480">
        <v>113.41805832599999</v>
      </c>
      <c r="E24" s="480">
        <v>80.392231093999996</v>
      </c>
      <c r="F24" s="480">
        <v>109.50026104600001</v>
      </c>
      <c r="G24" s="481">
        <v>90.968002634000001</v>
      </c>
      <c r="H24" s="482">
        <v>75.822552763999994</v>
      </c>
      <c r="I24" s="480">
        <v>1.2882050396137645</v>
      </c>
      <c r="J24" s="480">
        <v>38.000687373682538</v>
      </c>
      <c r="K24" s="480">
        <v>4.1659185827390255</v>
      </c>
      <c r="L24" s="480">
        <v>32.367741768064519</v>
      </c>
    </row>
    <row r="25" spans="1:12" s="117" customFormat="1" ht="15.95" customHeight="1">
      <c r="A25" s="148" t="s">
        <v>326</v>
      </c>
      <c r="B25" s="1471">
        <v>7.3529577450127164</v>
      </c>
      <c r="C25" s="1472">
        <v>7.7738139738757752</v>
      </c>
      <c r="D25" s="483">
        <v>2.6255414010000067</v>
      </c>
      <c r="E25" s="483">
        <v>1.1858903770000069</v>
      </c>
      <c r="F25" s="483">
        <v>2.1728089140000009</v>
      </c>
      <c r="G25" s="484">
        <v>1.7895732818757608</v>
      </c>
      <c r="H25" s="485">
        <v>-0.42085622886305885</v>
      </c>
      <c r="I25" s="483">
        <v>-5.294053250366438E-2</v>
      </c>
      <c r="J25" s="483">
        <v>-0.83160432743006996</v>
      </c>
      <c r="K25" s="483">
        <v>-1.0569233198021</v>
      </c>
      <c r="L25" s="483">
        <v>1.5206119505029465</v>
      </c>
    </row>
    <row r="26" spans="1:12" s="117" customFormat="1" ht="15.95" customHeight="1">
      <c r="A26" s="148" t="s">
        <v>327</v>
      </c>
      <c r="B26" s="1471">
        <v>0</v>
      </c>
      <c r="C26" s="1472">
        <v>0</v>
      </c>
      <c r="D26" s="483">
        <v>0</v>
      </c>
      <c r="E26" s="483">
        <v>0</v>
      </c>
      <c r="F26" s="483">
        <v>0</v>
      </c>
      <c r="G26" s="484">
        <v>0</v>
      </c>
      <c r="H26" s="485">
        <v>0</v>
      </c>
      <c r="I26" s="483">
        <v>0</v>
      </c>
      <c r="J26" s="483">
        <v>0</v>
      </c>
      <c r="K26" s="483">
        <v>0</v>
      </c>
      <c r="L26" s="483">
        <v>0</v>
      </c>
    </row>
    <row r="27" spans="1:12" s="117" customFormat="1" ht="15.95" customHeight="1">
      <c r="A27" s="148" t="s">
        <v>328</v>
      </c>
      <c r="B27" s="1471">
        <v>0</v>
      </c>
      <c r="C27" s="1472">
        <v>0</v>
      </c>
      <c r="D27" s="483">
        <v>0</v>
      </c>
      <c r="E27" s="483">
        <v>0</v>
      </c>
      <c r="F27" s="483">
        <v>0</v>
      </c>
      <c r="G27" s="484">
        <v>0</v>
      </c>
      <c r="H27" s="485">
        <v>0</v>
      </c>
      <c r="I27" s="483">
        <v>0</v>
      </c>
      <c r="J27" s="483">
        <v>0</v>
      </c>
      <c r="K27" s="483">
        <v>0</v>
      </c>
      <c r="L27" s="483">
        <v>0</v>
      </c>
    </row>
    <row r="28" spans="1:12" s="117" customFormat="1" ht="15.95" customHeight="1">
      <c r="A28" s="486" t="s">
        <v>329</v>
      </c>
      <c r="B28" s="1473">
        <v>1.0850632439873138</v>
      </c>
      <c r="C28" s="1474">
        <v>0.82312444112423699</v>
      </c>
      <c r="D28" s="487">
        <v>0</v>
      </c>
      <c r="E28" s="487">
        <v>0</v>
      </c>
      <c r="F28" s="487">
        <v>0</v>
      </c>
      <c r="G28" s="488">
        <v>0.82312444112423699</v>
      </c>
      <c r="H28" s="489">
        <v>0.26193880286307691</v>
      </c>
      <c r="I28" s="487">
        <v>8.5587238324844831E-3</v>
      </c>
      <c r="J28" s="487">
        <v>6.6180162155815125E-2</v>
      </c>
      <c r="K28" s="487">
        <v>6.6651107348566524E-2</v>
      </c>
      <c r="L28" s="487">
        <v>0.12054880952621079</v>
      </c>
    </row>
    <row r="29" spans="1:12" s="117" customFormat="1" ht="15.95" customHeight="1">
      <c r="A29" s="490" t="s">
        <v>330</v>
      </c>
      <c r="B29" s="1475">
        <v>478.53912685300003</v>
      </c>
      <c r="C29" s="1476">
        <v>402.87549151500002</v>
      </c>
      <c r="D29" s="491">
        <v>116.043599727</v>
      </c>
      <c r="E29" s="491">
        <v>81.578121471000003</v>
      </c>
      <c r="F29" s="491">
        <v>111.67306996000001</v>
      </c>
      <c r="G29" s="492">
        <v>93.580700356999998</v>
      </c>
      <c r="H29" s="493">
        <v>75.663635338000006</v>
      </c>
      <c r="I29" s="491">
        <v>1.2438232300000001</v>
      </c>
      <c r="J29" s="491">
        <v>37.235263207999999</v>
      </c>
      <c r="K29" s="491">
        <v>3.1756463699999999</v>
      </c>
      <c r="L29" s="491">
        <v>34.008902528</v>
      </c>
    </row>
    <row r="30" spans="1:12" s="117" customFormat="1" ht="15.95" customHeight="1">
      <c r="A30" s="476" t="s">
        <v>333</v>
      </c>
      <c r="B30" s="1477"/>
      <c r="C30" s="1478"/>
      <c r="D30" s="494"/>
      <c r="E30" s="494"/>
      <c r="F30" s="494"/>
      <c r="G30" s="495"/>
      <c r="H30" s="496"/>
      <c r="I30" s="494"/>
      <c r="J30" s="494"/>
      <c r="K30" s="494"/>
      <c r="L30" s="494"/>
    </row>
    <row r="31" spans="1:12" s="117" customFormat="1" ht="15.95" customHeight="1">
      <c r="A31" s="479" t="s">
        <v>325</v>
      </c>
      <c r="B31" s="1469">
        <v>61.150030065999999</v>
      </c>
      <c r="C31" s="1470">
        <v>60.995461562000003</v>
      </c>
      <c r="D31" s="480">
        <v>18.197385908000001</v>
      </c>
      <c r="E31" s="480">
        <v>27.088967970999999</v>
      </c>
      <c r="F31" s="480">
        <v>6.9663646090000002</v>
      </c>
      <c r="G31" s="481">
        <v>8.7427430739999998</v>
      </c>
      <c r="H31" s="482">
        <v>0.154568504</v>
      </c>
      <c r="I31" s="480">
        <v>0</v>
      </c>
      <c r="J31" s="480">
        <v>0</v>
      </c>
      <c r="K31" s="480">
        <v>0</v>
      </c>
      <c r="L31" s="480">
        <v>0.1545685037808833</v>
      </c>
    </row>
    <row r="32" spans="1:12" s="117" customFormat="1" ht="15.95" customHeight="1">
      <c r="A32" s="148" t="s">
        <v>326</v>
      </c>
      <c r="B32" s="1471">
        <v>1.1571644157572318</v>
      </c>
      <c r="C32" s="1472">
        <v>1.1579107774877029</v>
      </c>
      <c r="D32" s="483">
        <v>0.31364347547004456</v>
      </c>
      <c r="E32" s="483">
        <v>0.28791789793089251</v>
      </c>
      <c r="F32" s="483">
        <v>4.233791725999847E-2</v>
      </c>
      <c r="G32" s="484">
        <v>0.51401148682676734</v>
      </c>
      <c r="H32" s="485">
        <v>-7.4636173047110121E-4</v>
      </c>
      <c r="I32" s="483">
        <v>0</v>
      </c>
      <c r="J32" s="483">
        <v>0</v>
      </c>
      <c r="K32" s="483">
        <v>0</v>
      </c>
      <c r="L32" s="483">
        <v>-7.4636200529240929E-4</v>
      </c>
    </row>
    <row r="33" spans="1:12" s="117" customFormat="1" ht="15.95" customHeight="1">
      <c r="A33" s="148" t="s">
        <v>327</v>
      </c>
      <c r="B33" s="1471">
        <v>0</v>
      </c>
      <c r="C33" s="1472">
        <v>0</v>
      </c>
      <c r="D33" s="483">
        <v>0</v>
      </c>
      <c r="E33" s="483">
        <v>0</v>
      </c>
      <c r="F33" s="483">
        <v>0</v>
      </c>
      <c r="G33" s="484">
        <v>0</v>
      </c>
      <c r="H33" s="485">
        <v>0</v>
      </c>
      <c r="I33" s="483">
        <v>0</v>
      </c>
      <c r="J33" s="483">
        <v>0</v>
      </c>
      <c r="K33" s="483">
        <v>0</v>
      </c>
      <c r="L33" s="483">
        <v>0</v>
      </c>
    </row>
    <row r="34" spans="1:12" s="117" customFormat="1" ht="15.95" customHeight="1">
      <c r="A34" s="148" t="s">
        <v>328</v>
      </c>
      <c r="B34" s="1471">
        <v>1.2095465819801889</v>
      </c>
      <c r="C34" s="1472">
        <v>1.2095465819801889</v>
      </c>
      <c r="D34" s="483">
        <v>0.30283136952995482</v>
      </c>
      <c r="E34" s="483">
        <v>0.48329418206910801</v>
      </c>
      <c r="F34" s="483">
        <v>0.25937582274000104</v>
      </c>
      <c r="G34" s="484">
        <v>0.16404520764112498</v>
      </c>
      <c r="H34" s="485">
        <v>0</v>
      </c>
      <c r="I34" s="483">
        <v>0</v>
      </c>
      <c r="J34" s="483">
        <v>0</v>
      </c>
      <c r="K34" s="483">
        <v>0</v>
      </c>
      <c r="L34" s="483">
        <v>0</v>
      </c>
    </row>
    <row r="35" spans="1:12" s="117" customFormat="1" ht="15.95" customHeight="1">
      <c r="A35" s="486" t="s">
        <v>329</v>
      </c>
      <c r="B35" s="1473">
        <v>1.5364286262579411E-2</v>
      </c>
      <c r="C35" s="1474">
        <v>1.5423489532108307E-2</v>
      </c>
      <c r="D35" s="487">
        <v>0</v>
      </c>
      <c r="E35" s="487">
        <v>0</v>
      </c>
      <c r="F35" s="487">
        <v>0</v>
      </c>
      <c r="G35" s="488">
        <v>1.5423489532108307E-2</v>
      </c>
      <c r="H35" s="489">
        <v>-5.9203269528895617E-5</v>
      </c>
      <c r="I35" s="487">
        <v>0</v>
      </c>
      <c r="J35" s="487">
        <v>0</v>
      </c>
      <c r="K35" s="487">
        <v>0</v>
      </c>
      <c r="L35" s="487">
        <v>-5.9203269528895617E-5</v>
      </c>
    </row>
    <row r="36" spans="1:12" s="117" customFormat="1" ht="15.95" customHeight="1">
      <c r="A36" s="490" t="s">
        <v>330</v>
      </c>
      <c r="B36" s="1475">
        <v>63.532105350000002</v>
      </c>
      <c r="C36" s="1476">
        <v>63.378342410999998</v>
      </c>
      <c r="D36" s="491">
        <v>18.813860753</v>
      </c>
      <c r="E36" s="491">
        <v>27.860180051</v>
      </c>
      <c r="F36" s="491">
        <v>7.2680783489999996</v>
      </c>
      <c r="G36" s="492">
        <v>9.4362232580000001</v>
      </c>
      <c r="H36" s="493">
        <v>0.15376293899999999</v>
      </c>
      <c r="I36" s="491">
        <v>0</v>
      </c>
      <c r="J36" s="491">
        <v>0</v>
      </c>
      <c r="K36" s="491">
        <v>0</v>
      </c>
      <c r="L36" s="491">
        <v>0.15376293899999999</v>
      </c>
    </row>
    <row r="37" spans="1:12" s="117" customFormat="1" ht="15.95" customHeight="1">
      <c r="A37" s="476" t="s">
        <v>97</v>
      </c>
      <c r="B37" s="1477"/>
      <c r="C37" s="1478"/>
      <c r="D37" s="494"/>
      <c r="E37" s="494"/>
      <c r="F37" s="494"/>
      <c r="G37" s="495"/>
      <c r="H37" s="496"/>
      <c r="I37" s="494"/>
      <c r="J37" s="494"/>
      <c r="K37" s="494"/>
      <c r="L37" s="494"/>
    </row>
    <row r="38" spans="1:12" s="117" customFormat="1" ht="15.95" customHeight="1">
      <c r="A38" s="479" t="s">
        <v>325</v>
      </c>
      <c r="B38" s="1469">
        <v>1021.975225004</v>
      </c>
      <c r="C38" s="1470">
        <v>821.156263556</v>
      </c>
      <c r="D38" s="480">
        <v>299.678287248</v>
      </c>
      <c r="E38" s="480">
        <v>174.026675162</v>
      </c>
      <c r="F38" s="480">
        <v>183.51927143899999</v>
      </c>
      <c r="G38" s="481">
        <v>163.932029707</v>
      </c>
      <c r="H38" s="482">
        <v>200.81896144799998</v>
      </c>
      <c r="I38" s="480">
        <v>74.754285458680755</v>
      </c>
      <c r="J38" s="480">
        <v>79.097012154419829</v>
      </c>
      <c r="K38" s="480">
        <v>6.4688691965761294</v>
      </c>
      <c r="L38" s="480">
        <v>40.498794638153896</v>
      </c>
    </row>
    <row r="39" spans="1:12" s="117" customFormat="1" ht="15.95" customHeight="1">
      <c r="A39" s="148" t="s">
        <v>326</v>
      </c>
      <c r="B39" s="1471">
        <v>15.908328765326115</v>
      </c>
      <c r="C39" s="1472">
        <v>12.399319458612672</v>
      </c>
      <c r="D39" s="483">
        <v>2.9544924314700061</v>
      </c>
      <c r="E39" s="483">
        <v>2.9960547019308814</v>
      </c>
      <c r="F39" s="483">
        <v>3.0224324232600246</v>
      </c>
      <c r="G39" s="484">
        <v>3.4263399019517595</v>
      </c>
      <c r="H39" s="485">
        <v>3.5090093067134438</v>
      </c>
      <c r="I39" s="483">
        <v>2.8219935406704995</v>
      </c>
      <c r="J39" s="483">
        <v>1.0256036904958865</v>
      </c>
      <c r="K39" s="483">
        <v>-1.029366335963378</v>
      </c>
      <c r="L39" s="483">
        <v>0.69077841073287405</v>
      </c>
    </row>
    <row r="40" spans="1:12" s="117" customFormat="1" ht="15.95" customHeight="1">
      <c r="A40" s="148" t="s">
        <v>327</v>
      </c>
      <c r="B40" s="1471">
        <v>-0.36199999999999999</v>
      </c>
      <c r="C40" s="1472">
        <v>-0.36199999999999999</v>
      </c>
      <c r="D40" s="483">
        <v>-0.36199999999999999</v>
      </c>
      <c r="E40" s="483">
        <v>0</v>
      </c>
      <c r="F40" s="483">
        <v>0</v>
      </c>
      <c r="G40" s="484">
        <v>0</v>
      </c>
      <c r="H40" s="485">
        <v>0</v>
      </c>
      <c r="I40" s="483">
        <v>0</v>
      </c>
      <c r="J40" s="483">
        <v>0</v>
      </c>
      <c r="K40" s="483">
        <v>0</v>
      </c>
      <c r="L40" s="483">
        <v>0</v>
      </c>
    </row>
    <row r="41" spans="1:12" s="117" customFormat="1" ht="15.95" customHeight="1">
      <c r="A41" s="148" t="s">
        <v>328</v>
      </c>
      <c r="B41" s="1471">
        <v>1.2095465819801889</v>
      </c>
      <c r="C41" s="1472">
        <v>1.2095465819801889</v>
      </c>
      <c r="D41" s="483">
        <v>0.30283136952995482</v>
      </c>
      <c r="E41" s="483">
        <v>0.48329418206910801</v>
      </c>
      <c r="F41" s="483">
        <v>0.25937582274000104</v>
      </c>
      <c r="G41" s="484">
        <v>0.16404520764112498</v>
      </c>
      <c r="H41" s="485">
        <v>0</v>
      </c>
      <c r="I41" s="483">
        <v>0</v>
      </c>
      <c r="J41" s="483">
        <v>0</v>
      </c>
      <c r="K41" s="483">
        <v>0</v>
      </c>
      <c r="L41" s="483">
        <v>0</v>
      </c>
    </row>
    <row r="42" spans="1:12" s="117" customFormat="1" ht="15.95" customHeight="1">
      <c r="A42" s="486" t="s">
        <v>329</v>
      </c>
      <c r="B42" s="1473">
        <v>2.8288274416937007</v>
      </c>
      <c r="C42" s="1474">
        <v>1.8507392754071388</v>
      </c>
      <c r="D42" s="487">
        <v>0</v>
      </c>
      <c r="E42" s="487">
        <v>0</v>
      </c>
      <c r="F42" s="487">
        <v>0</v>
      </c>
      <c r="G42" s="488">
        <v>1.8507392754071388</v>
      </c>
      <c r="H42" s="489">
        <v>0.97808816628656214</v>
      </c>
      <c r="I42" s="487">
        <v>0.50361916708755039</v>
      </c>
      <c r="J42" s="487">
        <v>0.23606918123503876</v>
      </c>
      <c r="K42" s="487">
        <v>6.6651107348566524E-2</v>
      </c>
      <c r="L42" s="487">
        <v>0.17174871061540647</v>
      </c>
    </row>
    <row r="43" spans="1:12" s="117" customFormat="1" ht="15.95" customHeight="1">
      <c r="A43" s="497" t="s">
        <v>330</v>
      </c>
      <c r="B43" s="1479">
        <v>1041.559927793</v>
      </c>
      <c r="C43" s="1480">
        <v>836.253868872</v>
      </c>
      <c r="D43" s="498">
        <v>302.57361104899996</v>
      </c>
      <c r="E43" s="498">
        <v>177.50602404599999</v>
      </c>
      <c r="F43" s="498">
        <v>186.80107968500002</v>
      </c>
      <c r="G43" s="499">
        <v>169.37315409200002</v>
      </c>
      <c r="H43" s="500">
        <v>205.30605892099999</v>
      </c>
      <c r="I43" s="498">
        <v>78.079898166438809</v>
      </c>
      <c r="J43" s="498">
        <v>80.358685026150752</v>
      </c>
      <c r="K43" s="498">
        <v>5.5061539679613185</v>
      </c>
      <c r="L43" s="498">
        <v>41.361321759502175</v>
      </c>
    </row>
    <row r="44" spans="1:12" ht="15" customHeight="1"/>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334</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335</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504"/>
      <c r="C7" s="286"/>
      <c r="D7" s="1226"/>
      <c r="E7" s="1216"/>
      <c r="F7" s="286"/>
      <c r="G7" s="286"/>
      <c r="H7" s="286"/>
      <c r="I7" s="286"/>
      <c r="J7" s="1403"/>
    </row>
    <row r="8" spans="1:10" s="69" customFormat="1" ht="15.95" customHeight="1">
      <c r="A8" s="505" t="s">
        <v>325</v>
      </c>
      <c r="B8" s="506"/>
      <c r="C8" s="507"/>
      <c r="D8" s="1267">
        <v>273.53641107999999</v>
      </c>
      <c r="E8" s="1263">
        <v>272.70901206500002</v>
      </c>
      <c r="F8" s="507">
        <v>276.98060091100001</v>
      </c>
      <c r="G8" s="507">
        <v>282.63177803100001</v>
      </c>
      <c r="H8" s="507">
        <v>286.96600000000001</v>
      </c>
      <c r="I8" s="507">
        <v>292.64697270699997</v>
      </c>
      <c r="J8" s="1403"/>
    </row>
    <row r="9" spans="1:10" s="69" customFormat="1" ht="15.95" customHeight="1">
      <c r="A9" s="508" t="s">
        <v>326</v>
      </c>
      <c r="B9" s="509"/>
      <c r="C9" s="510"/>
      <c r="D9" s="1268">
        <v>1.6208635076177025</v>
      </c>
      <c r="E9" s="1264">
        <v>0.85088513199837124</v>
      </c>
      <c r="F9" s="510">
        <v>0.74337942177400151</v>
      </c>
      <c r="G9" s="510">
        <v>1.8768415582390858</v>
      </c>
      <c r="H9" s="510">
        <v>0.89772344306070551</v>
      </c>
      <c r="I9" s="510">
        <v>0.66046032550825007</v>
      </c>
      <c r="J9" s="75"/>
    </row>
    <row r="10" spans="1:10" s="69" customFormat="1" ht="15.95" customHeight="1">
      <c r="A10" s="508" t="s">
        <v>327</v>
      </c>
      <c r="B10" s="509"/>
      <c r="C10" s="510"/>
      <c r="D10" s="1268">
        <v>-0.36199999999999999</v>
      </c>
      <c r="E10" s="1264">
        <v>-0.76112475621099507</v>
      </c>
      <c r="F10" s="510">
        <v>-3.4430000000000001</v>
      </c>
      <c r="G10" s="510">
        <v>-6.9130000000000003</v>
      </c>
      <c r="H10" s="510">
        <v>-0.78339999999999999</v>
      </c>
      <c r="I10" s="510">
        <v>-6.6127000000000002</v>
      </c>
    </row>
    <row r="11" spans="1:10" s="69" customFormat="1" ht="15.95" customHeight="1">
      <c r="A11" s="508" t="s">
        <v>328</v>
      </c>
      <c r="B11" s="509"/>
      <c r="C11" s="510"/>
      <c r="D11" s="1268">
        <v>0</v>
      </c>
      <c r="E11" s="1264">
        <v>0</v>
      </c>
      <c r="F11" s="510">
        <v>0</v>
      </c>
      <c r="G11" s="510">
        <v>0</v>
      </c>
      <c r="H11" s="510">
        <v>0</v>
      </c>
      <c r="I11" s="510">
        <v>0</v>
      </c>
    </row>
    <row r="12" spans="1:10" s="69" customFormat="1" ht="15.95" customHeight="1">
      <c r="A12" s="508" t="s">
        <v>329</v>
      </c>
      <c r="B12" s="509"/>
      <c r="C12" s="510"/>
      <c r="D12" s="1268">
        <v>0.77703600638230141</v>
      </c>
      <c r="E12" s="1264">
        <v>0.73763863921262363</v>
      </c>
      <c r="F12" s="510">
        <v>-1.5719682677739792</v>
      </c>
      <c r="G12" s="510">
        <v>-0.61501867823908996</v>
      </c>
      <c r="H12" s="510">
        <v>-4.4485454120606915</v>
      </c>
      <c r="I12" s="510">
        <v>0.27126696749173373</v>
      </c>
    </row>
    <row r="13" spans="1:10" s="69" customFormat="1" ht="15.95" customHeight="1">
      <c r="A13" s="511" t="s">
        <v>330</v>
      </c>
      <c r="B13" s="512"/>
      <c r="C13" s="513"/>
      <c r="D13" s="1269">
        <v>275.57231059399999</v>
      </c>
      <c r="E13" s="1265">
        <v>273.53641107999999</v>
      </c>
      <c r="F13" s="513">
        <v>272.70901206500002</v>
      </c>
      <c r="G13" s="513">
        <v>276.98060091100001</v>
      </c>
      <c r="H13" s="513">
        <v>282.63177803100001</v>
      </c>
      <c r="I13" s="513">
        <v>286.96600000000001</v>
      </c>
    </row>
    <row r="14" spans="1:10" s="69" customFormat="1" ht="15.95" customHeight="1">
      <c r="A14" s="503" t="s">
        <v>331</v>
      </c>
      <c r="B14" s="506"/>
      <c r="C14" s="507"/>
      <c r="D14" s="1267"/>
      <c r="E14" s="1263"/>
      <c r="F14" s="507"/>
      <c r="G14" s="507"/>
      <c r="H14" s="507"/>
      <c r="I14" s="507"/>
    </row>
    <row r="15" spans="1:10" s="69" customFormat="1" ht="15.95" customHeight="1">
      <c r="A15" s="505" t="s">
        <v>325</v>
      </c>
      <c r="B15" s="506"/>
      <c r="C15" s="507"/>
      <c r="D15" s="1267">
        <v>217.18767799400001</v>
      </c>
      <c r="E15" s="1263">
        <v>216.736685615</v>
      </c>
      <c r="F15" s="507">
        <v>216.77724838</v>
      </c>
      <c r="G15" s="507">
        <v>222.07001396999999</v>
      </c>
      <c r="H15" s="507">
        <v>223.82899999999998</v>
      </c>
      <c r="I15" s="507">
        <v>220.23099999999999</v>
      </c>
    </row>
    <row r="16" spans="1:10" s="69" customFormat="1" ht="15.95" customHeight="1">
      <c r="A16" s="508" t="s">
        <v>326</v>
      </c>
      <c r="B16" s="509"/>
      <c r="C16" s="510"/>
      <c r="D16" s="1268">
        <v>5.7773430969384769</v>
      </c>
      <c r="E16" s="1264">
        <v>4.2105770385273837</v>
      </c>
      <c r="F16" s="510">
        <v>1.3318999165489889</v>
      </c>
      <c r="G16" s="510">
        <v>-2.2984473031099619</v>
      </c>
      <c r="H16" s="510">
        <v>0.4550466401237041</v>
      </c>
      <c r="I16" s="510">
        <v>1.864831844648688</v>
      </c>
    </row>
    <row r="17" spans="1:9" s="69" customFormat="1" ht="15.95" customHeight="1">
      <c r="A17" s="508" t="s">
        <v>327</v>
      </c>
      <c r="B17" s="509"/>
      <c r="C17" s="510"/>
      <c r="D17" s="1268">
        <v>0</v>
      </c>
      <c r="E17" s="1264">
        <v>-3.6252067976541427</v>
      </c>
      <c r="F17" s="510">
        <v>-0.13100000000000001</v>
      </c>
      <c r="G17" s="510">
        <v>-1.0529999999999999</v>
      </c>
      <c r="H17" s="510">
        <v>0</v>
      </c>
      <c r="I17" s="510">
        <v>0</v>
      </c>
    </row>
    <row r="18" spans="1:9" s="69" customFormat="1" ht="15.95" customHeight="1">
      <c r="A18" s="508" t="s">
        <v>328</v>
      </c>
      <c r="B18" s="509"/>
      <c r="C18" s="510"/>
      <c r="D18" s="1268">
        <v>0</v>
      </c>
      <c r="E18" s="1264">
        <v>0</v>
      </c>
      <c r="F18" s="510">
        <v>0</v>
      </c>
      <c r="G18" s="510">
        <v>0</v>
      </c>
      <c r="H18" s="510">
        <v>0</v>
      </c>
      <c r="I18" s="510">
        <v>0</v>
      </c>
    </row>
    <row r="19" spans="1:9" s="69" customFormat="1" ht="15.95" customHeight="1">
      <c r="A19" s="508" t="s">
        <v>329</v>
      </c>
      <c r="B19" s="509"/>
      <c r="C19" s="510"/>
      <c r="D19" s="1268">
        <v>0.95136390506150614</v>
      </c>
      <c r="E19" s="1264">
        <v>-0.13437786187323855</v>
      </c>
      <c r="F19" s="510">
        <v>-1.2414626815489884</v>
      </c>
      <c r="G19" s="510">
        <v>-1.9413182868900298</v>
      </c>
      <c r="H19" s="510">
        <v>-2.2140326701236965</v>
      </c>
      <c r="I19" s="510">
        <v>1.733168155351315</v>
      </c>
    </row>
    <row r="20" spans="1:9" s="69" customFormat="1" ht="15.95" customHeight="1">
      <c r="A20" s="511" t="s">
        <v>330</v>
      </c>
      <c r="B20" s="512"/>
      <c r="C20" s="513"/>
      <c r="D20" s="1269">
        <v>223.91638499600001</v>
      </c>
      <c r="E20" s="1265">
        <v>217.18767799400001</v>
      </c>
      <c r="F20" s="513">
        <v>216.736685615</v>
      </c>
      <c r="G20" s="513">
        <v>216.77724838</v>
      </c>
      <c r="H20" s="513">
        <v>222.07001396999999</v>
      </c>
      <c r="I20" s="513">
        <v>223.82899999999998</v>
      </c>
    </row>
    <row r="21" spans="1:9" s="69" customFormat="1" ht="15.95" customHeight="1">
      <c r="A21" s="503" t="s">
        <v>332</v>
      </c>
      <c r="B21" s="506"/>
      <c r="C21" s="507"/>
      <c r="D21" s="1267"/>
      <c r="E21" s="1263"/>
      <c r="F21" s="507"/>
      <c r="G21" s="507"/>
      <c r="H21" s="507"/>
      <c r="I21" s="507"/>
    </row>
    <row r="22" spans="1:9" s="69" customFormat="1" ht="15.95" customHeight="1">
      <c r="A22" s="505" t="s">
        <v>325</v>
      </c>
      <c r="B22" s="506"/>
      <c r="C22" s="507"/>
      <c r="D22" s="1267">
        <v>470.10110586400003</v>
      </c>
      <c r="E22" s="1263">
        <v>465.04713376699999</v>
      </c>
      <c r="F22" s="507">
        <v>464.42429155500002</v>
      </c>
      <c r="G22" s="507">
        <v>467.06331467199993</v>
      </c>
      <c r="H22" s="507">
        <v>465.45499999999998</v>
      </c>
      <c r="I22" s="507">
        <v>462.72099999999995</v>
      </c>
    </row>
    <row r="23" spans="1:9" s="69" customFormat="1" ht="15.95" customHeight="1">
      <c r="A23" s="508" t="s">
        <v>326</v>
      </c>
      <c r="B23" s="509"/>
      <c r="C23" s="510"/>
      <c r="D23" s="1268">
        <v>7.3529577450127164</v>
      </c>
      <c r="E23" s="1264">
        <v>8.3243130266418319</v>
      </c>
      <c r="F23" s="510">
        <v>2.3793298866131303</v>
      </c>
      <c r="G23" s="510">
        <v>1.9106185017559838</v>
      </c>
      <c r="H23" s="510">
        <v>6.5123464456360995</v>
      </c>
      <c r="I23" s="510">
        <v>16.454729210526864</v>
      </c>
    </row>
    <row r="24" spans="1:9" s="69" customFormat="1" ht="15.95" customHeight="1">
      <c r="A24" s="508" t="s">
        <v>327</v>
      </c>
      <c r="B24" s="509"/>
      <c r="C24" s="510"/>
      <c r="D24" s="1268">
        <v>0</v>
      </c>
      <c r="E24" s="1264">
        <v>-3.6101469999999996</v>
      </c>
      <c r="F24" s="510">
        <v>0</v>
      </c>
      <c r="G24" s="510">
        <v>-3.6949999999999998</v>
      </c>
      <c r="H24" s="510">
        <v>0</v>
      </c>
      <c r="I24" s="510">
        <v>-14.208299999999999</v>
      </c>
    </row>
    <row r="25" spans="1:9" s="69" customFormat="1" ht="15.95" customHeight="1">
      <c r="A25" s="508" t="s">
        <v>328</v>
      </c>
      <c r="B25" s="509"/>
      <c r="C25" s="510"/>
      <c r="D25" s="1268">
        <v>0</v>
      </c>
      <c r="E25" s="1264">
        <v>0</v>
      </c>
      <c r="F25" s="510">
        <v>0</v>
      </c>
      <c r="G25" s="510">
        <v>0</v>
      </c>
      <c r="H25" s="510">
        <v>0</v>
      </c>
      <c r="I25" s="510">
        <v>0</v>
      </c>
    </row>
    <row r="26" spans="1:9" s="69" customFormat="1" ht="15.95" customHeight="1">
      <c r="A26" s="508" t="s">
        <v>329</v>
      </c>
      <c r="B26" s="509"/>
      <c r="C26" s="510"/>
      <c r="D26" s="1268">
        <v>1.0850632439873138</v>
      </c>
      <c r="E26" s="1264">
        <v>0.3398060703581765</v>
      </c>
      <c r="F26" s="510">
        <v>-1.7564876746131288</v>
      </c>
      <c r="G26" s="510">
        <v>-0.85464161875599665</v>
      </c>
      <c r="H26" s="510">
        <v>-4.9040317736360937</v>
      </c>
      <c r="I26" s="510">
        <v>0.48757078947313914</v>
      </c>
    </row>
    <row r="27" spans="1:9" s="69" customFormat="1" ht="15.95" customHeight="1">
      <c r="A27" s="511" t="s">
        <v>330</v>
      </c>
      <c r="B27" s="512"/>
      <c r="C27" s="513"/>
      <c r="D27" s="1269">
        <v>478.53912685300003</v>
      </c>
      <c r="E27" s="1265">
        <v>470.10110586400003</v>
      </c>
      <c r="F27" s="513">
        <v>465.04713376699999</v>
      </c>
      <c r="G27" s="513">
        <v>464.42429155500002</v>
      </c>
      <c r="H27" s="513">
        <v>467.06331467199993</v>
      </c>
      <c r="I27" s="513">
        <v>465.45499999999998</v>
      </c>
    </row>
    <row r="28" spans="1:9" s="69" customFormat="1" ht="15.95" customHeight="1">
      <c r="A28" s="503" t="s">
        <v>333</v>
      </c>
      <c r="B28" s="506"/>
      <c r="C28" s="507"/>
      <c r="D28" s="1267"/>
      <c r="E28" s="1263"/>
      <c r="F28" s="507"/>
      <c r="G28" s="507"/>
      <c r="H28" s="507"/>
      <c r="I28" s="507"/>
    </row>
    <row r="29" spans="1:9" s="69" customFormat="1" ht="15.95" customHeight="1">
      <c r="A29" s="505" t="s">
        <v>325</v>
      </c>
      <c r="B29" s="506"/>
      <c r="C29" s="507"/>
      <c r="D29" s="1267">
        <v>61.150030065999999</v>
      </c>
      <c r="E29" s="1263">
        <v>60.026237352999999</v>
      </c>
      <c r="F29" s="507">
        <v>57.281545225999992</v>
      </c>
      <c r="G29" s="507">
        <v>56.556410026000002</v>
      </c>
      <c r="H29" s="507">
        <v>57.290999999999997</v>
      </c>
      <c r="I29" s="507">
        <v>56.481999999999992</v>
      </c>
    </row>
    <row r="30" spans="1:9" s="69" customFormat="1" ht="15.95" customHeight="1">
      <c r="A30" s="508" t="s">
        <v>326</v>
      </c>
      <c r="B30" s="509"/>
      <c r="C30" s="510"/>
      <c r="D30" s="1268">
        <v>1.1571644157572318</v>
      </c>
      <c r="E30" s="1264">
        <v>0.86146939178957838</v>
      </c>
      <c r="F30" s="510">
        <v>1.0276931239126919</v>
      </c>
      <c r="G30" s="510">
        <v>-1.0456307720863578</v>
      </c>
      <c r="H30" s="510">
        <v>0.90708581356864482</v>
      </c>
      <c r="I30" s="510">
        <v>0.19008349820369966</v>
      </c>
    </row>
    <row r="31" spans="1:9" s="69" customFormat="1" ht="15.95" customHeight="1">
      <c r="A31" s="508" t="s">
        <v>327</v>
      </c>
      <c r="B31" s="509"/>
      <c r="C31" s="510"/>
      <c r="D31" s="1268">
        <v>0</v>
      </c>
      <c r="E31" s="1264">
        <v>-0.37481827843714999</v>
      </c>
      <c r="F31" s="510">
        <v>0</v>
      </c>
      <c r="G31" s="510">
        <v>0</v>
      </c>
      <c r="H31" s="510">
        <v>0</v>
      </c>
      <c r="I31" s="510">
        <v>0</v>
      </c>
    </row>
    <row r="32" spans="1:9" s="69" customFormat="1" ht="15.95" customHeight="1">
      <c r="A32" s="508" t="s">
        <v>328</v>
      </c>
      <c r="B32" s="509"/>
      <c r="C32" s="510"/>
      <c r="D32" s="1268">
        <v>1.2095465819801889</v>
      </c>
      <c r="E32" s="1264">
        <v>0.64034131849182463</v>
      </c>
      <c r="F32" s="510">
        <v>1.7200000000000002</v>
      </c>
      <c r="G32" s="510">
        <v>1.6619000000000002</v>
      </c>
      <c r="H32" s="510">
        <v>-1.5359999999999998</v>
      </c>
      <c r="I32" s="510">
        <v>1.8210000000000002</v>
      </c>
    </row>
    <row r="33" spans="1:9" s="69" customFormat="1" ht="15.95" customHeight="1">
      <c r="A33" s="508" t="s">
        <v>329</v>
      </c>
      <c r="B33" s="509"/>
      <c r="C33" s="510"/>
      <c r="D33" s="1268">
        <v>1.5364286262579411E-2</v>
      </c>
      <c r="E33" s="1264">
        <v>-3.1997188442508878E-3</v>
      </c>
      <c r="F33" s="510">
        <v>-3.0009969126898947E-3</v>
      </c>
      <c r="G33" s="510">
        <v>0.10886597208635707</v>
      </c>
      <c r="H33" s="510">
        <v>-0.10567578756864214</v>
      </c>
      <c r="I33" s="510">
        <v>-1.2020834982036983</v>
      </c>
    </row>
    <row r="34" spans="1:9" s="69" customFormat="1" ht="15.95" customHeight="1">
      <c r="A34" s="511" t="s">
        <v>330</v>
      </c>
      <c r="B34" s="512"/>
      <c r="C34" s="513"/>
      <c r="D34" s="1269">
        <v>63.532105350000002</v>
      </c>
      <c r="E34" s="1265">
        <v>61.150030065999999</v>
      </c>
      <c r="F34" s="513">
        <v>60.026237352999999</v>
      </c>
      <c r="G34" s="513">
        <v>57.281545225999992</v>
      </c>
      <c r="H34" s="513">
        <v>56.556410026000002</v>
      </c>
      <c r="I34" s="513">
        <v>57.290999999999997</v>
      </c>
    </row>
    <row r="35" spans="1:9" s="69" customFormat="1" ht="15.95" customHeight="1">
      <c r="A35" s="503" t="s">
        <v>97</v>
      </c>
      <c r="B35" s="506"/>
      <c r="C35" s="507"/>
      <c r="D35" s="1267"/>
      <c r="E35" s="1263"/>
      <c r="F35" s="507"/>
      <c r="G35" s="507"/>
      <c r="H35" s="507"/>
      <c r="I35" s="507"/>
    </row>
    <row r="36" spans="1:9" s="69" customFormat="1" ht="15.95" customHeight="1">
      <c r="A36" s="505" t="s">
        <v>325</v>
      </c>
      <c r="B36" s="506"/>
      <c r="C36" s="507"/>
      <c r="D36" s="1267">
        <v>1021.975225004</v>
      </c>
      <c r="E36" s="1263">
        <v>1014.5190688</v>
      </c>
      <c r="F36" s="507">
        <v>1015.4636860720001</v>
      </c>
      <c r="G36" s="507">
        <v>1028.3215166989999</v>
      </c>
      <c r="H36" s="507">
        <v>1033.5409999999999</v>
      </c>
      <c r="I36" s="507">
        <v>1032.080972707</v>
      </c>
    </row>
    <row r="37" spans="1:9" s="69" customFormat="1" ht="15.95" customHeight="1">
      <c r="A37" s="508" t="s">
        <v>326</v>
      </c>
      <c r="B37" s="509"/>
      <c r="C37" s="510"/>
      <c r="D37" s="1268">
        <v>15.908328765326115</v>
      </c>
      <c r="E37" s="1264">
        <v>14.247244588957146</v>
      </c>
      <c r="F37" s="510">
        <v>5.4823023488487053</v>
      </c>
      <c r="G37" s="510">
        <v>0.44338198479880975</v>
      </c>
      <c r="H37" s="510">
        <v>8.7722023423891535</v>
      </c>
      <c r="I37" s="510">
        <v>19.170104878887514</v>
      </c>
    </row>
    <row r="38" spans="1:9" s="69" customFormat="1" ht="15.95" customHeight="1">
      <c r="A38" s="508" t="s">
        <v>327</v>
      </c>
      <c r="B38" s="509"/>
      <c r="C38" s="510"/>
      <c r="D38" s="1268">
        <v>-0.36199999999999999</v>
      </c>
      <c r="E38" s="1264">
        <v>-8.3712968323022885</v>
      </c>
      <c r="F38" s="510">
        <v>-3.5739999999999998</v>
      </c>
      <c r="G38" s="510">
        <v>-11.661</v>
      </c>
      <c r="H38" s="510">
        <v>-0.78339999999999999</v>
      </c>
      <c r="I38" s="510">
        <v>-20.820999999999998</v>
      </c>
    </row>
    <row r="39" spans="1:9" s="69" customFormat="1" ht="15.95" customHeight="1">
      <c r="A39" s="508" t="s">
        <v>328</v>
      </c>
      <c r="B39" s="509"/>
      <c r="C39" s="510"/>
      <c r="D39" s="1268">
        <v>1.2095465819801889</v>
      </c>
      <c r="E39" s="1264">
        <v>0.64034131849182463</v>
      </c>
      <c r="F39" s="510">
        <v>1.7200000000000002</v>
      </c>
      <c r="G39" s="510">
        <v>1.6619000000000002</v>
      </c>
      <c r="H39" s="510">
        <v>-1.5359999999999998</v>
      </c>
      <c r="I39" s="510">
        <v>1.8210000000000002</v>
      </c>
    </row>
    <row r="40" spans="1:9" s="69" customFormat="1" ht="15.95" customHeight="1">
      <c r="A40" s="508" t="s">
        <v>329</v>
      </c>
      <c r="B40" s="509"/>
      <c r="C40" s="510"/>
      <c r="D40" s="1268">
        <v>2.8288274416937007</v>
      </c>
      <c r="E40" s="1264">
        <v>0.93986712885331058</v>
      </c>
      <c r="F40" s="510">
        <v>-4.5729196208487863</v>
      </c>
      <c r="G40" s="510">
        <v>-3.3021126117987598</v>
      </c>
      <c r="H40" s="510">
        <v>-11.672285643389122</v>
      </c>
      <c r="I40" s="510">
        <v>1.2899224141124894</v>
      </c>
    </row>
    <row r="41" spans="1:9" s="69" customFormat="1" ht="15.95" customHeight="1">
      <c r="A41" s="514" t="s">
        <v>330</v>
      </c>
      <c r="B41" s="515"/>
      <c r="C41" s="516"/>
      <c r="D41" s="1270">
        <v>1041.559927793</v>
      </c>
      <c r="E41" s="1266">
        <v>1021.975225004</v>
      </c>
      <c r="F41" s="516">
        <v>1014.5190688</v>
      </c>
      <c r="G41" s="516">
        <v>1015.4636860720001</v>
      </c>
      <c r="H41" s="516">
        <v>1028.3215166989999</v>
      </c>
      <c r="I41" s="516">
        <v>1033.5409999999999</v>
      </c>
    </row>
    <row r="42" spans="1:9" ht="15" customHeight="1">
      <c r="D42" s="185"/>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336</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337</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504"/>
      <c r="C7" s="286"/>
      <c r="D7" s="1226"/>
      <c r="E7" s="1216"/>
      <c r="F7" s="286"/>
      <c r="G7" s="286"/>
      <c r="H7" s="286"/>
      <c r="I7" s="286"/>
      <c r="J7" s="1403"/>
    </row>
    <row r="8" spans="1:10" s="69" customFormat="1" ht="15.95" customHeight="1">
      <c r="A8" s="505" t="s">
        <v>325</v>
      </c>
      <c r="B8" s="506"/>
      <c r="C8" s="507"/>
      <c r="D8" s="1267">
        <v>273.53641107999999</v>
      </c>
      <c r="E8" s="1263">
        <v>272.70901206500002</v>
      </c>
      <c r="F8" s="507">
        <v>276.98060091100001</v>
      </c>
      <c r="G8" s="507">
        <v>282.63177803100001</v>
      </c>
      <c r="H8" s="507">
        <v>286.96600000000001</v>
      </c>
      <c r="I8" s="507">
        <v>292.64697270699997</v>
      </c>
      <c r="J8" s="1403"/>
    </row>
    <row r="9" spans="1:10" s="69" customFormat="1" ht="15.95" customHeight="1">
      <c r="A9" s="508" t="s">
        <v>326</v>
      </c>
      <c r="B9" s="509"/>
      <c r="C9" s="510"/>
      <c r="D9" s="1268">
        <v>1.6208635076177025</v>
      </c>
      <c r="E9" s="1264">
        <v>0.85088513199837124</v>
      </c>
      <c r="F9" s="510">
        <v>0.74337942177400151</v>
      </c>
      <c r="G9" s="510">
        <v>1.8768415582390858</v>
      </c>
      <c r="H9" s="510">
        <v>0.89772344306070551</v>
      </c>
      <c r="I9" s="510">
        <v>0.66046032550825007</v>
      </c>
      <c r="J9" s="75"/>
    </row>
    <row r="10" spans="1:10" s="69" customFormat="1" ht="15.95" customHeight="1">
      <c r="A10" s="508" t="s">
        <v>327</v>
      </c>
      <c r="B10" s="509"/>
      <c r="C10" s="510"/>
      <c r="D10" s="1268">
        <v>-0.36199999999999999</v>
      </c>
      <c r="E10" s="1264">
        <v>-0.76112475621099507</v>
      </c>
      <c r="F10" s="510">
        <v>-3.4430000000000001</v>
      </c>
      <c r="G10" s="510">
        <v>-6.9130000000000003</v>
      </c>
      <c r="H10" s="510">
        <v>-0.78339999999999999</v>
      </c>
      <c r="I10" s="510">
        <v>-6.6127000000000002</v>
      </c>
    </row>
    <row r="11" spans="1:10" s="69" customFormat="1" ht="15.95" customHeight="1">
      <c r="A11" s="508" t="s">
        <v>328</v>
      </c>
      <c r="B11" s="509"/>
      <c r="C11" s="510"/>
      <c r="D11" s="1268">
        <v>0</v>
      </c>
      <c r="E11" s="1264">
        <v>0</v>
      </c>
      <c r="F11" s="510">
        <v>0</v>
      </c>
      <c r="G11" s="510">
        <v>0</v>
      </c>
      <c r="H11" s="510">
        <v>0</v>
      </c>
      <c r="I11" s="510">
        <v>0</v>
      </c>
    </row>
    <row r="12" spans="1:10" s="69" customFormat="1" ht="15.95" customHeight="1">
      <c r="A12" s="508" t="s">
        <v>329</v>
      </c>
      <c r="B12" s="509"/>
      <c r="C12" s="510"/>
      <c r="D12" s="1268">
        <v>0.77703600638230141</v>
      </c>
      <c r="E12" s="1264">
        <v>0.73763863921262363</v>
      </c>
      <c r="F12" s="510">
        <v>-1.5719682677739792</v>
      </c>
      <c r="G12" s="510">
        <v>-0.61501867823908996</v>
      </c>
      <c r="H12" s="510">
        <v>-4.4485454120606915</v>
      </c>
      <c r="I12" s="510">
        <v>0.27126696749173373</v>
      </c>
    </row>
    <row r="13" spans="1:10" s="69" customFormat="1" ht="15.95" customHeight="1">
      <c r="A13" s="511" t="s">
        <v>330</v>
      </c>
      <c r="B13" s="512"/>
      <c r="C13" s="513"/>
      <c r="D13" s="1269">
        <v>275.57231059399999</v>
      </c>
      <c r="E13" s="1265">
        <v>273.53641107999999</v>
      </c>
      <c r="F13" s="513">
        <v>272.70901206500002</v>
      </c>
      <c r="G13" s="513">
        <v>276.98060091100001</v>
      </c>
      <c r="H13" s="513">
        <v>282.63177803100001</v>
      </c>
      <c r="I13" s="513">
        <v>286.96600000000001</v>
      </c>
    </row>
    <row r="14" spans="1:10" s="69" customFormat="1" ht="15.95" customHeight="1">
      <c r="A14" s="503" t="s">
        <v>331</v>
      </c>
      <c r="B14" s="506"/>
      <c r="C14" s="507"/>
      <c r="D14" s="1267"/>
      <c r="E14" s="1263"/>
      <c r="F14" s="507"/>
      <c r="G14" s="507"/>
      <c r="H14" s="507"/>
      <c r="I14" s="507"/>
    </row>
    <row r="15" spans="1:10" s="69" customFormat="1" ht="15.95" customHeight="1">
      <c r="A15" s="505" t="s">
        <v>325</v>
      </c>
      <c r="B15" s="506"/>
      <c r="C15" s="507"/>
      <c r="D15" s="1267">
        <v>92.345837813999992</v>
      </c>
      <c r="E15" s="1263">
        <v>94.271813758999997</v>
      </c>
      <c r="F15" s="507">
        <v>93.849222722999997</v>
      </c>
      <c r="G15" s="507">
        <v>97.114825678999992</v>
      </c>
      <c r="H15" s="507">
        <v>97.014999999999986</v>
      </c>
      <c r="I15" s="507">
        <v>94.536000000000001</v>
      </c>
    </row>
    <row r="16" spans="1:10" s="69" customFormat="1" ht="15.95" customHeight="1">
      <c r="A16" s="508" t="s">
        <v>326</v>
      </c>
      <c r="B16" s="509"/>
      <c r="C16" s="510"/>
      <c r="D16" s="1268">
        <v>1.8467311996315026</v>
      </c>
      <c r="E16" s="1264">
        <v>1.7803870980557202</v>
      </c>
      <c r="F16" s="510">
        <v>0.89939283851722429</v>
      </c>
      <c r="G16" s="510">
        <v>-2.1970558421151116</v>
      </c>
      <c r="H16" s="510">
        <v>1.2545731636080273</v>
      </c>
      <c r="I16" s="510">
        <v>1.6156117720634851</v>
      </c>
    </row>
    <row r="17" spans="1:9" s="69" customFormat="1" ht="15.95" customHeight="1">
      <c r="A17" s="508" t="s">
        <v>327</v>
      </c>
      <c r="B17" s="509"/>
      <c r="C17" s="510"/>
      <c r="D17" s="1268">
        <v>0</v>
      </c>
      <c r="E17" s="1264">
        <v>-3.6252067976541427</v>
      </c>
      <c r="F17" s="510">
        <v>0</v>
      </c>
      <c r="G17" s="510">
        <v>-0.17499999999999999</v>
      </c>
      <c r="H17" s="510">
        <v>0</v>
      </c>
      <c r="I17" s="510">
        <v>0</v>
      </c>
    </row>
    <row r="18" spans="1:9" s="69" customFormat="1" ht="15.95" customHeight="1">
      <c r="A18" s="508" t="s">
        <v>328</v>
      </c>
      <c r="B18" s="509"/>
      <c r="C18" s="510"/>
      <c r="D18" s="1268">
        <v>0</v>
      </c>
      <c r="E18" s="1264">
        <v>0</v>
      </c>
      <c r="F18" s="510">
        <v>0</v>
      </c>
      <c r="G18" s="510">
        <v>0</v>
      </c>
      <c r="H18" s="510">
        <v>0</v>
      </c>
      <c r="I18" s="510">
        <v>0</v>
      </c>
    </row>
    <row r="19" spans="1:9" s="69" customFormat="1" ht="15.95" customHeight="1">
      <c r="A19" s="508" t="s">
        <v>329</v>
      </c>
      <c r="B19" s="509"/>
      <c r="C19" s="510"/>
      <c r="D19" s="1268">
        <v>0.23515533836849203</v>
      </c>
      <c r="E19" s="1264">
        <v>-8.1156245401580798E-2</v>
      </c>
      <c r="F19" s="510">
        <v>-0.4768018025172196</v>
      </c>
      <c r="G19" s="510">
        <v>-0.89354711388488772</v>
      </c>
      <c r="H19" s="510">
        <v>-1.1547474846080255</v>
      </c>
      <c r="I19" s="510">
        <v>0.86338822793651804</v>
      </c>
    </row>
    <row r="20" spans="1:9" s="69" customFormat="1" ht="15.95" customHeight="1">
      <c r="A20" s="511" t="s">
        <v>330</v>
      </c>
      <c r="B20" s="512"/>
      <c r="C20" s="513"/>
      <c r="D20" s="1269">
        <v>94.427724352000013</v>
      </c>
      <c r="E20" s="1265">
        <v>92.345837813999992</v>
      </c>
      <c r="F20" s="513">
        <v>94.271813758999997</v>
      </c>
      <c r="G20" s="513">
        <v>93.849222722999997</v>
      </c>
      <c r="H20" s="513">
        <v>97.114825678999992</v>
      </c>
      <c r="I20" s="513">
        <v>97.014999999999986</v>
      </c>
    </row>
    <row r="21" spans="1:9" s="69" customFormat="1" ht="15.95" customHeight="1">
      <c r="A21" s="503" t="s">
        <v>332</v>
      </c>
      <c r="B21" s="506"/>
      <c r="C21" s="507"/>
      <c r="D21" s="1267"/>
      <c r="E21" s="1263"/>
      <c r="F21" s="507"/>
      <c r="G21" s="507"/>
      <c r="H21" s="507"/>
      <c r="I21" s="507"/>
    </row>
    <row r="22" spans="1:9" s="69" customFormat="1" ht="15.95" customHeight="1">
      <c r="A22" s="505" t="s">
        <v>325</v>
      </c>
      <c r="B22" s="506"/>
      <c r="C22" s="507"/>
      <c r="D22" s="1267">
        <v>394.27855310000001</v>
      </c>
      <c r="E22" s="1263">
        <v>389.40118678199997</v>
      </c>
      <c r="F22" s="507">
        <v>391.05164923900003</v>
      </c>
      <c r="G22" s="507">
        <v>393.58245959199996</v>
      </c>
      <c r="H22" s="507">
        <v>391.94299999999998</v>
      </c>
      <c r="I22" s="507">
        <v>394.74299999999994</v>
      </c>
    </row>
    <row r="23" spans="1:9" s="69" customFormat="1" ht="15.95" customHeight="1">
      <c r="A23" s="508" t="s">
        <v>326</v>
      </c>
      <c r="B23" s="509"/>
      <c r="C23" s="510"/>
      <c r="D23" s="1268">
        <v>7.7738139738757752</v>
      </c>
      <c r="E23" s="1264">
        <v>7.9543157589651514</v>
      </c>
      <c r="F23" s="510">
        <v>-0.19545413282145319</v>
      </c>
      <c r="G23" s="510">
        <v>2.1130724095879856</v>
      </c>
      <c r="H23" s="510">
        <v>6.2321339692786495</v>
      </c>
      <c r="I23" s="510">
        <v>10.643964831344562</v>
      </c>
    </row>
    <row r="24" spans="1:9" s="69" customFormat="1" ht="15.95" customHeight="1">
      <c r="A24" s="508" t="s">
        <v>327</v>
      </c>
      <c r="B24" s="509"/>
      <c r="C24" s="510"/>
      <c r="D24" s="1268">
        <v>0</v>
      </c>
      <c r="E24" s="1264">
        <v>-3.6101469999999996</v>
      </c>
      <c r="F24" s="510">
        <v>0</v>
      </c>
      <c r="G24" s="510">
        <v>-3.6949999999999998</v>
      </c>
      <c r="H24" s="510">
        <v>0</v>
      </c>
      <c r="I24" s="510">
        <v>-14.208299999999999</v>
      </c>
    </row>
    <row r="25" spans="1:9" s="69" customFormat="1" ht="15.95" customHeight="1">
      <c r="A25" s="508" t="s">
        <v>328</v>
      </c>
      <c r="B25" s="509"/>
      <c r="C25" s="510"/>
      <c r="D25" s="1268">
        <v>0</v>
      </c>
      <c r="E25" s="1264">
        <v>0</v>
      </c>
      <c r="F25" s="510">
        <v>0</v>
      </c>
      <c r="G25" s="510">
        <v>0</v>
      </c>
      <c r="H25" s="510">
        <v>0</v>
      </c>
      <c r="I25" s="510">
        <v>0</v>
      </c>
    </row>
    <row r="26" spans="1:9" s="69" customFormat="1" ht="15.95" customHeight="1">
      <c r="A26" s="508" t="s">
        <v>329</v>
      </c>
      <c r="B26" s="509"/>
      <c r="C26" s="510"/>
      <c r="D26" s="1268">
        <v>0.82312444112423699</v>
      </c>
      <c r="E26" s="1264">
        <v>0.53319755903485111</v>
      </c>
      <c r="F26" s="510">
        <v>-1.4550083241785432</v>
      </c>
      <c r="G26" s="510">
        <v>-0.94888276258799742</v>
      </c>
      <c r="H26" s="510">
        <v>-4.5926743772786409</v>
      </c>
      <c r="I26" s="510">
        <v>0.76433516865543538</v>
      </c>
    </row>
    <row r="27" spans="1:9" s="69" customFormat="1" ht="15.95" customHeight="1">
      <c r="A27" s="511" t="s">
        <v>330</v>
      </c>
      <c r="B27" s="512"/>
      <c r="C27" s="513"/>
      <c r="D27" s="1269">
        <v>402.87549151500002</v>
      </c>
      <c r="E27" s="1265">
        <v>394.27855310000001</v>
      </c>
      <c r="F27" s="513">
        <v>389.40118678199997</v>
      </c>
      <c r="G27" s="513">
        <v>391.05164923900003</v>
      </c>
      <c r="H27" s="513">
        <v>393.58245959199996</v>
      </c>
      <c r="I27" s="513">
        <v>391.94299999999998</v>
      </c>
    </row>
    <row r="28" spans="1:9" s="69" customFormat="1" ht="15.95" customHeight="1">
      <c r="A28" s="503" t="s">
        <v>333</v>
      </c>
      <c r="B28" s="506"/>
      <c r="C28" s="507"/>
      <c r="D28" s="1267"/>
      <c r="E28" s="1263"/>
      <c r="F28" s="507"/>
      <c r="G28" s="507"/>
      <c r="H28" s="507"/>
      <c r="I28" s="507"/>
    </row>
    <row r="29" spans="1:9" s="69" customFormat="1" ht="15.95" customHeight="1">
      <c r="A29" s="505" t="s">
        <v>325</v>
      </c>
      <c r="B29" s="506"/>
      <c r="C29" s="507"/>
      <c r="D29" s="1267">
        <v>60.995461562000003</v>
      </c>
      <c r="E29" s="1263">
        <v>59.873872200999998</v>
      </c>
      <c r="F29" s="507">
        <v>57.101393640999994</v>
      </c>
      <c r="G29" s="507">
        <v>56.378368803000001</v>
      </c>
      <c r="H29" s="507">
        <v>57.107999999999997</v>
      </c>
      <c r="I29" s="507">
        <v>56.285999999999994</v>
      </c>
    </row>
    <row r="30" spans="1:9" s="69" customFormat="1" ht="15.95" customHeight="1">
      <c r="A30" s="508" t="s">
        <v>326</v>
      </c>
      <c r="B30" s="509"/>
      <c r="C30" s="510"/>
      <c r="D30" s="1268">
        <v>1.1579107774877029</v>
      </c>
      <c r="E30" s="1264">
        <v>0.85906780411293671</v>
      </c>
      <c r="F30" s="510">
        <v>1.0459067620201208</v>
      </c>
      <c r="G30" s="510">
        <v>-1.0464754525799749</v>
      </c>
      <c r="H30" s="510">
        <v>0.91113839309432199</v>
      </c>
      <c r="I30" s="510">
        <v>0.19871974275626192</v>
      </c>
    </row>
    <row r="31" spans="1:9" s="69" customFormat="1" ht="15.95" customHeight="1">
      <c r="A31" s="508" t="s">
        <v>327</v>
      </c>
      <c r="B31" s="509"/>
      <c r="C31" s="510"/>
      <c r="D31" s="1268">
        <v>0</v>
      </c>
      <c r="E31" s="1264">
        <v>-0.37481827843714999</v>
      </c>
      <c r="F31" s="510">
        <v>0</v>
      </c>
      <c r="G31" s="510">
        <v>0</v>
      </c>
      <c r="H31" s="510">
        <v>0</v>
      </c>
      <c r="I31" s="510">
        <v>0</v>
      </c>
    </row>
    <row r="32" spans="1:9" s="69" customFormat="1" ht="15.95" customHeight="1">
      <c r="A32" s="508" t="s">
        <v>328</v>
      </c>
      <c r="B32" s="509"/>
      <c r="C32" s="510"/>
      <c r="D32" s="1268">
        <v>1.2095465819801889</v>
      </c>
      <c r="E32" s="1264">
        <v>0.64034131849182463</v>
      </c>
      <c r="F32" s="510">
        <v>1.7200000000000002</v>
      </c>
      <c r="G32" s="510">
        <v>1.6619000000000002</v>
      </c>
      <c r="H32" s="510">
        <v>-1.5359999999999998</v>
      </c>
      <c r="I32" s="510">
        <v>1.8210000000000002</v>
      </c>
    </row>
    <row r="33" spans="1:9" s="69" customFormat="1" ht="15.95" customHeight="1">
      <c r="A33" s="508" t="s">
        <v>329</v>
      </c>
      <c r="B33" s="509"/>
      <c r="C33" s="510"/>
      <c r="D33" s="1268">
        <v>1.5423489532108307E-2</v>
      </c>
      <c r="E33" s="1264">
        <v>-3.0014831676092148E-3</v>
      </c>
      <c r="F33" s="510">
        <v>6.5717979798812862E-3</v>
      </c>
      <c r="G33" s="510">
        <v>0.10760029057997418</v>
      </c>
      <c r="H33" s="510">
        <v>-0.10476959009431934</v>
      </c>
      <c r="I33" s="510">
        <v>-1.1977197427562605</v>
      </c>
    </row>
    <row r="34" spans="1:9" s="69" customFormat="1" ht="15.95" customHeight="1">
      <c r="A34" s="511" t="s">
        <v>330</v>
      </c>
      <c r="B34" s="512"/>
      <c r="C34" s="513"/>
      <c r="D34" s="1269">
        <v>63.378342410999998</v>
      </c>
      <c r="E34" s="1265">
        <v>60.995461562000003</v>
      </c>
      <c r="F34" s="513">
        <v>59.873872200999998</v>
      </c>
      <c r="G34" s="513">
        <v>57.101393640999994</v>
      </c>
      <c r="H34" s="513">
        <v>56.378368803000001</v>
      </c>
      <c r="I34" s="513">
        <v>57.107999999999997</v>
      </c>
    </row>
    <row r="35" spans="1:9" s="69" customFormat="1" ht="15.95" customHeight="1">
      <c r="A35" s="503" t="s">
        <v>97</v>
      </c>
      <c r="B35" s="506"/>
      <c r="C35" s="507"/>
      <c r="D35" s="1267"/>
      <c r="E35" s="1263"/>
      <c r="F35" s="507"/>
      <c r="G35" s="507"/>
      <c r="H35" s="507"/>
      <c r="I35" s="507"/>
    </row>
    <row r="36" spans="1:9" s="69" customFormat="1" ht="15.95" customHeight="1">
      <c r="A36" s="505" t="s">
        <v>325</v>
      </c>
      <c r="B36" s="506"/>
      <c r="C36" s="507"/>
      <c r="D36" s="1267">
        <v>821.156263556</v>
      </c>
      <c r="E36" s="1263">
        <v>816.25588480700003</v>
      </c>
      <c r="F36" s="507">
        <v>818.98286651400008</v>
      </c>
      <c r="G36" s="507">
        <v>829.70743210499995</v>
      </c>
      <c r="H36" s="507">
        <v>833.03200000000004</v>
      </c>
      <c r="I36" s="507">
        <v>838.21197270699997</v>
      </c>
    </row>
    <row r="37" spans="1:9" s="69" customFormat="1" ht="15.95" customHeight="1">
      <c r="A37" s="508" t="s">
        <v>326</v>
      </c>
      <c r="B37" s="509"/>
      <c r="C37" s="510"/>
      <c r="D37" s="1268">
        <v>12.399319458612672</v>
      </c>
      <c r="E37" s="1264">
        <v>11.444655793132174</v>
      </c>
      <c r="F37" s="510">
        <v>2.4932248894898024</v>
      </c>
      <c r="G37" s="510">
        <v>0.74638267313203421</v>
      </c>
      <c r="H37" s="510">
        <v>9.2955689690417032</v>
      </c>
      <c r="I37" s="510">
        <v>13.118756671672593</v>
      </c>
    </row>
    <row r="38" spans="1:9" s="69" customFormat="1" ht="15.95" customHeight="1">
      <c r="A38" s="508" t="s">
        <v>327</v>
      </c>
      <c r="B38" s="509"/>
      <c r="C38" s="510"/>
      <c r="D38" s="1268">
        <v>-0.36199999999999999</v>
      </c>
      <c r="E38" s="1264">
        <v>-8.3712968323022885</v>
      </c>
      <c r="F38" s="510">
        <v>-3.4430000000000001</v>
      </c>
      <c r="G38" s="510">
        <v>-10.782999999999999</v>
      </c>
      <c r="H38" s="510">
        <v>-0.78339999999999999</v>
      </c>
      <c r="I38" s="510">
        <v>-20.820999999999998</v>
      </c>
    </row>
    <row r="39" spans="1:9" s="69" customFormat="1" ht="15.95" customHeight="1">
      <c r="A39" s="508" t="s">
        <v>328</v>
      </c>
      <c r="B39" s="509"/>
      <c r="C39" s="510"/>
      <c r="D39" s="1268">
        <v>1.2095465819801889</v>
      </c>
      <c r="E39" s="1264">
        <v>0.64034131849182463</v>
      </c>
      <c r="F39" s="510">
        <v>1.7200000000000002</v>
      </c>
      <c r="G39" s="510">
        <v>1.6619000000000002</v>
      </c>
      <c r="H39" s="510">
        <v>-1.5359999999999998</v>
      </c>
      <c r="I39" s="510">
        <v>1.8210000000000002</v>
      </c>
    </row>
    <row r="40" spans="1:9" s="69" customFormat="1" ht="15.95" customHeight="1">
      <c r="A40" s="508" t="s">
        <v>329</v>
      </c>
      <c r="B40" s="509"/>
      <c r="C40" s="510"/>
      <c r="D40" s="1268">
        <v>1.8507392754071388</v>
      </c>
      <c r="E40" s="1264">
        <v>1.1866784696782846</v>
      </c>
      <c r="F40" s="510">
        <v>-3.4972065964898604</v>
      </c>
      <c r="G40" s="510">
        <v>-2.3498482641320013</v>
      </c>
      <c r="H40" s="510">
        <v>-10.300736864041676</v>
      </c>
      <c r="I40" s="510">
        <v>0.70127062132742668</v>
      </c>
    </row>
    <row r="41" spans="1:9" s="69" customFormat="1" ht="15.95" customHeight="1">
      <c r="A41" s="514" t="s">
        <v>330</v>
      </c>
      <c r="B41" s="515"/>
      <c r="C41" s="516"/>
      <c r="D41" s="1270">
        <v>836.253868872</v>
      </c>
      <c r="E41" s="1266">
        <v>821.156263556</v>
      </c>
      <c r="F41" s="516">
        <v>816.25588480700003</v>
      </c>
      <c r="G41" s="516">
        <v>818.98286651400008</v>
      </c>
      <c r="H41" s="516">
        <v>829.70743210499995</v>
      </c>
      <c r="I41" s="516">
        <v>833.03200000000004</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338</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339</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424"/>
      <c r="C7" s="286"/>
      <c r="D7" s="1226"/>
      <c r="E7" s="1216"/>
      <c r="F7" s="286"/>
      <c r="G7" s="286"/>
      <c r="H7" s="286"/>
      <c r="I7" s="286"/>
      <c r="J7" s="1403"/>
    </row>
    <row r="8" spans="1:10" s="69" customFormat="1" ht="15.95" customHeight="1">
      <c r="A8" s="505" t="s">
        <v>325</v>
      </c>
      <c r="B8" s="517"/>
      <c r="C8" s="507"/>
      <c r="D8" s="1267">
        <v>132.060379466</v>
      </c>
      <c r="E8" s="1263">
        <v>132.69936499400001</v>
      </c>
      <c r="F8" s="507">
        <v>136.87206700900001</v>
      </c>
      <c r="G8" s="507">
        <v>143.63379800000001</v>
      </c>
      <c r="H8" s="507">
        <v>143.709</v>
      </c>
      <c r="I8" s="507">
        <v>143.58600000000001</v>
      </c>
      <c r="J8" s="1403"/>
    </row>
    <row r="9" spans="1:10" s="69" customFormat="1" ht="15.95" customHeight="1">
      <c r="A9" s="508" t="s">
        <v>326</v>
      </c>
      <c r="B9" s="518"/>
      <c r="C9" s="510"/>
      <c r="D9" s="1268">
        <v>-0.10152249099999722</v>
      </c>
      <c r="E9" s="1264">
        <v>-0.29098552799999311</v>
      </c>
      <c r="F9" s="510">
        <v>-0.72970201499998666</v>
      </c>
      <c r="G9" s="510">
        <v>0.15126900900000351</v>
      </c>
      <c r="H9" s="510">
        <v>8.4798000000006368E-2</v>
      </c>
      <c r="I9" s="510">
        <v>0.12299999999999045</v>
      </c>
      <c r="J9" s="75"/>
    </row>
    <row r="10" spans="1:10" s="69" customFormat="1" ht="15.95" customHeight="1">
      <c r="A10" s="508" t="s">
        <v>327</v>
      </c>
      <c r="B10" s="518"/>
      <c r="C10" s="510"/>
      <c r="D10" s="1268">
        <v>-0.36199999999999999</v>
      </c>
      <c r="E10" s="1264">
        <v>-0.34799999999999998</v>
      </c>
      <c r="F10" s="510">
        <v>-3.4430000000000001</v>
      </c>
      <c r="G10" s="510">
        <v>-6.9130000000000003</v>
      </c>
      <c r="H10" s="510"/>
      <c r="I10" s="510"/>
    </row>
    <row r="11" spans="1:10" s="69" customFormat="1" ht="15.95" customHeight="1">
      <c r="A11" s="508" t="s">
        <v>328</v>
      </c>
      <c r="B11" s="518"/>
      <c r="C11" s="510"/>
      <c r="D11" s="1268">
        <v>0</v>
      </c>
      <c r="E11" s="1264"/>
      <c r="F11" s="510"/>
      <c r="G11" s="510"/>
      <c r="H11" s="510"/>
      <c r="I11" s="510"/>
    </row>
    <row r="12" spans="1:10" s="69" customFormat="1" ht="15.95" customHeight="1">
      <c r="A12" s="508" t="s">
        <v>329</v>
      </c>
      <c r="B12" s="518"/>
      <c r="C12" s="510"/>
      <c r="D12" s="1268">
        <v>0</v>
      </c>
      <c r="E12" s="1264"/>
      <c r="F12" s="510"/>
      <c r="G12" s="510"/>
      <c r="H12" s="510">
        <v>-0.16</v>
      </c>
      <c r="I12" s="510"/>
    </row>
    <row r="13" spans="1:10" s="69" customFormat="1" ht="15.95" customHeight="1">
      <c r="A13" s="511" t="s">
        <v>330</v>
      </c>
      <c r="B13" s="519"/>
      <c r="C13" s="513"/>
      <c r="D13" s="1269">
        <v>131.59685697500001</v>
      </c>
      <c r="E13" s="1265">
        <v>132.060379466</v>
      </c>
      <c r="F13" s="513">
        <v>132.69936499400001</v>
      </c>
      <c r="G13" s="513">
        <v>136.87206700900001</v>
      </c>
      <c r="H13" s="513">
        <v>143.63379800000001</v>
      </c>
      <c r="I13" s="513">
        <v>143.709</v>
      </c>
    </row>
    <row r="14" spans="1:10" s="69" customFormat="1" ht="15.95" customHeight="1">
      <c r="A14" s="503" t="s">
        <v>331</v>
      </c>
      <c r="B14" s="517"/>
      <c r="C14" s="507"/>
      <c r="D14" s="1267"/>
      <c r="E14" s="1263"/>
      <c r="F14" s="507"/>
      <c r="G14" s="507"/>
      <c r="H14" s="507"/>
      <c r="I14" s="507"/>
    </row>
    <row r="15" spans="1:10" s="69" customFormat="1" ht="15.95" customHeight="1">
      <c r="A15" s="505" t="s">
        <v>325</v>
      </c>
      <c r="B15" s="517"/>
      <c r="C15" s="507"/>
      <c r="D15" s="1267">
        <v>36.002463548000001</v>
      </c>
      <c r="E15" s="1263">
        <v>36.285539718000003</v>
      </c>
      <c r="F15" s="507">
        <v>37.339128524000003</v>
      </c>
      <c r="G15" s="507">
        <v>38.373688182999999</v>
      </c>
      <c r="H15" s="507">
        <v>38.289000000000001</v>
      </c>
      <c r="I15" s="507">
        <v>38.494</v>
      </c>
    </row>
    <row r="16" spans="1:10" s="69" customFormat="1" ht="15.95" customHeight="1">
      <c r="A16" s="508" t="s">
        <v>326</v>
      </c>
      <c r="B16" s="518"/>
      <c r="C16" s="510"/>
      <c r="D16" s="1268">
        <v>0.11683004599999691</v>
      </c>
      <c r="E16" s="1264">
        <v>-0.28307617000000107</v>
      </c>
      <c r="F16" s="510">
        <v>-1.0535888060000005</v>
      </c>
      <c r="G16" s="510">
        <v>-0.85955965899999853</v>
      </c>
      <c r="H16" s="510">
        <v>-7.5311816999999337E-2</v>
      </c>
      <c r="I16" s="510">
        <v>-0.20499999999999829</v>
      </c>
    </row>
    <row r="17" spans="1:9" s="69" customFormat="1" ht="15.95" customHeight="1">
      <c r="A17" s="508" t="s">
        <v>327</v>
      </c>
      <c r="B17" s="518"/>
      <c r="C17" s="510"/>
      <c r="D17" s="1268">
        <v>0</v>
      </c>
      <c r="E17" s="1264"/>
      <c r="F17" s="510"/>
      <c r="G17" s="510">
        <v>-0.17499999999999999</v>
      </c>
      <c r="H17" s="510"/>
      <c r="I17" s="510"/>
    </row>
    <row r="18" spans="1:9" s="69" customFormat="1" ht="15.95" customHeight="1">
      <c r="A18" s="508" t="s">
        <v>328</v>
      </c>
      <c r="B18" s="518"/>
      <c r="C18" s="510"/>
      <c r="D18" s="1268">
        <v>0</v>
      </c>
      <c r="E18" s="1264"/>
      <c r="F18" s="510"/>
      <c r="G18" s="510"/>
      <c r="H18" s="510"/>
      <c r="I18" s="510"/>
    </row>
    <row r="19" spans="1:9" s="69" customFormat="1" ht="15.95" customHeight="1">
      <c r="A19" s="508" t="s">
        <v>329</v>
      </c>
      <c r="B19" s="518"/>
      <c r="C19" s="510"/>
      <c r="D19" s="1268">
        <v>0</v>
      </c>
      <c r="E19" s="1264"/>
      <c r="F19" s="510"/>
      <c r="G19" s="510"/>
      <c r="H19" s="510">
        <v>0.16</v>
      </c>
      <c r="I19" s="510"/>
    </row>
    <row r="20" spans="1:9" s="69" customFormat="1" ht="15.95" customHeight="1">
      <c r="A20" s="511" t="s">
        <v>330</v>
      </c>
      <c r="B20" s="519"/>
      <c r="C20" s="513"/>
      <c r="D20" s="1269">
        <v>36.119293593999998</v>
      </c>
      <c r="E20" s="1265">
        <v>36.002463548000001</v>
      </c>
      <c r="F20" s="513">
        <v>36.285539718000003</v>
      </c>
      <c r="G20" s="513">
        <v>37.339128524000003</v>
      </c>
      <c r="H20" s="513">
        <v>38.373688182999999</v>
      </c>
      <c r="I20" s="513">
        <v>38.289000000000001</v>
      </c>
    </row>
    <row r="21" spans="1:9" s="69" customFormat="1" ht="15.95" customHeight="1">
      <c r="A21" s="503" t="s">
        <v>332</v>
      </c>
      <c r="B21" s="517"/>
      <c r="C21" s="507"/>
      <c r="D21" s="1267"/>
      <c r="E21" s="1263"/>
      <c r="F21" s="507"/>
      <c r="G21" s="507"/>
      <c r="H21" s="507"/>
      <c r="I21" s="507"/>
    </row>
    <row r="22" spans="1:9" s="69" customFormat="1" ht="15.95" customHeight="1">
      <c r="A22" s="505" t="s">
        <v>325</v>
      </c>
      <c r="B22" s="517"/>
      <c r="C22" s="507"/>
      <c r="D22" s="1267">
        <v>113.41805832599999</v>
      </c>
      <c r="E22" s="1263">
        <v>112.133203499</v>
      </c>
      <c r="F22" s="507">
        <v>113.950361077</v>
      </c>
      <c r="G22" s="507">
        <v>119.49476487</v>
      </c>
      <c r="H22" s="507">
        <v>116.705</v>
      </c>
      <c r="I22" s="507">
        <v>115.78</v>
      </c>
    </row>
    <row r="23" spans="1:9" s="69" customFormat="1" ht="15.95" customHeight="1">
      <c r="A23" s="508" t="s">
        <v>326</v>
      </c>
      <c r="B23" s="518"/>
      <c r="C23" s="510"/>
      <c r="D23" s="1268">
        <v>2.6255414010000067</v>
      </c>
      <c r="E23" s="1264">
        <v>1.2848548269999895</v>
      </c>
      <c r="F23" s="510">
        <v>-1.8171575779999927</v>
      </c>
      <c r="G23" s="510">
        <v>-1.8494037930000076</v>
      </c>
      <c r="H23" s="510">
        <v>2.7897648699999991</v>
      </c>
      <c r="I23" s="510">
        <v>0.92499999999999716</v>
      </c>
    </row>
    <row r="24" spans="1:9" s="69" customFormat="1" ht="15.95" customHeight="1">
      <c r="A24" s="508" t="s">
        <v>327</v>
      </c>
      <c r="B24" s="518"/>
      <c r="C24" s="510"/>
      <c r="D24" s="1268">
        <v>0</v>
      </c>
      <c r="E24" s="1264"/>
      <c r="F24" s="510"/>
      <c r="G24" s="510">
        <v>-3.6949999999999998</v>
      </c>
      <c r="H24" s="510"/>
      <c r="I24" s="510"/>
    </row>
    <row r="25" spans="1:9" s="69" customFormat="1" ht="15.95" customHeight="1">
      <c r="A25" s="508" t="s">
        <v>328</v>
      </c>
      <c r="B25" s="518"/>
      <c r="C25" s="510"/>
      <c r="D25" s="1268">
        <v>0</v>
      </c>
      <c r="E25" s="1264"/>
      <c r="F25" s="510"/>
      <c r="G25" s="510"/>
      <c r="H25" s="510"/>
      <c r="I25" s="510"/>
    </row>
    <row r="26" spans="1:9" s="69" customFormat="1" ht="15.95" customHeight="1">
      <c r="A26" s="508" t="s">
        <v>329</v>
      </c>
      <c r="B26" s="518"/>
      <c r="C26" s="510"/>
      <c r="D26" s="1268">
        <v>0</v>
      </c>
      <c r="E26" s="1264"/>
      <c r="F26" s="510"/>
      <c r="G26" s="510"/>
      <c r="H26" s="510"/>
      <c r="I26" s="510"/>
    </row>
    <row r="27" spans="1:9" s="69" customFormat="1" ht="15.95" customHeight="1">
      <c r="A27" s="511" t="s">
        <v>330</v>
      </c>
      <c r="B27" s="519"/>
      <c r="C27" s="513"/>
      <c r="D27" s="1269">
        <v>116.043599727</v>
      </c>
      <c r="E27" s="1265">
        <v>113.41805832599999</v>
      </c>
      <c r="F27" s="513">
        <v>112.133203499</v>
      </c>
      <c r="G27" s="513">
        <v>113.950361077</v>
      </c>
      <c r="H27" s="513">
        <v>119.49476487</v>
      </c>
      <c r="I27" s="513">
        <v>116.705</v>
      </c>
    </row>
    <row r="28" spans="1:9" s="69" customFormat="1" ht="15.95" customHeight="1">
      <c r="A28" s="503" t="s">
        <v>333</v>
      </c>
      <c r="B28" s="517"/>
      <c r="C28" s="507"/>
      <c r="D28" s="1267"/>
      <c r="E28" s="1263"/>
      <c r="F28" s="507"/>
      <c r="G28" s="507"/>
      <c r="H28" s="507"/>
      <c r="I28" s="507"/>
    </row>
    <row r="29" spans="1:9" s="69" customFormat="1" ht="15.95" customHeight="1">
      <c r="A29" s="505" t="s">
        <v>325</v>
      </c>
      <c r="B29" s="517"/>
      <c r="C29" s="507"/>
      <c r="D29" s="1267">
        <v>18.197385908000001</v>
      </c>
      <c r="E29" s="1263">
        <v>17.702036203999999</v>
      </c>
      <c r="F29" s="507">
        <v>17.225428028</v>
      </c>
      <c r="G29" s="507">
        <v>16.832577670999999</v>
      </c>
      <c r="H29" s="507">
        <v>16.867000000000001</v>
      </c>
      <c r="I29" s="507">
        <v>15.978999999999999</v>
      </c>
    </row>
    <row r="30" spans="1:9" s="69" customFormat="1" ht="15.95" customHeight="1">
      <c r="A30" s="508" t="s">
        <v>326</v>
      </c>
      <c r="B30" s="518"/>
      <c r="C30" s="510"/>
      <c r="D30" s="1268">
        <v>0.31364347547004456</v>
      </c>
      <c r="E30" s="1264">
        <v>0.40934970400000381</v>
      </c>
      <c r="F30" s="510">
        <v>-0.13339182400000027</v>
      </c>
      <c r="G30" s="510">
        <v>4.7850357000001509E-2</v>
      </c>
      <c r="H30" s="510">
        <v>0.23957767099999927</v>
      </c>
      <c r="I30" s="510">
        <v>0.31000000000000227</v>
      </c>
    </row>
    <row r="31" spans="1:9" s="69" customFormat="1" ht="15.95" customHeight="1">
      <c r="A31" s="508" t="s">
        <v>327</v>
      </c>
      <c r="B31" s="518"/>
      <c r="C31" s="510"/>
      <c r="D31" s="1268">
        <v>0</v>
      </c>
      <c r="E31" s="1264"/>
      <c r="F31" s="510"/>
      <c r="G31" s="510"/>
      <c r="H31" s="510"/>
      <c r="I31" s="510"/>
    </row>
    <row r="32" spans="1:9" s="69" customFormat="1" ht="15.95" customHeight="1">
      <c r="A32" s="508" t="s">
        <v>328</v>
      </c>
      <c r="B32" s="518"/>
      <c r="C32" s="510"/>
      <c r="D32" s="1268">
        <v>0.30283136952995482</v>
      </c>
      <c r="E32" s="1264">
        <v>8.5999999999999993E-2</v>
      </c>
      <c r="F32" s="510">
        <v>0.61</v>
      </c>
      <c r="G32" s="510">
        <v>0.34499999999999997</v>
      </c>
      <c r="H32" s="510">
        <v>-0.27400000000000002</v>
      </c>
      <c r="I32" s="510">
        <v>0.57799999999999996</v>
      </c>
    </row>
    <row r="33" spans="1:9" s="69" customFormat="1" ht="15.95" customHeight="1">
      <c r="A33" s="508" t="s">
        <v>329</v>
      </c>
      <c r="B33" s="518"/>
      <c r="C33" s="510"/>
      <c r="D33" s="1268">
        <v>0</v>
      </c>
      <c r="E33" s="1264"/>
      <c r="F33" s="510"/>
      <c r="G33" s="510"/>
      <c r="H33" s="510"/>
      <c r="I33" s="510"/>
    </row>
    <row r="34" spans="1:9" s="69" customFormat="1" ht="15.95" customHeight="1">
      <c r="A34" s="511" t="s">
        <v>330</v>
      </c>
      <c r="B34" s="519"/>
      <c r="C34" s="513"/>
      <c r="D34" s="1269">
        <v>18.813860753</v>
      </c>
      <c r="E34" s="1265">
        <v>18.197385908000001</v>
      </c>
      <c r="F34" s="513">
        <v>17.702036203999999</v>
      </c>
      <c r="G34" s="513">
        <v>17.225428028</v>
      </c>
      <c r="H34" s="513">
        <v>16.832577670999999</v>
      </c>
      <c r="I34" s="513">
        <v>16.867000000000001</v>
      </c>
    </row>
    <row r="35" spans="1:9" s="69" customFormat="1" ht="15.95" customHeight="1">
      <c r="A35" s="503" t="s">
        <v>97</v>
      </c>
      <c r="B35" s="517"/>
      <c r="C35" s="507"/>
      <c r="D35" s="1267"/>
      <c r="E35" s="1263"/>
      <c r="F35" s="507"/>
      <c r="G35" s="507"/>
      <c r="H35" s="507"/>
      <c r="I35" s="507"/>
    </row>
    <row r="36" spans="1:9" s="69" customFormat="1" ht="15.95" customHeight="1">
      <c r="A36" s="505" t="s">
        <v>325</v>
      </c>
      <c r="B36" s="517"/>
      <c r="C36" s="507"/>
      <c r="D36" s="1267">
        <v>299.678287248</v>
      </c>
      <c r="E36" s="1263">
        <v>298.82014441500002</v>
      </c>
      <c r="F36" s="507">
        <v>305.38698463800006</v>
      </c>
      <c r="G36" s="507">
        <v>318.33482872400003</v>
      </c>
      <c r="H36" s="507">
        <v>315.57</v>
      </c>
      <c r="I36" s="507">
        <v>313.839</v>
      </c>
    </row>
    <row r="37" spans="1:9" s="69" customFormat="1" ht="15.95" customHeight="1">
      <c r="A37" s="508" t="s">
        <v>326</v>
      </c>
      <c r="B37" s="518"/>
      <c r="C37" s="510"/>
      <c r="D37" s="1268">
        <v>2.9544924314700061</v>
      </c>
      <c r="E37" s="1264">
        <v>1.1201428329999881</v>
      </c>
      <c r="F37" s="510">
        <v>-3.7338402230000427</v>
      </c>
      <c r="G37" s="510">
        <v>-2.5098440859999762</v>
      </c>
      <c r="H37" s="510">
        <v>3.03882872400004</v>
      </c>
      <c r="I37" s="510">
        <v>1.1529999999999947</v>
      </c>
    </row>
    <row r="38" spans="1:9" s="69" customFormat="1" ht="15.95" customHeight="1">
      <c r="A38" s="508" t="s">
        <v>327</v>
      </c>
      <c r="B38" s="518"/>
      <c r="C38" s="510"/>
      <c r="D38" s="1268">
        <v>-0.36199999999999999</v>
      </c>
      <c r="E38" s="1264">
        <v>-0.34799999999999998</v>
      </c>
      <c r="F38" s="510">
        <v>-3.4430000000000001</v>
      </c>
      <c r="G38" s="510">
        <v>-10.782999999999999</v>
      </c>
      <c r="H38" s="510">
        <v>0</v>
      </c>
      <c r="I38" s="510">
        <v>0</v>
      </c>
    </row>
    <row r="39" spans="1:9" s="69" customFormat="1" ht="15.95" customHeight="1">
      <c r="A39" s="508" t="s">
        <v>328</v>
      </c>
      <c r="B39" s="518"/>
      <c r="C39" s="510"/>
      <c r="D39" s="1268">
        <v>0.30283136952995482</v>
      </c>
      <c r="E39" s="1264">
        <v>8.5999999999999993E-2</v>
      </c>
      <c r="F39" s="510">
        <v>0.61</v>
      </c>
      <c r="G39" s="510">
        <v>0.34499999999999997</v>
      </c>
      <c r="H39" s="510">
        <v>-0.27400000000000002</v>
      </c>
      <c r="I39" s="510">
        <v>0.57799999999999996</v>
      </c>
    </row>
    <row r="40" spans="1:9" s="69" customFormat="1" ht="15.95" customHeight="1">
      <c r="A40" s="508" t="s">
        <v>329</v>
      </c>
      <c r="B40" s="518"/>
      <c r="C40" s="510"/>
      <c r="D40" s="1268">
        <v>0</v>
      </c>
      <c r="E40" s="1264">
        <v>0</v>
      </c>
      <c r="F40" s="510">
        <v>0</v>
      </c>
      <c r="G40" s="510">
        <v>0</v>
      </c>
      <c r="H40" s="510">
        <v>0</v>
      </c>
      <c r="I40" s="510">
        <v>0</v>
      </c>
    </row>
    <row r="41" spans="1:9" s="69" customFormat="1" ht="15.95" customHeight="1">
      <c r="A41" s="514" t="s">
        <v>330</v>
      </c>
      <c r="B41" s="520"/>
      <c r="C41" s="516"/>
      <c r="D41" s="1270">
        <v>302.57361104899996</v>
      </c>
      <c r="E41" s="1266">
        <v>299.678287248</v>
      </c>
      <c r="F41" s="516">
        <v>298.82014441500002</v>
      </c>
      <c r="G41" s="516">
        <v>305.38698463800006</v>
      </c>
      <c r="H41" s="516">
        <v>318.33482872400003</v>
      </c>
      <c r="I41" s="516">
        <v>315.57</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340</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341</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424"/>
      <c r="C7" s="286"/>
      <c r="D7" s="1226"/>
      <c r="E7" s="1216"/>
      <c r="F7" s="286"/>
      <c r="G7" s="286"/>
      <c r="H7" s="286"/>
      <c r="I7" s="286"/>
      <c r="J7" s="1403"/>
    </row>
    <row r="8" spans="1:10" s="69" customFormat="1" ht="15.95" customHeight="1">
      <c r="A8" s="505" t="s">
        <v>325</v>
      </c>
      <c r="B8" s="517"/>
      <c r="C8" s="507"/>
      <c r="D8" s="1267">
        <v>31.337757012000001</v>
      </c>
      <c r="E8" s="1263">
        <v>30.915940049</v>
      </c>
      <c r="F8" s="507">
        <v>30.594018351999999</v>
      </c>
      <c r="G8" s="507">
        <v>30.428874645</v>
      </c>
      <c r="H8" s="507">
        <v>30.161999999999999</v>
      </c>
      <c r="I8" s="507">
        <v>30.641999999999999</v>
      </c>
      <c r="J8" s="1403"/>
    </row>
    <row r="9" spans="1:10" s="69" customFormat="1" ht="15.95" customHeight="1">
      <c r="A9" s="508" t="s">
        <v>326</v>
      </c>
      <c r="B9" s="518"/>
      <c r="C9" s="510"/>
      <c r="D9" s="1268">
        <v>0.51714563399999847</v>
      </c>
      <c r="E9" s="1264">
        <v>0.42181696300000127</v>
      </c>
      <c r="F9" s="510">
        <v>0.32192169700000051</v>
      </c>
      <c r="G9" s="510">
        <v>0.16514370699999859</v>
      </c>
      <c r="H9" s="510">
        <v>0.26687464500000146</v>
      </c>
      <c r="I9" s="510">
        <v>0.20899999999999952</v>
      </c>
      <c r="J9" s="75"/>
    </row>
    <row r="10" spans="1:10" s="69" customFormat="1" ht="15.95" customHeight="1">
      <c r="A10" s="508" t="s">
        <v>327</v>
      </c>
      <c r="B10" s="518"/>
      <c r="C10" s="510"/>
      <c r="D10" s="1268">
        <v>0</v>
      </c>
      <c r="E10" s="1264"/>
      <c r="F10" s="510"/>
      <c r="G10" s="510"/>
      <c r="H10" s="510"/>
      <c r="I10" s="510"/>
    </row>
    <row r="11" spans="1:10" s="69" customFormat="1" ht="15.95" customHeight="1">
      <c r="A11" s="508" t="s">
        <v>328</v>
      </c>
      <c r="B11" s="518"/>
      <c r="C11" s="510"/>
      <c r="D11" s="1268">
        <v>0</v>
      </c>
      <c r="E11" s="1264"/>
      <c r="F11" s="510"/>
      <c r="G11" s="510"/>
      <c r="H11" s="510"/>
      <c r="I11" s="510"/>
    </row>
    <row r="12" spans="1:10" s="69" customFormat="1" ht="15.95" customHeight="1">
      <c r="A12" s="508" t="s">
        <v>329</v>
      </c>
      <c r="B12" s="518"/>
      <c r="C12" s="510"/>
      <c r="D12" s="1268">
        <v>0</v>
      </c>
      <c r="E12" s="1264"/>
      <c r="F12" s="510"/>
      <c r="G12" s="510"/>
      <c r="H12" s="510"/>
      <c r="I12" s="510">
        <v>-0.68899999999999995</v>
      </c>
    </row>
    <row r="13" spans="1:10" s="69" customFormat="1" ht="15.95" customHeight="1">
      <c r="A13" s="511" t="s">
        <v>330</v>
      </c>
      <c r="B13" s="519"/>
      <c r="C13" s="513"/>
      <c r="D13" s="1269">
        <v>31.854902645999999</v>
      </c>
      <c r="E13" s="1265">
        <v>31.337757012000001</v>
      </c>
      <c r="F13" s="513">
        <v>30.915940049</v>
      </c>
      <c r="G13" s="513">
        <v>30.594018351999999</v>
      </c>
      <c r="H13" s="513">
        <v>30.428874645</v>
      </c>
      <c r="I13" s="513">
        <v>30.161999999999999</v>
      </c>
    </row>
    <row r="14" spans="1:10" s="69" customFormat="1" ht="15.95" customHeight="1">
      <c r="A14" s="503" t="s">
        <v>331</v>
      </c>
      <c r="B14" s="517"/>
      <c r="C14" s="507"/>
      <c r="D14" s="1267"/>
      <c r="E14" s="1263"/>
      <c r="F14" s="507"/>
      <c r="G14" s="507"/>
      <c r="H14" s="507"/>
      <c r="I14" s="507"/>
    </row>
    <row r="15" spans="1:10" s="69" customFormat="1" ht="15.95" customHeight="1">
      <c r="A15" s="505" t="s">
        <v>325</v>
      </c>
      <c r="B15" s="517"/>
      <c r="C15" s="507"/>
      <c r="D15" s="1267">
        <v>35.207719085000001</v>
      </c>
      <c r="E15" s="1263">
        <v>33.966899568000002</v>
      </c>
      <c r="F15" s="507">
        <v>33.223529282999998</v>
      </c>
      <c r="G15" s="507">
        <v>35.468376913</v>
      </c>
      <c r="H15" s="507">
        <v>35.198</v>
      </c>
      <c r="I15" s="507">
        <v>33.204999999999998</v>
      </c>
    </row>
    <row r="16" spans="1:10" s="69" customFormat="1" ht="15.95" customHeight="1">
      <c r="A16" s="508" t="s">
        <v>326</v>
      </c>
      <c r="B16" s="518"/>
      <c r="C16" s="510"/>
      <c r="D16" s="1268">
        <v>1.0051007929999969</v>
      </c>
      <c r="E16" s="1264">
        <v>1.2408195169999985</v>
      </c>
      <c r="F16" s="510">
        <v>0.74337028500000457</v>
      </c>
      <c r="G16" s="510">
        <v>-2.2448476300000024</v>
      </c>
      <c r="H16" s="510">
        <v>0.27037691299999977</v>
      </c>
      <c r="I16" s="510">
        <v>1.304000000000002</v>
      </c>
    </row>
    <row r="17" spans="1:9" s="69" customFormat="1" ht="15.95" customHeight="1">
      <c r="A17" s="508" t="s">
        <v>327</v>
      </c>
      <c r="B17" s="518"/>
      <c r="C17" s="510"/>
      <c r="D17" s="1268">
        <v>0</v>
      </c>
      <c r="E17" s="1264"/>
      <c r="F17" s="510"/>
      <c r="G17" s="510"/>
      <c r="H17" s="510"/>
      <c r="I17" s="510"/>
    </row>
    <row r="18" spans="1:9" s="69" customFormat="1" ht="15.95" customHeight="1">
      <c r="A18" s="508" t="s">
        <v>328</v>
      </c>
      <c r="B18" s="518"/>
      <c r="C18" s="510"/>
      <c r="D18" s="1268">
        <v>0</v>
      </c>
      <c r="E18" s="1264"/>
      <c r="F18" s="510"/>
      <c r="G18" s="510"/>
      <c r="H18" s="510"/>
      <c r="I18" s="510"/>
    </row>
    <row r="19" spans="1:9" s="69" customFormat="1" ht="15.95" customHeight="1">
      <c r="A19" s="508" t="s">
        <v>329</v>
      </c>
      <c r="B19" s="518"/>
      <c r="C19" s="510"/>
      <c r="D19" s="1268">
        <v>0</v>
      </c>
      <c r="E19" s="1264"/>
      <c r="F19" s="510"/>
      <c r="G19" s="510"/>
      <c r="H19" s="510"/>
      <c r="I19" s="510">
        <v>0.68899999999999995</v>
      </c>
    </row>
    <row r="20" spans="1:9" s="69" customFormat="1" ht="15.95" customHeight="1">
      <c r="A20" s="511" t="s">
        <v>330</v>
      </c>
      <c r="B20" s="519"/>
      <c r="C20" s="513"/>
      <c r="D20" s="1269">
        <v>36.212819877999998</v>
      </c>
      <c r="E20" s="1265">
        <v>35.207719085000001</v>
      </c>
      <c r="F20" s="513">
        <v>33.966899568000002</v>
      </c>
      <c r="G20" s="513">
        <v>33.223529282999998</v>
      </c>
      <c r="H20" s="513">
        <v>35.468376913</v>
      </c>
      <c r="I20" s="513">
        <v>35.198</v>
      </c>
    </row>
    <row r="21" spans="1:9" s="69" customFormat="1" ht="15.95" customHeight="1">
      <c r="A21" s="503" t="s">
        <v>332</v>
      </c>
      <c r="B21" s="517"/>
      <c r="C21" s="507"/>
      <c r="D21" s="1267"/>
      <c r="E21" s="1263"/>
      <c r="F21" s="507"/>
      <c r="G21" s="507"/>
      <c r="H21" s="507"/>
      <c r="I21" s="507"/>
    </row>
    <row r="22" spans="1:9" s="69" customFormat="1" ht="15.95" customHeight="1">
      <c r="A22" s="505" t="s">
        <v>325</v>
      </c>
      <c r="B22" s="517"/>
      <c r="C22" s="507"/>
      <c r="D22" s="1267">
        <v>80.392231093999996</v>
      </c>
      <c r="E22" s="1263">
        <v>78.326732763999999</v>
      </c>
      <c r="F22" s="507">
        <v>80.487307806000004</v>
      </c>
      <c r="G22" s="507">
        <v>80.152274152000004</v>
      </c>
      <c r="H22" s="507">
        <v>78.698999999999998</v>
      </c>
      <c r="I22" s="507">
        <v>74.581999999999994</v>
      </c>
    </row>
    <row r="23" spans="1:9" s="69" customFormat="1" ht="15.95" customHeight="1">
      <c r="A23" s="508" t="s">
        <v>326</v>
      </c>
      <c r="B23" s="518"/>
      <c r="C23" s="510"/>
      <c r="D23" s="1268">
        <v>1.1858903770000069</v>
      </c>
      <c r="E23" s="1264">
        <v>2.0654983299999969</v>
      </c>
      <c r="F23" s="510">
        <v>-2.1605750420000049</v>
      </c>
      <c r="G23" s="510">
        <v>0.33503365400000007</v>
      </c>
      <c r="H23" s="510">
        <v>1.4532741520000059</v>
      </c>
      <c r="I23" s="510">
        <v>4.1170000000000044</v>
      </c>
    </row>
    <row r="24" spans="1:9" s="69" customFormat="1" ht="15.95" customHeight="1">
      <c r="A24" s="508" t="s">
        <v>327</v>
      </c>
      <c r="B24" s="518"/>
      <c r="C24" s="510"/>
      <c r="D24" s="1268">
        <v>0</v>
      </c>
      <c r="E24" s="1264"/>
      <c r="F24" s="510"/>
      <c r="G24" s="510"/>
      <c r="H24" s="510"/>
      <c r="I24" s="510"/>
    </row>
    <row r="25" spans="1:9" s="69" customFormat="1" ht="15.95" customHeight="1">
      <c r="A25" s="508" t="s">
        <v>328</v>
      </c>
      <c r="B25" s="518"/>
      <c r="C25" s="510"/>
      <c r="D25" s="1268">
        <v>0</v>
      </c>
      <c r="E25" s="1264"/>
      <c r="F25" s="510"/>
      <c r="G25" s="510"/>
      <c r="H25" s="510"/>
      <c r="I25" s="510"/>
    </row>
    <row r="26" spans="1:9" s="69" customFormat="1" ht="15.95" customHeight="1">
      <c r="A26" s="508" t="s">
        <v>329</v>
      </c>
      <c r="B26" s="518"/>
      <c r="C26" s="510"/>
      <c r="D26" s="1268">
        <v>0</v>
      </c>
      <c r="E26" s="1264"/>
      <c r="F26" s="510"/>
      <c r="G26" s="510"/>
      <c r="H26" s="510"/>
      <c r="I26" s="510"/>
    </row>
    <row r="27" spans="1:9" s="69" customFormat="1" ht="15.95" customHeight="1">
      <c r="A27" s="511" t="s">
        <v>330</v>
      </c>
      <c r="B27" s="519"/>
      <c r="C27" s="513"/>
      <c r="D27" s="1269">
        <v>81.578121471000003</v>
      </c>
      <c r="E27" s="1265">
        <v>80.392231093999996</v>
      </c>
      <c r="F27" s="513">
        <v>78.326732763999999</v>
      </c>
      <c r="G27" s="513">
        <v>80.487307806000004</v>
      </c>
      <c r="H27" s="513">
        <v>80.152274152000004</v>
      </c>
      <c r="I27" s="513">
        <v>78.698999999999998</v>
      </c>
    </row>
    <row r="28" spans="1:9" s="69" customFormat="1" ht="15.95" customHeight="1">
      <c r="A28" s="503" t="s">
        <v>333</v>
      </c>
      <c r="B28" s="517"/>
      <c r="C28" s="507"/>
      <c r="D28" s="1267"/>
      <c r="E28" s="1263"/>
      <c r="F28" s="507"/>
      <c r="G28" s="507"/>
      <c r="H28" s="507"/>
      <c r="I28" s="507"/>
    </row>
    <row r="29" spans="1:9" s="69" customFormat="1" ht="15.95" customHeight="1">
      <c r="A29" s="505" t="s">
        <v>325</v>
      </c>
      <c r="B29" s="517"/>
      <c r="C29" s="507"/>
      <c r="D29" s="1267">
        <v>27.088967970999999</v>
      </c>
      <c r="E29" s="1263">
        <v>26.889680032000001</v>
      </c>
      <c r="F29" s="507">
        <v>25.362476319999999</v>
      </c>
      <c r="G29" s="507">
        <v>25.769754891000002</v>
      </c>
      <c r="H29" s="507">
        <v>26.385999999999999</v>
      </c>
      <c r="I29" s="507">
        <v>27.295999999999999</v>
      </c>
    </row>
    <row r="30" spans="1:9" s="69" customFormat="1" ht="15.95" customHeight="1">
      <c r="A30" s="508" t="s">
        <v>326</v>
      </c>
      <c r="B30" s="518"/>
      <c r="C30" s="510"/>
      <c r="D30" s="1268">
        <v>0.28791789793089251</v>
      </c>
      <c r="E30" s="1264">
        <v>-0.11852594700002683</v>
      </c>
      <c r="F30" s="510">
        <v>0.87120371200000213</v>
      </c>
      <c r="G30" s="510">
        <v>-1.3791785710000029</v>
      </c>
      <c r="H30" s="510">
        <v>0.41475489100000229</v>
      </c>
      <c r="I30" s="510">
        <v>-0.51500000000000012</v>
      </c>
    </row>
    <row r="31" spans="1:9" s="69" customFormat="1" ht="15.95" customHeight="1">
      <c r="A31" s="508" t="s">
        <v>327</v>
      </c>
      <c r="B31" s="518"/>
      <c r="C31" s="510"/>
      <c r="D31" s="1268">
        <v>0</v>
      </c>
      <c r="E31" s="1264"/>
      <c r="F31" s="510"/>
      <c r="G31" s="510"/>
      <c r="H31" s="510"/>
      <c r="I31" s="510"/>
    </row>
    <row r="32" spans="1:9" s="69" customFormat="1" ht="15.95" customHeight="1">
      <c r="A32" s="508" t="s">
        <v>328</v>
      </c>
      <c r="B32" s="518"/>
      <c r="C32" s="510"/>
      <c r="D32" s="1268">
        <v>0.48329418206910801</v>
      </c>
      <c r="E32" s="1264">
        <v>0.31781388600002503</v>
      </c>
      <c r="F32" s="510">
        <v>0.65600000000000003</v>
      </c>
      <c r="G32" s="510">
        <v>0.9719000000000001</v>
      </c>
      <c r="H32" s="510">
        <v>-1.0309999999999999</v>
      </c>
      <c r="I32" s="510">
        <v>0.79600000000000004</v>
      </c>
    </row>
    <row r="33" spans="1:9" s="69" customFormat="1" ht="15.95" customHeight="1">
      <c r="A33" s="508" t="s">
        <v>329</v>
      </c>
      <c r="B33" s="518"/>
      <c r="C33" s="510"/>
      <c r="D33" s="1268">
        <v>0</v>
      </c>
      <c r="E33" s="1264"/>
      <c r="F33" s="510"/>
      <c r="G33" s="510"/>
      <c r="H33" s="510"/>
      <c r="I33" s="510">
        <v>-1.1910000000000001</v>
      </c>
    </row>
    <row r="34" spans="1:9" s="69" customFormat="1" ht="15.95" customHeight="1">
      <c r="A34" s="511" t="s">
        <v>330</v>
      </c>
      <c r="B34" s="519"/>
      <c r="C34" s="513"/>
      <c r="D34" s="1269">
        <v>27.860180051</v>
      </c>
      <c r="E34" s="1265">
        <v>27.088967970999999</v>
      </c>
      <c r="F34" s="513">
        <v>26.889680032000001</v>
      </c>
      <c r="G34" s="513">
        <v>25.362476319999999</v>
      </c>
      <c r="H34" s="513">
        <v>25.769754891000002</v>
      </c>
      <c r="I34" s="513">
        <v>26.385999999999999</v>
      </c>
    </row>
    <row r="35" spans="1:9" s="69" customFormat="1" ht="15.95" customHeight="1">
      <c r="A35" s="503" t="s">
        <v>97</v>
      </c>
      <c r="B35" s="517"/>
      <c r="C35" s="507"/>
      <c r="D35" s="1267"/>
      <c r="E35" s="1263"/>
      <c r="F35" s="507"/>
      <c r="G35" s="507"/>
      <c r="H35" s="507"/>
      <c r="I35" s="507"/>
    </row>
    <row r="36" spans="1:9" s="69" customFormat="1" ht="15.95" customHeight="1">
      <c r="A36" s="505" t="s">
        <v>325</v>
      </c>
      <c r="B36" s="517"/>
      <c r="C36" s="507"/>
      <c r="D36" s="1267">
        <v>174.026675162</v>
      </c>
      <c r="E36" s="1263">
        <v>170.09925241299999</v>
      </c>
      <c r="F36" s="507">
        <v>169.66733176100001</v>
      </c>
      <c r="G36" s="507">
        <v>171.819280601</v>
      </c>
      <c r="H36" s="507">
        <v>170.44499999999999</v>
      </c>
      <c r="I36" s="507">
        <v>165.72499999999997</v>
      </c>
    </row>
    <row r="37" spans="1:9" s="69" customFormat="1" ht="15.95" customHeight="1">
      <c r="A37" s="508" t="s">
        <v>326</v>
      </c>
      <c r="B37" s="518"/>
      <c r="C37" s="510"/>
      <c r="D37" s="1268">
        <v>2.9960547019308814</v>
      </c>
      <c r="E37" s="1264">
        <v>3.6096088629999907</v>
      </c>
      <c r="F37" s="510">
        <v>-0.22407934800002616</v>
      </c>
      <c r="G37" s="510">
        <v>-3.1238488399999889</v>
      </c>
      <c r="H37" s="510">
        <v>2.4052806010000092</v>
      </c>
      <c r="I37" s="510">
        <v>5.1150000000000269</v>
      </c>
    </row>
    <row r="38" spans="1:9" s="69" customFormat="1" ht="15.95" customHeight="1">
      <c r="A38" s="508" t="s">
        <v>327</v>
      </c>
      <c r="B38" s="518"/>
      <c r="C38" s="510"/>
      <c r="D38" s="1268">
        <v>0</v>
      </c>
      <c r="E38" s="1264">
        <v>0</v>
      </c>
      <c r="F38" s="510">
        <v>0</v>
      </c>
      <c r="G38" s="510">
        <v>0</v>
      </c>
      <c r="H38" s="510">
        <v>0</v>
      </c>
      <c r="I38" s="510">
        <v>0</v>
      </c>
    </row>
    <row r="39" spans="1:9" s="69" customFormat="1" ht="15.95" customHeight="1">
      <c r="A39" s="508" t="s">
        <v>328</v>
      </c>
      <c r="B39" s="518"/>
      <c r="C39" s="510"/>
      <c r="D39" s="1268">
        <v>0.48329418206910801</v>
      </c>
      <c r="E39" s="1264">
        <v>0.31781388600002503</v>
      </c>
      <c r="F39" s="510">
        <v>0.65600000000000003</v>
      </c>
      <c r="G39" s="510">
        <v>0.9719000000000001</v>
      </c>
      <c r="H39" s="510">
        <v>-1.0309999999999999</v>
      </c>
      <c r="I39" s="510">
        <v>0.79600000000000004</v>
      </c>
    </row>
    <row r="40" spans="1:9" s="69" customFormat="1" ht="15.95" customHeight="1">
      <c r="A40" s="508" t="s">
        <v>329</v>
      </c>
      <c r="B40" s="518"/>
      <c r="C40" s="510"/>
      <c r="D40" s="1268">
        <v>0</v>
      </c>
      <c r="E40" s="1264">
        <v>0</v>
      </c>
      <c r="F40" s="510">
        <v>0</v>
      </c>
      <c r="G40" s="510">
        <v>0</v>
      </c>
      <c r="H40" s="510">
        <v>0</v>
      </c>
      <c r="I40" s="510">
        <v>-1.1910000000000001</v>
      </c>
    </row>
    <row r="41" spans="1:9" s="69" customFormat="1" ht="15.95" customHeight="1">
      <c r="A41" s="514" t="s">
        <v>330</v>
      </c>
      <c r="B41" s="520"/>
      <c r="C41" s="516"/>
      <c r="D41" s="1270">
        <v>177.50602404599999</v>
      </c>
      <c r="E41" s="1266">
        <v>174.026675162</v>
      </c>
      <c r="F41" s="516">
        <v>170.09925241299999</v>
      </c>
      <c r="G41" s="516">
        <v>169.66733176100001</v>
      </c>
      <c r="H41" s="516">
        <v>171.819280601</v>
      </c>
      <c r="I41" s="516">
        <v>170.44499999999999</v>
      </c>
    </row>
    <row r="42" spans="1:9" ht="15" customHeight="1">
      <c r="A42" s="417" t="s">
        <v>300</v>
      </c>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342</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343</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424"/>
      <c r="C7" s="286"/>
      <c r="D7" s="1226"/>
      <c r="E7" s="1216"/>
      <c r="F7" s="286"/>
      <c r="G7" s="286"/>
      <c r="H7" s="286"/>
      <c r="I7" s="286"/>
      <c r="J7" s="1403"/>
    </row>
    <row r="8" spans="1:10" s="69" customFormat="1" ht="15.95" customHeight="1">
      <c r="A8" s="505" t="s">
        <v>325</v>
      </c>
      <c r="B8" s="517"/>
      <c r="C8" s="507"/>
      <c r="D8" s="1267">
        <v>62.522221424999998</v>
      </c>
      <c r="E8" s="1263">
        <v>62.144166540000001</v>
      </c>
      <c r="F8" s="507">
        <v>61.386810257</v>
      </c>
      <c r="G8" s="507">
        <v>60.361060414000001</v>
      </c>
      <c r="H8" s="507">
        <v>60.042999999999999</v>
      </c>
      <c r="I8" s="507">
        <v>59.938000000000002</v>
      </c>
      <c r="J8" s="1403"/>
    </row>
    <row r="9" spans="1:10" s="69" customFormat="1" ht="15.95" customHeight="1">
      <c r="A9" s="508" t="s">
        <v>326</v>
      </c>
      <c r="B9" s="518"/>
      <c r="C9" s="510"/>
      <c r="D9" s="1268">
        <v>0.65329869100000337</v>
      </c>
      <c r="E9" s="1264">
        <v>0.3780548849999974</v>
      </c>
      <c r="F9" s="510">
        <v>0.75735628300000002</v>
      </c>
      <c r="G9" s="510">
        <v>1.0257498429999998</v>
      </c>
      <c r="H9" s="510">
        <v>0.3180604140000014</v>
      </c>
      <c r="I9" s="510">
        <v>0.10499999999999687</v>
      </c>
      <c r="J9" s="75"/>
    </row>
    <row r="10" spans="1:10" s="69" customFormat="1" ht="15.95" customHeight="1">
      <c r="A10" s="508" t="s">
        <v>327</v>
      </c>
      <c r="B10" s="518"/>
      <c r="C10" s="510"/>
      <c r="D10" s="1268">
        <v>0</v>
      </c>
      <c r="E10" s="1264"/>
      <c r="F10" s="510"/>
      <c r="G10" s="510"/>
      <c r="H10" s="510"/>
      <c r="I10" s="510"/>
    </row>
    <row r="11" spans="1:10" s="69" customFormat="1" ht="15.95" customHeight="1">
      <c r="A11" s="508" t="s">
        <v>328</v>
      </c>
      <c r="B11" s="518"/>
      <c r="C11" s="510"/>
      <c r="D11" s="1268">
        <v>0</v>
      </c>
      <c r="E11" s="1264"/>
      <c r="F11" s="510"/>
      <c r="G11" s="510"/>
      <c r="H11" s="510"/>
      <c r="I11" s="510"/>
    </row>
    <row r="12" spans="1:10" s="69" customFormat="1" ht="15.95" customHeight="1">
      <c r="A12" s="508" t="s">
        <v>329</v>
      </c>
      <c r="B12" s="518"/>
      <c r="C12" s="510"/>
      <c r="D12" s="1268">
        <v>0</v>
      </c>
      <c r="E12" s="1264"/>
      <c r="F12" s="510"/>
      <c r="G12" s="510"/>
      <c r="H12" s="510"/>
      <c r="I12" s="510"/>
    </row>
    <row r="13" spans="1:10" s="69" customFormat="1" ht="15.95" customHeight="1">
      <c r="A13" s="511" t="s">
        <v>330</v>
      </c>
      <c r="B13" s="519"/>
      <c r="C13" s="513"/>
      <c r="D13" s="1269">
        <v>63.175520116000001</v>
      </c>
      <c r="E13" s="1265">
        <v>62.522221424999998</v>
      </c>
      <c r="F13" s="513">
        <v>62.144166540000001</v>
      </c>
      <c r="G13" s="513">
        <v>61.386810257</v>
      </c>
      <c r="H13" s="513">
        <v>60.361060414000001</v>
      </c>
      <c r="I13" s="513">
        <v>60.042999999999999</v>
      </c>
    </row>
    <row r="14" spans="1:10" s="69" customFormat="1" ht="15.95" customHeight="1">
      <c r="A14" s="503" t="s">
        <v>331</v>
      </c>
      <c r="B14" s="517"/>
      <c r="C14" s="507"/>
      <c r="D14" s="1267"/>
      <c r="E14" s="1263"/>
      <c r="F14" s="507"/>
      <c r="G14" s="507"/>
      <c r="H14" s="507"/>
      <c r="I14" s="507"/>
    </row>
    <row r="15" spans="1:10" s="69" customFormat="1" ht="15.95" customHeight="1">
      <c r="A15" s="505" t="s">
        <v>325</v>
      </c>
      <c r="B15" s="517"/>
      <c r="C15" s="507"/>
      <c r="D15" s="1267">
        <v>4.5304243590000004</v>
      </c>
      <c r="E15" s="1263">
        <v>4.4269332129999999</v>
      </c>
      <c r="F15" s="507">
        <v>4.340873062</v>
      </c>
      <c r="G15" s="507">
        <v>4.1383265360000001</v>
      </c>
      <c r="H15" s="507">
        <v>3.9729999999999999</v>
      </c>
      <c r="I15" s="507">
        <v>3.895</v>
      </c>
    </row>
    <row r="16" spans="1:10" s="69" customFormat="1" ht="15.95" customHeight="1">
      <c r="A16" s="508" t="s">
        <v>326</v>
      </c>
      <c r="B16" s="518"/>
      <c r="C16" s="510"/>
      <c r="D16" s="1268">
        <v>0.15398690099999968</v>
      </c>
      <c r="E16" s="1264">
        <v>0.10349114600000053</v>
      </c>
      <c r="F16" s="510">
        <v>8.6060150999999863E-2</v>
      </c>
      <c r="G16" s="510">
        <v>0.20254652599999989</v>
      </c>
      <c r="H16" s="510">
        <v>0.16532653600000025</v>
      </c>
      <c r="I16" s="510">
        <v>7.7999999999999847E-2</v>
      </c>
    </row>
    <row r="17" spans="1:9" s="69" customFormat="1" ht="15.95" customHeight="1">
      <c r="A17" s="508" t="s">
        <v>327</v>
      </c>
      <c r="B17" s="518"/>
      <c r="C17" s="510"/>
      <c r="D17" s="1268">
        <v>0</v>
      </c>
      <c r="E17" s="1264"/>
      <c r="F17" s="510"/>
      <c r="G17" s="510"/>
      <c r="H17" s="510"/>
      <c r="I17" s="510"/>
    </row>
    <row r="18" spans="1:9" s="69" customFormat="1" ht="15.95" customHeight="1">
      <c r="A18" s="508" t="s">
        <v>328</v>
      </c>
      <c r="B18" s="518"/>
      <c r="C18" s="510"/>
      <c r="D18" s="1268">
        <v>0</v>
      </c>
      <c r="E18" s="1264"/>
      <c r="F18" s="510"/>
      <c r="G18" s="510"/>
      <c r="H18" s="510"/>
      <c r="I18" s="510"/>
    </row>
    <row r="19" spans="1:9" s="69" customFormat="1" ht="15.95" customHeight="1">
      <c r="A19" s="508" t="s">
        <v>329</v>
      </c>
      <c r="B19" s="518"/>
      <c r="C19" s="510"/>
      <c r="D19" s="1268">
        <v>0</v>
      </c>
      <c r="E19" s="1264"/>
      <c r="F19" s="510"/>
      <c r="G19" s="510"/>
      <c r="H19" s="510"/>
      <c r="I19" s="510"/>
    </row>
    <row r="20" spans="1:9" s="69" customFormat="1" ht="15.95" customHeight="1">
      <c r="A20" s="511" t="s">
        <v>330</v>
      </c>
      <c r="B20" s="519"/>
      <c r="C20" s="513"/>
      <c r="D20" s="1269">
        <v>4.6844112600000001</v>
      </c>
      <c r="E20" s="1265">
        <v>4.5304243590000004</v>
      </c>
      <c r="F20" s="513">
        <v>4.4269332129999999</v>
      </c>
      <c r="G20" s="513">
        <v>4.340873062</v>
      </c>
      <c r="H20" s="513">
        <v>4.1383265360000001</v>
      </c>
      <c r="I20" s="513">
        <v>3.9729999999999999</v>
      </c>
    </row>
    <row r="21" spans="1:9" s="69" customFormat="1" ht="15.95" customHeight="1">
      <c r="A21" s="503" t="s">
        <v>332</v>
      </c>
      <c r="B21" s="517"/>
      <c r="C21" s="507"/>
      <c r="D21" s="1267"/>
      <c r="E21" s="1263"/>
      <c r="F21" s="507"/>
      <c r="G21" s="507"/>
      <c r="H21" s="507"/>
      <c r="I21" s="507"/>
    </row>
    <row r="22" spans="1:9" s="69" customFormat="1" ht="15.95" customHeight="1">
      <c r="A22" s="505" t="s">
        <v>325</v>
      </c>
      <c r="B22" s="517"/>
      <c r="C22" s="507"/>
      <c r="D22" s="1267">
        <v>109.50026104600001</v>
      </c>
      <c r="E22" s="1263">
        <v>105.940810293</v>
      </c>
      <c r="F22" s="507">
        <v>103.507321776</v>
      </c>
      <c r="G22" s="507">
        <v>102.248918417</v>
      </c>
      <c r="H22" s="507">
        <v>101.199</v>
      </c>
      <c r="I22" s="507">
        <v>96.697000000000003</v>
      </c>
    </row>
    <row r="23" spans="1:9" s="69" customFormat="1" ht="15.95" customHeight="1">
      <c r="A23" s="508" t="s">
        <v>326</v>
      </c>
      <c r="B23" s="518"/>
      <c r="C23" s="510"/>
      <c r="D23" s="1268">
        <v>2.1728089140000009</v>
      </c>
      <c r="E23" s="1264">
        <v>3.5594507530000072</v>
      </c>
      <c r="F23" s="510">
        <v>2.4334885170000007</v>
      </c>
      <c r="G23" s="510">
        <v>1.258403358999999</v>
      </c>
      <c r="H23" s="510">
        <v>1.0499184170000007</v>
      </c>
      <c r="I23" s="510">
        <v>4.5019999999999953</v>
      </c>
    </row>
    <row r="24" spans="1:9" s="69" customFormat="1" ht="15.95" customHeight="1">
      <c r="A24" s="508" t="s">
        <v>327</v>
      </c>
      <c r="B24" s="518"/>
      <c r="C24" s="510"/>
      <c r="D24" s="1268">
        <v>0</v>
      </c>
      <c r="E24" s="1264"/>
      <c r="F24" s="510"/>
      <c r="G24" s="510"/>
      <c r="H24" s="510"/>
      <c r="I24" s="510"/>
    </row>
    <row r="25" spans="1:9" s="69" customFormat="1" ht="15.95" customHeight="1">
      <c r="A25" s="508" t="s">
        <v>328</v>
      </c>
      <c r="B25" s="518"/>
      <c r="C25" s="510"/>
      <c r="D25" s="1268">
        <v>0</v>
      </c>
      <c r="E25" s="1264"/>
      <c r="F25" s="510"/>
      <c r="G25" s="510"/>
      <c r="H25" s="510"/>
      <c r="I25" s="510"/>
    </row>
    <row r="26" spans="1:9" s="69" customFormat="1" ht="15.95" customHeight="1">
      <c r="A26" s="508" t="s">
        <v>329</v>
      </c>
      <c r="B26" s="518"/>
      <c r="C26" s="510"/>
      <c r="D26" s="1268">
        <v>0</v>
      </c>
      <c r="E26" s="1264"/>
      <c r="F26" s="510"/>
      <c r="G26" s="510"/>
      <c r="H26" s="510"/>
      <c r="I26" s="510"/>
    </row>
    <row r="27" spans="1:9" s="69" customFormat="1" ht="15.95" customHeight="1">
      <c r="A27" s="511" t="s">
        <v>330</v>
      </c>
      <c r="B27" s="519"/>
      <c r="C27" s="513"/>
      <c r="D27" s="1269">
        <v>111.67306996000001</v>
      </c>
      <c r="E27" s="1265">
        <v>109.50026104600001</v>
      </c>
      <c r="F27" s="513">
        <v>105.940810293</v>
      </c>
      <c r="G27" s="513">
        <v>103.507321776</v>
      </c>
      <c r="H27" s="513">
        <v>102.248918417</v>
      </c>
      <c r="I27" s="513">
        <v>101.199</v>
      </c>
    </row>
    <row r="28" spans="1:9" s="69" customFormat="1" ht="15.95" customHeight="1">
      <c r="A28" s="503" t="s">
        <v>333</v>
      </c>
      <c r="B28" s="517"/>
      <c r="C28" s="507"/>
      <c r="D28" s="1267"/>
      <c r="E28" s="1263"/>
      <c r="F28" s="507"/>
      <c r="G28" s="507"/>
      <c r="H28" s="507"/>
      <c r="I28" s="507"/>
    </row>
    <row r="29" spans="1:9" s="69" customFormat="1" ht="15.95" customHeight="1">
      <c r="A29" s="505" t="s">
        <v>325</v>
      </c>
      <c r="B29" s="517"/>
      <c r="C29" s="507"/>
      <c r="D29" s="1267">
        <v>6.9663646090000002</v>
      </c>
      <c r="E29" s="1263">
        <v>6.7807111659999997</v>
      </c>
      <c r="F29" s="507">
        <v>6.603734685</v>
      </c>
      <c r="G29" s="507">
        <v>6.3844324690000001</v>
      </c>
      <c r="H29" s="507">
        <v>6.6349999999999998</v>
      </c>
      <c r="I29" s="507">
        <v>6.1230000000000002</v>
      </c>
    </row>
    <row r="30" spans="1:9" s="69" customFormat="1" ht="15.95" customHeight="1">
      <c r="A30" s="508" t="s">
        <v>326</v>
      </c>
      <c r="B30" s="518"/>
      <c r="C30" s="510"/>
      <c r="D30" s="1268">
        <v>4.233791725999847E-2</v>
      </c>
      <c r="E30" s="1264">
        <v>6.7477611640000212E-2</v>
      </c>
      <c r="F30" s="510">
        <v>-8.023518999999979E-3</v>
      </c>
      <c r="G30" s="510">
        <v>6.3022159999999161E-3</v>
      </c>
      <c r="H30" s="510">
        <v>-5.2567530999999335E-2</v>
      </c>
      <c r="I30" s="510">
        <v>0.10499999999999954</v>
      </c>
    </row>
    <row r="31" spans="1:9" s="69" customFormat="1" ht="15.95" customHeight="1">
      <c r="A31" s="508" t="s">
        <v>327</v>
      </c>
      <c r="B31" s="518"/>
      <c r="C31" s="510"/>
      <c r="D31" s="1268">
        <v>0</v>
      </c>
      <c r="E31" s="1264"/>
      <c r="F31" s="510"/>
      <c r="G31" s="510"/>
      <c r="H31" s="510"/>
      <c r="I31" s="510"/>
    </row>
    <row r="32" spans="1:9" s="69" customFormat="1" ht="15.95" customHeight="1">
      <c r="A32" s="508" t="s">
        <v>328</v>
      </c>
      <c r="B32" s="518"/>
      <c r="C32" s="510"/>
      <c r="D32" s="1268">
        <v>0.25937582274000104</v>
      </c>
      <c r="E32" s="1264">
        <v>0.11817583136</v>
      </c>
      <c r="F32" s="510">
        <v>0.185</v>
      </c>
      <c r="G32" s="510">
        <v>0.21299999999999999</v>
      </c>
      <c r="H32" s="510">
        <v>-0.19800000000000001</v>
      </c>
      <c r="I32" s="510">
        <v>0.40699999999999997</v>
      </c>
    </row>
    <row r="33" spans="1:9" s="69" customFormat="1" ht="15.95" customHeight="1">
      <c r="A33" s="508" t="s">
        <v>329</v>
      </c>
      <c r="B33" s="518"/>
      <c r="C33" s="510"/>
      <c r="D33" s="1268">
        <v>0</v>
      </c>
      <c r="E33" s="1264"/>
      <c r="F33" s="510"/>
      <c r="G33" s="510"/>
      <c r="H33" s="510"/>
      <c r="I33" s="510"/>
    </row>
    <row r="34" spans="1:9" s="69" customFormat="1" ht="15.95" customHeight="1">
      <c r="A34" s="511" t="s">
        <v>330</v>
      </c>
      <c r="B34" s="519"/>
      <c r="C34" s="513"/>
      <c r="D34" s="1269">
        <v>7.2680783489999996</v>
      </c>
      <c r="E34" s="1265">
        <v>6.9663646090000002</v>
      </c>
      <c r="F34" s="513">
        <v>6.7807111659999997</v>
      </c>
      <c r="G34" s="513">
        <v>6.603734685</v>
      </c>
      <c r="H34" s="513">
        <v>6.3844324690000001</v>
      </c>
      <c r="I34" s="513">
        <v>6.6349999999999998</v>
      </c>
    </row>
    <row r="35" spans="1:9" s="69" customFormat="1" ht="15.95" customHeight="1">
      <c r="A35" s="503" t="s">
        <v>97</v>
      </c>
      <c r="B35" s="517"/>
      <c r="C35" s="507"/>
      <c r="D35" s="1267"/>
      <c r="E35" s="1263"/>
      <c r="F35" s="507"/>
      <c r="G35" s="507"/>
      <c r="H35" s="507"/>
      <c r="I35" s="507"/>
    </row>
    <row r="36" spans="1:9" s="69" customFormat="1" ht="15.95" customHeight="1">
      <c r="A36" s="505" t="s">
        <v>325</v>
      </c>
      <c r="B36" s="517"/>
      <c r="C36" s="507"/>
      <c r="D36" s="1267">
        <v>183.51927143899999</v>
      </c>
      <c r="E36" s="1263">
        <v>179.292621212</v>
      </c>
      <c r="F36" s="507">
        <v>175.83873978</v>
      </c>
      <c r="G36" s="507">
        <v>173.13273783599999</v>
      </c>
      <c r="H36" s="507">
        <v>171.85</v>
      </c>
      <c r="I36" s="507">
        <v>166.65299999999999</v>
      </c>
    </row>
    <row r="37" spans="1:9" s="69" customFormat="1" ht="15.95" customHeight="1">
      <c r="A37" s="508" t="s">
        <v>326</v>
      </c>
      <c r="B37" s="518"/>
      <c r="C37" s="510"/>
      <c r="D37" s="1268">
        <v>3.0224324232600246</v>
      </c>
      <c r="E37" s="1264">
        <v>4.1084743956399929</v>
      </c>
      <c r="F37" s="510">
        <v>3.2688814320000006</v>
      </c>
      <c r="G37" s="510">
        <v>2.4930019440000137</v>
      </c>
      <c r="H37" s="510">
        <v>1.480737836000003</v>
      </c>
      <c r="I37" s="510">
        <v>4.789999999999992</v>
      </c>
    </row>
    <row r="38" spans="1:9" s="69" customFormat="1" ht="15.95" customHeight="1">
      <c r="A38" s="508" t="s">
        <v>327</v>
      </c>
      <c r="B38" s="518"/>
      <c r="C38" s="510"/>
      <c r="D38" s="1268">
        <v>0</v>
      </c>
      <c r="E38" s="1264">
        <v>0</v>
      </c>
      <c r="F38" s="510">
        <v>0</v>
      </c>
      <c r="G38" s="510">
        <v>0</v>
      </c>
      <c r="H38" s="510">
        <v>0</v>
      </c>
      <c r="I38" s="510">
        <v>0</v>
      </c>
    </row>
    <row r="39" spans="1:9" s="69" customFormat="1" ht="15.95" customHeight="1">
      <c r="A39" s="508" t="s">
        <v>328</v>
      </c>
      <c r="B39" s="518"/>
      <c r="C39" s="510"/>
      <c r="D39" s="1268">
        <v>0.25937582274000104</v>
      </c>
      <c r="E39" s="1264">
        <v>0.11817583136</v>
      </c>
      <c r="F39" s="510">
        <v>0.185</v>
      </c>
      <c r="G39" s="510">
        <v>0.21299999999999999</v>
      </c>
      <c r="H39" s="510">
        <v>-0.19800000000000001</v>
      </c>
      <c r="I39" s="510">
        <v>0.40699999999999997</v>
      </c>
    </row>
    <row r="40" spans="1:9" s="69" customFormat="1" ht="15.95" customHeight="1">
      <c r="A40" s="508" t="s">
        <v>329</v>
      </c>
      <c r="B40" s="518"/>
      <c r="C40" s="510"/>
      <c r="D40" s="1268">
        <v>0</v>
      </c>
      <c r="E40" s="1264">
        <v>0</v>
      </c>
      <c r="F40" s="510">
        <v>0</v>
      </c>
      <c r="G40" s="510">
        <v>0</v>
      </c>
      <c r="H40" s="510">
        <v>0</v>
      </c>
      <c r="I40" s="510">
        <v>0</v>
      </c>
    </row>
    <row r="41" spans="1:9" s="69" customFormat="1" ht="15.95" customHeight="1">
      <c r="A41" s="514" t="s">
        <v>330</v>
      </c>
      <c r="B41" s="520"/>
      <c r="C41" s="516"/>
      <c r="D41" s="1270">
        <v>186.80107968500002</v>
      </c>
      <c r="E41" s="1266">
        <v>183.51927143899999</v>
      </c>
      <c r="F41" s="516">
        <v>179.292621212</v>
      </c>
      <c r="G41" s="516">
        <v>175.83873978</v>
      </c>
      <c r="H41" s="516">
        <v>173.13273783599999</v>
      </c>
      <c r="I41" s="516">
        <v>171.85</v>
      </c>
    </row>
    <row r="42" spans="1:9" ht="15" customHeight="1">
      <c r="A42" s="417" t="s">
        <v>307</v>
      </c>
      <c r="E42" s="97"/>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344</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345</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424"/>
      <c r="C7" s="286"/>
      <c r="D7" s="1226"/>
      <c r="E7" s="1216"/>
      <c r="F7" s="286"/>
      <c r="G7" s="286"/>
      <c r="H7" s="286"/>
      <c r="I7" s="286"/>
      <c r="J7" s="1403"/>
    </row>
    <row r="8" spans="1:10" s="69" customFormat="1" ht="15.95" customHeight="1">
      <c r="A8" s="505" t="s">
        <v>325</v>
      </c>
      <c r="B8" s="517"/>
      <c r="C8" s="507"/>
      <c r="D8" s="1267">
        <v>47.616053176999998</v>
      </c>
      <c r="E8" s="1263">
        <v>46.949540482000003</v>
      </c>
      <c r="F8" s="507">
        <v>48.127705292999998</v>
      </c>
      <c r="G8" s="507">
        <v>48.208044972000003</v>
      </c>
      <c r="H8" s="507">
        <v>53.052</v>
      </c>
      <c r="I8" s="507">
        <v>58.480972706999999</v>
      </c>
      <c r="J8" s="1403"/>
    </row>
    <row r="9" spans="1:10" s="69" customFormat="1" ht="15.95" customHeight="1">
      <c r="A9" s="508" t="s">
        <v>326</v>
      </c>
      <c r="B9" s="518"/>
      <c r="C9" s="510"/>
      <c r="D9" s="1268">
        <v>0.55194167361769786</v>
      </c>
      <c r="E9" s="1264">
        <v>0.34199881199836568</v>
      </c>
      <c r="F9" s="510">
        <v>0.39380345677398765</v>
      </c>
      <c r="G9" s="510">
        <v>0.53467899923908391</v>
      </c>
      <c r="H9" s="510">
        <v>0.22799038406069627</v>
      </c>
      <c r="I9" s="510">
        <v>0.22346032550826322</v>
      </c>
      <c r="J9" s="75"/>
    </row>
    <row r="10" spans="1:10" s="69" customFormat="1" ht="15.95" customHeight="1">
      <c r="A10" s="508" t="s">
        <v>327</v>
      </c>
      <c r="B10" s="518"/>
      <c r="C10" s="510"/>
      <c r="D10" s="1268">
        <v>0</v>
      </c>
      <c r="E10" s="1264">
        <v>-0.41312475621099504</v>
      </c>
      <c r="F10" s="510"/>
      <c r="G10" s="510"/>
      <c r="H10" s="510">
        <v>-0.78339999999999999</v>
      </c>
      <c r="I10" s="510">
        <v>-6.6127000000000002</v>
      </c>
    </row>
    <row r="11" spans="1:10" s="69" customFormat="1" ht="15.95" customHeight="1">
      <c r="A11" s="508" t="s">
        <v>328</v>
      </c>
      <c r="B11" s="518"/>
      <c r="C11" s="510"/>
      <c r="D11" s="1268">
        <v>0</v>
      </c>
      <c r="E11" s="1264"/>
      <c r="F11" s="510"/>
      <c r="G11" s="510"/>
      <c r="H11" s="510"/>
      <c r="I11" s="510"/>
    </row>
    <row r="12" spans="1:10" s="69" customFormat="1" ht="15.95" customHeight="1">
      <c r="A12" s="508" t="s">
        <v>329</v>
      </c>
      <c r="B12" s="518"/>
      <c r="C12" s="510"/>
      <c r="D12" s="1268">
        <v>0.77703600638230141</v>
      </c>
      <c r="E12" s="1264">
        <v>0.73763863921262363</v>
      </c>
      <c r="F12" s="510">
        <v>-1.5719682677739792</v>
      </c>
      <c r="G12" s="510">
        <v>-0.61501867823908996</v>
      </c>
      <c r="H12" s="510">
        <v>-4.2885454120606914</v>
      </c>
      <c r="I12" s="510">
        <v>0.96026696749173368</v>
      </c>
    </row>
    <row r="13" spans="1:10" s="69" customFormat="1" ht="15.95" customHeight="1">
      <c r="A13" s="511" t="s">
        <v>330</v>
      </c>
      <c r="B13" s="519"/>
      <c r="C13" s="513"/>
      <c r="D13" s="1269">
        <v>48.945030856999999</v>
      </c>
      <c r="E13" s="1265">
        <v>47.616053176999998</v>
      </c>
      <c r="F13" s="513">
        <v>46.949540482000003</v>
      </c>
      <c r="G13" s="513">
        <v>48.127705292999998</v>
      </c>
      <c r="H13" s="513">
        <v>48.208044972000003</v>
      </c>
      <c r="I13" s="513">
        <v>53.052</v>
      </c>
    </row>
    <row r="14" spans="1:10" s="69" customFormat="1" ht="15.95" customHeight="1">
      <c r="A14" s="503" t="s">
        <v>331</v>
      </c>
      <c r="B14" s="517"/>
      <c r="C14" s="507"/>
      <c r="D14" s="1267"/>
      <c r="E14" s="1263"/>
      <c r="F14" s="507"/>
      <c r="G14" s="507"/>
      <c r="H14" s="507"/>
      <c r="I14" s="507"/>
    </row>
    <row r="15" spans="1:10" s="69" customFormat="1" ht="15.95" customHeight="1">
      <c r="A15" s="505" t="s">
        <v>325</v>
      </c>
      <c r="B15" s="517"/>
      <c r="C15" s="507"/>
      <c r="D15" s="1267">
        <v>16.605230821999999</v>
      </c>
      <c r="E15" s="1263">
        <v>19.592441260000001</v>
      </c>
      <c r="F15" s="507">
        <v>18.945691854</v>
      </c>
      <c r="G15" s="507">
        <v>19.134434046999999</v>
      </c>
      <c r="H15" s="507">
        <v>19.555</v>
      </c>
      <c r="I15" s="507">
        <v>18.942</v>
      </c>
    </row>
    <row r="16" spans="1:10" s="69" customFormat="1" ht="15.95" customHeight="1">
      <c r="A16" s="508" t="s">
        <v>326</v>
      </c>
      <c r="B16" s="518"/>
      <c r="C16" s="510"/>
      <c r="D16" s="1268">
        <v>0.57081345963150909</v>
      </c>
      <c r="E16" s="1264">
        <v>0.7191526050557222</v>
      </c>
      <c r="F16" s="510">
        <v>1.1235512085172203</v>
      </c>
      <c r="G16" s="510">
        <v>0.70480492088488944</v>
      </c>
      <c r="H16" s="510">
        <v>0.8941815316080266</v>
      </c>
      <c r="I16" s="510">
        <v>0.43861177206348145</v>
      </c>
    </row>
    <row r="17" spans="1:9" s="69" customFormat="1" ht="15.95" customHeight="1">
      <c r="A17" s="508" t="s">
        <v>327</v>
      </c>
      <c r="B17" s="518"/>
      <c r="C17" s="510"/>
      <c r="D17" s="1268">
        <v>0</v>
      </c>
      <c r="E17" s="1264">
        <v>-3.6252067976541427</v>
      </c>
      <c r="F17" s="510"/>
      <c r="G17" s="510"/>
      <c r="H17" s="510"/>
      <c r="I17" s="510"/>
    </row>
    <row r="18" spans="1:9" s="69" customFormat="1" ht="15.95" customHeight="1">
      <c r="A18" s="508" t="s">
        <v>328</v>
      </c>
      <c r="B18" s="518"/>
      <c r="C18" s="510"/>
      <c r="D18" s="1268">
        <v>0</v>
      </c>
      <c r="E18" s="1264"/>
      <c r="F18" s="510"/>
      <c r="G18" s="510"/>
      <c r="H18" s="510"/>
      <c r="I18" s="510"/>
    </row>
    <row r="19" spans="1:9" s="69" customFormat="1" ht="15.95" customHeight="1">
      <c r="A19" s="508" t="s">
        <v>329</v>
      </c>
      <c r="B19" s="518"/>
      <c r="C19" s="510"/>
      <c r="D19" s="1268">
        <v>0.23515533836849203</v>
      </c>
      <c r="E19" s="1264">
        <v>-8.1156245401580798E-2</v>
      </c>
      <c r="F19" s="510">
        <v>-0.4768018025172196</v>
      </c>
      <c r="G19" s="510">
        <v>-0.89354711388488772</v>
      </c>
      <c r="H19" s="510">
        <v>-1.3147474846080254</v>
      </c>
      <c r="I19" s="510">
        <v>0.17438822793651809</v>
      </c>
    </row>
    <row r="20" spans="1:9" s="69" customFormat="1" ht="15.95" customHeight="1">
      <c r="A20" s="511" t="s">
        <v>330</v>
      </c>
      <c r="B20" s="519"/>
      <c r="C20" s="513"/>
      <c r="D20" s="1269">
        <v>17.411199620000001</v>
      </c>
      <c r="E20" s="1265">
        <v>16.605230821999999</v>
      </c>
      <c r="F20" s="513">
        <v>19.592441260000001</v>
      </c>
      <c r="G20" s="513">
        <v>18.945691854</v>
      </c>
      <c r="H20" s="513">
        <v>19.134434046999999</v>
      </c>
      <c r="I20" s="513">
        <v>19.555</v>
      </c>
    </row>
    <row r="21" spans="1:9" s="69" customFormat="1" ht="15.95" customHeight="1">
      <c r="A21" s="503" t="s">
        <v>332</v>
      </c>
      <c r="B21" s="517"/>
      <c r="C21" s="507"/>
      <c r="D21" s="1267"/>
      <c r="E21" s="1263"/>
      <c r="F21" s="507"/>
      <c r="G21" s="507"/>
      <c r="H21" s="507"/>
      <c r="I21" s="507"/>
    </row>
    <row r="22" spans="1:9" s="69" customFormat="1" ht="15.95" customHeight="1">
      <c r="A22" s="505" t="s">
        <v>325</v>
      </c>
      <c r="B22" s="517"/>
      <c r="C22" s="507"/>
      <c r="D22" s="1267">
        <v>90.968002634000001</v>
      </c>
      <c r="E22" s="1263">
        <v>93.000440225999995</v>
      </c>
      <c r="F22" s="507">
        <v>93.106658580000001</v>
      </c>
      <c r="G22" s="507">
        <v>91.686502153000006</v>
      </c>
      <c r="H22" s="507">
        <v>95.34</v>
      </c>
      <c r="I22" s="507">
        <v>107.684</v>
      </c>
    </row>
    <row r="23" spans="1:9" s="69" customFormat="1" ht="15.95" customHeight="1">
      <c r="A23" s="508" t="s">
        <v>326</v>
      </c>
      <c r="B23" s="518"/>
      <c r="C23" s="510"/>
      <c r="D23" s="1268">
        <v>1.7895732818757608</v>
      </c>
      <c r="E23" s="1264">
        <v>1.0445118489651577</v>
      </c>
      <c r="F23" s="510">
        <v>1.3487899701785437</v>
      </c>
      <c r="G23" s="510">
        <v>2.3690391895879941</v>
      </c>
      <c r="H23" s="510">
        <v>0.9391765302786439</v>
      </c>
      <c r="I23" s="510">
        <v>1.0999648313445647</v>
      </c>
    </row>
    <row r="24" spans="1:9" s="69" customFormat="1" ht="15.95" customHeight="1">
      <c r="A24" s="508" t="s">
        <v>327</v>
      </c>
      <c r="B24" s="518"/>
      <c r="C24" s="510"/>
      <c r="D24" s="1268">
        <v>0</v>
      </c>
      <c r="E24" s="1264">
        <v>-3.6101469999999996</v>
      </c>
      <c r="F24" s="510"/>
      <c r="G24" s="510"/>
      <c r="H24" s="510"/>
      <c r="I24" s="510">
        <v>-14.208299999999999</v>
      </c>
    </row>
    <row r="25" spans="1:9" s="69" customFormat="1" ht="15.95" customHeight="1">
      <c r="A25" s="508" t="s">
        <v>328</v>
      </c>
      <c r="B25" s="518"/>
      <c r="C25" s="510"/>
      <c r="D25" s="1268">
        <v>0</v>
      </c>
      <c r="E25" s="1264"/>
      <c r="F25" s="510"/>
      <c r="G25" s="510"/>
      <c r="H25" s="510"/>
      <c r="I25" s="510"/>
    </row>
    <row r="26" spans="1:9" s="69" customFormat="1" ht="15.95" customHeight="1">
      <c r="A26" s="508" t="s">
        <v>329</v>
      </c>
      <c r="B26" s="518"/>
      <c r="C26" s="510"/>
      <c r="D26" s="1268">
        <v>0.82312444112423699</v>
      </c>
      <c r="E26" s="1264">
        <v>0.53319755903485111</v>
      </c>
      <c r="F26" s="510">
        <v>-1.4550083241785432</v>
      </c>
      <c r="G26" s="510">
        <v>-0.94888276258799742</v>
      </c>
      <c r="H26" s="510">
        <v>-4.5926743772786409</v>
      </c>
      <c r="I26" s="510">
        <v>0.76433516865543538</v>
      </c>
    </row>
    <row r="27" spans="1:9" s="69" customFormat="1" ht="15.95" customHeight="1">
      <c r="A27" s="511" t="s">
        <v>330</v>
      </c>
      <c r="B27" s="519"/>
      <c r="C27" s="513"/>
      <c r="D27" s="1269">
        <v>93.580700356999998</v>
      </c>
      <c r="E27" s="1265">
        <v>90.968002634000001</v>
      </c>
      <c r="F27" s="513">
        <v>93.000440225999995</v>
      </c>
      <c r="G27" s="513">
        <v>93.106658580000001</v>
      </c>
      <c r="H27" s="513">
        <v>91.686502153000006</v>
      </c>
      <c r="I27" s="513">
        <v>95.34</v>
      </c>
    </row>
    <row r="28" spans="1:9" s="69" customFormat="1" ht="15.95" customHeight="1">
      <c r="A28" s="503" t="s">
        <v>333</v>
      </c>
      <c r="B28" s="517"/>
      <c r="C28" s="507"/>
      <c r="D28" s="1267"/>
      <c r="E28" s="1263"/>
      <c r="F28" s="507"/>
      <c r="G28" s="507"/>
      <c r="H28" s="507"/>
      <c r="I28" s="507"/>
    </row>
    <row r="29" spans="1:9" s="69" customFormat="1" ht="15.95" customHeight="1">
      <c r="A29" s="505" t="s">
        <v>325</v>
      </c>
      <c r="B29" s="517"/>
      <c r="C29" s="507"/>
      <c r="D29" s="1267">
        <v>8.7427430739999998</v>
      </c>
      <c r="E29" s="1263">
        <v>8.5014447989999997</v>
      </c>
      <c r="F29" s="507">
        <v>7.9097546080000001</v>
      </c>
      <c r="G29" s="507">
        <v>7.3916037719999999</v>
      </c>
      <c r="H29" s="507">
        <v>7.22</v>
      </c>
      <c r="I29" s="507">
        <v>6.8879999999999999</v>
      </c>
    </row>
    <row r="30" spans="1:9" s="69" customFormat="1" ht="15.95" customHeight="1">
      <c r="A30" s="508" t="s">
        <v>326</v>
      </c>
      <c r="B30" s="518"/>
      <c r="C30" s="510"/>
      <c r="D30" s="1268">
        <v>0.51401148682676734</v>
      </c>
      <c r="E30" s="1264">
        <v>0.50076643547295951</v>
      </c>
      <c r="F30" s="510">
        <v>0.31611839302011902</v>
      </c>
      <c r="G30" s="510">
        <v>0.27855054542002655</v>
      </c>
      <c r="H30" s="510">
        <v>0.30937336209431976</v>
      </c>
      <c r="I30" s="510">
        <v>0.29871974275626023</v>
      </c>
    </row>
    <row r="31" spans="1:9" s="69" customFormat="1" ht="15.95" customHeight="1">
      <c r="A31" s="508" t="s">
        <v>327</v>
      </c>
      <c r="B31" s="518"/>
      <c r="C31" s="510"/>
      <c r="D31" s="1268">
        <v>0</v>
      </c>
      <c r="E31" s="1264">
        <v>-0.37481827843714999</v>
      </c>
      <c r="F31" s="510"/>
      <c r="G31" s="510"/>
      <c r="H31" s="510"/>
      <c r="I31" s="510"/>
    </row>
    <row r="32" spans="1:9" s="69" customFormat="1" ht="15.95" customHeight="1">
      <c r="A32" s="508" t="s">
        <v>328</v>
      </c>
      <c r="B32" s="518"/>
      <c r="C32" s="510"/>
      <c r="D32" s="1268">
        <v>0.16404520764112498</v>
      </c>
      <c r="E32" s="1264">
        <v>0.1183516011317997</v>
      </c>
      <c r="F32" s="510">
        <v>0.26900000000000002</v>
      </c>
      <c r="G32" s="510">
        <v>0.13200000000000001</v>
      </c>
      <c r="H32" s="510">
        <v>-3.3000000000000002E-2</v>
      </c>
      <c r="I32" s="510">
        <v>0.04</v>
      </c>
    </row>
    <row r="33" spans="1:9" s="69" customFormat="1" ht="15.95" customHeight="1">
      <c r="A33" s="508" t="s">
        <v>329</v>
      </c>
      <c r="B33" s="518"/>
      <c r="C33" s="510"/>
      <c r="D33" s="1268">
        <v>1.5423489532108307E-2</v>
      </c>
      <c r="E33" s="1264">
        <v>-3.0014831676092148E-3</v>
      </c>
      <c r="F33" s="510">
        <v>6.5717979798812862E-3</v>
      </c>
      <c r="G33" s="510">
        <v>0.10760029057997418</v>
      </c>
      <c r="H33" s="510">
        <v>-0.10476959009431934</v>
      </c>
      <c r="I33" s="510">
        <v>-6.7197427562604162E-3</v>
      </c>
    </row>
    <row r="34" spans="1:9" s="69" customFormat="1" ht="15.95" customHeight="1">
      <c r="A34" s="511" t="s">
        <v>330</v>
      </c>
      <c r="B34" s="519"/>
      <c r="C34" s="513"/>
      <c r="D34" s="1269">
        <v>9.4362232580000001</v>
      </c>
      <c r="E34" s="1265">
        <v>8.7427430739999998</v>
      </c>
      <c r="F34" s="513">
        <v>8.5014447989999997</v>
      </c>
      <c r="G34" s="513">
        <v>7.9097546080000001</v>
      </c>
      <c r="H34" s="513">
        <v>7.3916037719999999</v>
      </c>
      <c r="I34" s="513">
        <v>7.22</v>
      </c>
    </row>
    <row r="35" spans="1:9" s="69" customFormat="1" ht="15.95" customHeight="1">
      <c r="A35" s="503" t="s">
        <v>97</v>
      </c>
      <c r="B35" s="517"/>
      <c r="C35" s="507"/>
      <c r="D35" s="1267"/>
      <c r="E35" s="1263"/>
      <c r="F35" s="507"/>
      <c r="G35" s="507"/>
      <c r="H35" s="507"/>
      <c r="I35" s="507"/>
    </row>
    <row r="36" spans="1:9" s="69" customFormat="1" ht="15.95" customHeight="1">
      <c r="A36" s="505" t="s">
        <v>325</v>
      </c>
      <c r="B36" s="517"/>
      <c r="C36" s="507"/>
      <c r="D36" s="1267">
        <v>163.932029707</v>
      </c>
      <c r="E36" s="1263">
        <v>168.043866767</v>
      </c>
      <c r="F36" s="507">
        <v>168.08981033499998</v>
      </c>
      <c r="G36" s="507">
        <v>166.42058494399998</v>
      </c>
      <c r="H36" s="507">
        <v>175.167</v>
      </c>
      <c r="I36" s="507">
        <v>191.99497270700002</v>
      </c>
    </row>
    <row r="37" spans="1:9" s="69" customFormat="1" ht="15.95" customHeight="1">
      <c r="A37" s="508" t="s">
        <v>326</v>
      </c>
      <c r="B37" s="518"/>
      <c r="C37" s="510"/>
      <c r="D37" s="1268">
        <v>3.4263399019517595</v>
      </c>
      <c r="E37" s="1264">
        <v>2.6064297014922042</v>
      </c>
      <c r="F37" s="510">
        <v>3.1822630284898707</v>
      </c>
      <c r="G37" s="510">
        <v>3.8870736551319851</v>
      </c>
      <c r="H37" s="510">
        <v>2.370721808041651</v>
      </c>
      <c r="I37" s="510">
        <v>2.0607566716725785</v>
      </c>
    </row>
    <row r="38" spans="1:9" s="69" customFormat="1" ht="15.95" customHeight="1">
      <c r="A38" s="508" t="s">
        <v>327</v>
      </c>
      <c r="B38" s="518"/>
      <c r="C38" s="510"/>
      <c r="D38" s="1268">
        <v>0</v>
      </c>
      <c r="E38" s="1264">
        <v>-8.0232968323022877</v>
      </c>
      <c r="F38" s="510">
        <v>0</v>
      </c>
      <c r="G38" s="510">
        <v>0</v>
      </c>
      <c r="H38" s="510">
        <v>-0.78339999999999999</v>
      </c>
      <c r="I38" s="510">
        <v>-20.820999999999998</v>
      </c>
    </row>
    <row r="39" spans="1:9" s="69" customFormat="1" ht="15.95" customHeight="1">
      <c r="A39" s="508" t="s">
        <v>328</v>
      </c>
      <c r="B39" s="518"/>
      <c r="C39" s="510"/>
      <c r="D39" s="1268">
        <v>0.16404520764112498</v>
      </c>
      <c r="E39" s="1264">
        <v>0.1183516011317997</v>
      </c>
      <c r="F39" s="510">
        <v>0.26900000000000002</v>
      </c>
      <c r="G39" s="510">
        <v>0.13200000000000001</v>
      </c>
      <c r="H39" s="510">
        <v>-3.3000000000000002E-2</v>
      </c>
      <c r="I39" s="510">
        <v>0.04</v>
      </c>
    </row>
    <row r="40" spans="1:9" s="69" customFormat="1" ht="15.95" customHeight="1">
      <c r="A40" s="508" t="s">
        <v>329</v>
      </c>
      <c r="B40" s="518"/>
      <c r="C40" s="510"/>
      <c r="D40" s="1268">
        <v>1.8507392754071388</v>
      </c>
      <c r="E40" s="1264">
        <v>1.1866784696782846</v>
      </c>
      <c r="F40" s="510">
        <v>-3.4972065964898604</v>
      </c>
      <c r="G40" s="510">
        <v>-2.3498482641320013</v>
      </c>
      <c r="H40" s="510">
        <v>-10.300736864041676</v>
      </c>
      <c r="I40" s="510">
        <v>1.8922706213274267</v>
      </c>
    </row>
    <row r="41" spans="1:9" s="69" customFormat="1" ht="15.95" customHeight="1">
      <c r="A41" s="514" t="s">
        <v>330</v>
      </c>
      <c r="B41" s="520"/>
      <c r="C41" s="516"/>
      <c r="D41" s="1270">
        <v>169.37315409200002</v>
      </c>
      <c r="E41" s="1266">
        <v>163.932029707</v>
      </c>
      <c r="F41" s="516">
        <v>168.043866767</v>
      </c>
      <c r="G41" s="516">
        <v>168.08981033499998</v>
      </c>
      <c r="H41" s="516">
        <v>166.42058494399998</v>
      </c>
      <c r="I41" s="516">
        <v>175.167</v>
      </c>
    </row>
    <row r="42" spans="1:9" ht="15" customHeight="1">
      <c r="E42" s="97"/>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9" width="14.7109375" style="99" customWidth="1"/>
    <col min="10" max="10" width="3.7109375" style="99" customWidth="1"/>
    <col min="11" max="16384" width="9.140625" style="99"/>
  </cols>
  <sheetData>
    <row r="1" spans="1:10" s="59" customFormat="1" ht="50.1" customHeight="1">
      <c r="A1" s="55"/>
    </row>
    <row r="2" spans="1:10" s="62" customFormat="1" ht="39.950000000000003" customHeight="1">
      <c r="A2" s="60" t="s">
        <v>346</v>
      </c>
      <c r="C2" s="63"/>
      <c r="D2" s="63"/>
      <c r="J2" s="63"/>
    </row>
    <row r="3" spans="1:10" s="62" customFormat="1" ht="2.1" customHeight="1">
      <c r="A3" s="150"/>
      <c r="B3" s="129"/>
      <c r="C3" s="130"/>
      <c r="D3" s="130"/>
      <c r="E3" s="129"/>
      <c r="F3" s="129"/>
      <c r="G3" s="129"/>
      <c r="H3" s="129"/>
      <c r="I3" s="129"/>
      <c r="J3" s="63"/>
    </row>
    <row r="4" spans="1:10" s="69" customFormat="1" ht="15.75" customHeight="1">
      <c r="A4" s="67"/>
      <c r="B4" s="67"/>
      <c r="C4" s="67"/>
      <c r="D4" s="67"/>
      <c r="E4" s="68"/>
      <c r="F4" s="68"/>
      <c r="G4" s="68"/>
      <c r="H4" s="68"/>
      <c r="I4" s="68"/>
      <c r="J4" s="1403"/>
    </row>
    <row r="5" spans="1:10" s="69" customFormat="1" ht="20.100000000000001" customHeight="1">
      <c r="A5" s="210" t="s">
        <v>347</v>
      </c>
      <c r="B5" s="211"/>
      <c r="C5" s="211"/>
      <c r="D5" s="211"/>
      <c r="E5" s="211"/>
      <c r="F5" s="211"/>
      <c r="G5" s="211"/>
      <c r="H5" s="211"/>
      <c r="I5" s="211"/>
      <c r="J5" s="1403"/>
    </row>
    <row r="6" spans="1:10" ht="15.95" customHeight="1">
      <c r="A6" s="72" t="s">
        <v>96</v>
      </c>
      <c r="B6" s="420" t="s">
        <v>229</v>
      </c>
      <c r="C6" s="235" t="s">
        <v>99</v>
      </c>
      <c r="D6" s="1225" t="s">
        <v>100</v>
      </c>
      <c r="E6" s="1205" t="s">
        <v>101</v>
      </c>
      <c r="F6" s="501" t="s">
        <v>85</v>
      </c>
      <c r="G6" s="501" t="s">
        <v>86</v>
      </c>
      <c r="H6" s="501" t="s">
        <v>87</v>
      </c>
      <c r="I6" s="501" t="s">
        <v>88</v>
      </c>
      <c r="J6" s="502"/>
    </row>
    <row r="7" spans="1:10" s="69" customFormat="1" ht="15.95" customHeight="1">
      <c r="A7" s="503" t="s">
        <v>324</v>
      </c>
      <c r="B7" s="424"/>
      <c r="C7" s="286"/>
      <c r="D7" s="1226"/>
      <c r="E7" s="1216"/>
      <c r="F7" s="286"/>
      <c r="G7" s="286"/>
      <c r="H7" s="286"/>
      <c r="I7" s="286"/>
      <c r="J7" s="1403"/>
    </row>
    <row r="8" spans="1:10" s="69" customFormat="1" ht="15.95" customHeight="1">
      <c r="A8" s="505" t="s">
        <v>325</v>
      </c>
      <c r="B8" s="517"/>
      <c r="C8" s="507"/>
      <c r="D8" s="1267"/>
      <c r="E8" s="1263"/>
      <c r="F8" s="507"/>
      <c r="G8" s="507"/>
      <c r="H8" s="507"/>
      <c r="I8" s="507"/>
      <c r="J8" s="1403"/>
    </row>
    <row r="9" spans="1:10" s="69" customFormat="1" ht="15.95" customHeight="1">
      <c r="A9" s="508" t="s">
        <v>326</v>
      </c>
      <c r="B9" s="518"/>
      <c r="C9" s="510"/>
      <c r="D9" s="1268"/>
      <c r="E9" s="1264"/>
      <c r="F9" s="510"/>
      <c r="G9" s="510"/>
      <c r="H9" s="510"/>
      <c r="I9" s="510"/>
      <c r="J9" s="75"/>
    </row>
    <row r="10" spans="1:10" s="69" customFormat="1" ht="15.95" customHeight="1">
      <c r="A10" s="508" t="s">
        <v>327</v>
      </c>
      <c r="B10" s="518"/>
      <c r="C10" s="510"/>
      <c r="D10" s="1268"/>
      <c r="E10" s="1264"/>
      <c r="F10" s="510"/>
      <c r="G10" s="510"/>
      <c r="H10" s="510"/>
      <c r="I10" s="510"/>
    </row>
    <row r="11" spans="1:10" s="69" customFormat="1" ht="15.95" customHeight="1">
      <c r="A11" s="508" t="s">
        <v>328</v>
      </c>
      <c r="B11" s="518"/>
      <c r="C11" s="510"/>
      <c r="D11" s="1268"/>
      <c r="E11" s="1264"/>
      <c r="F11" s="510"/>
      <c r="G11" s="510"/>
      <c r="H11" s="510"/>
      <c r="I11" s="510"/>
    </row>
    <row r="12" spans="1:10" s="69" customFormat="1" ht="15.95" customHeight="1">
      <c r="A12" s="508" t="s">
        <v>329</v>
      </c>
      <c r="B12" s="518"/>
      <c r="C12" s="510"/>
      <c r="D12" s="1268"/>
      <c r="E12" s="1264"/>
      <c r="F12" s="510"/>
      <c r="G12" s="510"/>
      <c r="H12" s="510"/>
      <c r="I12" s="510"/>
    </row>
    <row r="13" spans="1:10" s="69" customFormat="1" ht="15.95" customHeight="1">
      <c r="A13" s="511" t="s">
        <v>330</v>
      </c>
      <c r="B13" s="519"/>
      <c r="C13" s="513"/>
      <c r="D13" s="1269"/>
      <c r="E13" s="1265"/>
      <c r="F13" s="513"/>
      <c r="G13" s="513"/>
      <c r="H13" s="513"/>
      <c r="I13" s="513"/>
    </row>
    <row r="14" spans="1:10" s="69" customFormat="1" ht="15.95" customHeight="1">
      <c r="A14" s="503" t="s">
        <v>331</v>
      </c>
      <c r="B14" s="517"/>
      <c r="C14" s="507"/>
      <c r="D14" s="1267"/>
      <c r="E14" s="1263"/>
      <c r="F14" s="507"/>
      <c r="G14" s="507"/>
      <c r="H14" s="507"/>
      <c r="I14" s="507"/>
    </row>
    <row r="15" spans="1:10" s="69" customFormat="1" ht="15.95" customHeight="1">
      <c r="A15" s="505" t="s">
        <v>325</v>
      </c>
      <c r="B15" s="517"/>
      <c r="C15" s="507"/>
      <c r="D15" s="1267">
        <v>124.84184018000001</v>
      </c>
      <c r="E15" s="1263">
        <v>122.464871856</v>
      </c>
      <c r="F15" s="507">
        <v>122.92802565700001</v>
      </c>
      <c r="G15" s="507">
        <v>124.955188291</v>
      </c>
      <c r="H15" s="507">
        <v>126.81399999999999</v>
      </c>
      <c r="I15" s="507">
        <v>125.69499999999999</v>
      </c>
    </row>
    <row r="16" spans="1:10" s="69" customFormat="1" ht="15.95" customHeight="1">
      <c r="A16" s="508" t="s">
        <v>326</v>
      </c>
      <c r="B16" s="518"/>
      <c r="C16" s="510"/>
      <c r="D16" s="1268">
        <v>3.9306118973069744</v>
      </c>
      <c r="E16" s="1264">
        <v>2.4301899404716636</v>
      </c>
      <c r="F16" s="510">
        <v>0.43250707803176458</v>
      </c>
      <c r="G16" s="510">
        <v>-0.1013914609948503</v>
      </c>
      <c r="H16" s="510">
        <v>-0.79952652348432318</v>
      </c>
      <c r="I16" s="510">
        <v>0.24922007258520296</v>
      </c>
    </row>
    <row r="17" spans="1:9" s="69" customFormat="1" ht="15.95" customHeight="1">
      <c r="A17" s="508" t="s">
        <v>327</v>
      </c>
      <c r="B17" s="518"/>
      <c r="C17" s="510"/>
      <c r="D17" s="1268">
        <v>0</v>
      </c>
      <c r="E17" s="1264"/>
      <c r="F17" s="510">
        <v>-0.13100000000000001</v>
      </c>
      <c r="G17" s="510">
        <v>-0.878</v>
      </c>
      <c r="H17" s="510"/>
      <c r="I17" s="510"/>
    </row>
    <row r="18" spans="1:9" s="69" customFormat="1" ht="15.95" customHeight="1">
      <c r="A18" s="508" t="s">
        <v>328</v>
      </c>
      <c r="B18" s="518"/>
      <c r="C18" s="510"/>
      <c r="D18" s="1268">
        <v>0</v>
      </c>
      <c r="E18" s="1264"/>
      <c r="F18" s="510"/>
      <c r="G18" s="510"/>
      <c r="H18" s="510"/>
      <c r="I18" s="510"/>
    </row>
    <row r="19" spans="1:9" s="69" customFormat="1" ht="15.95" customHeight="1">
      <c r="A19" s="508" t="s">
        <v>329</v>
      </c>
      <c r="B19" s="518"/>
      <c r="C19" s="510"/>
      <c r="D19" s="1268">
        <v>0.71620856669301414</v>
      </c>
      <c r="E19" s="1264">
        <v>-5.3221616471657754E-2</v>
      </c>
      <c r="F19" s="510">
        <v>-0.76466087903176883</v>
      </c>
      <c r="G19" s="510">
        <v>-1.0477711730051422</v>
      </c>
      <c r="H19" s="510">
        <v>-1.0592851855156709</v>
      </c>
      <c r="I19" s="510">
        <v>0.86977992741479682</v>
      </c>
    </row>
    <row r="20" spans="1:9" s="69" customFormat="1" ht="15.95" customHeight="1">
      <c r="A20" s="511" t="s">
        <v>330</v>
      </c>
      <c r="B20" s="519"/>
      <c r="C20" s="513"/>
      <c r="D20" s="1269">
        <v>129.48866064399999</v>
      </c>
      <c r="E20" s="1265">
        <v>124.84184018000001</v>
      </c>
      <c r="F20" s="513">
        <v>122.464871856</v>
      </c>
      <c r="G20" s="513">
        <v>122.92802565700001</v>
      </c>
      <c r="H20" s="513">
        <v>124.955188291</v>
      </c>
      <c r="I20" s="513">
        <v>126.81399999999999</v>
      </c>
    </row>
    <row r="21" spans="1:9" s="69" customFormat="1" ht="15.95" customHeight="1">
      <c r="A21" s="503" t="s">
        <v>332</v>
      </c>
      <c r="B21" s="517"/>
      <c r="C21" s="507"/>
      <c r="D21" s="1267"/>
      <c r="E21" s="1263"/>
      <c r="F21" s="507"/>
      <c r="G21" s="507"/>
      <c r="H21" s="507"/>
      <c r="I21" s="507"/>
    </row>
    <row r="22" spans="1:9" s="69" customFormat="1" ht="15.95" customHeight="1">
      <c r="A22" s="505" t="s">
        <v>325</v>
      </c>
      <c r="B22" s="517"/>
      <c r="C22" s="507"/>
      <c r="D22" s="1267">
        <v>75.822552763999994</v>
      </c>
      <c r="E22" s="1263">
        <v>75.645946984999995</v>
      </c>
      <c r="F22" s="507">
        <v>73.372642315999997</v>
      </c>
      <c r="G22" s="507">
        <v>73.480855079999998</v>
      </c>
      <c r="H22" s="507">
        <v>73.512</v>
      </c>
      <c r="I22" s="507">
        <v>67.977999999999994</v>
      </c>
    </row>
    <row r="23" spans="1:9" s="69" customFormat="1" ht="15.95" customHeight="1">
      <c r="A23" s="508" t="s">
        <v>326</v>
      </c>
      <c r="B23" s="518"/>
      <c r="C23" s="510"/>
      <c r="D23" s="1268">
        <v>-0.42085622886305885</v>
      </c>
      <c r="E23" s="1264">
        <v>0.36999726767668051</v>
      </c>
      <c r="F23" s="510">
        <v>2.5747840194345835</v>
      </c>
      <c r="G23" s="510">
        <v>-0.20245390783200173</v>
      </c>
      <c r="H23" s="510">
        <v>0.28021247635744972</v>
      </c>
      <c r="I23" s="510">
        <v>5.8107643791823023</v>
      </c>
    </row>
    <row r="24" spans="1:9" s="69" customFormat="1" ht="15.95" customHeight="1">
      <c r="A24" s="508" t="s">
        <v>327</v>
      </c>
      <c r="B24" s="518"/>
      <c r="C24" s="510"/>
      <c r="D24" s="1268">
        <v>0</v>
      </c>
      <c r="E24" s="1264"/>
      <c r="F24" s="510"/>
      <c r="G24" s="510"/>
      <c r="H24" s="510"/>
      <c r="I24" s="510"/>
    </row>
    <row r="25" spans="1:9" s="69" customFormat="1" ht="15.95" customHeight="1">
      <c r="A25" s="508" t="s">
        <v>328</v>
      </c>
      <c r="B25" s="518"/>
      <c r="C25" s="510"/>
      <c r="D25" s="1268">
        <v>0</v>
      </c>
      <c r="E25" s="1264"/>
      <c r="F25" s="510"/>
      <c r="G25" s="510"/>
      <c r="H25" s="510"/>
      <c r="I25" s="510"/>
    </row>
    <row r="26" spans="1:9" s="69" customFormat="1" ht="15.95" customHeight="1">
      <c r="A26" s="508" t="s">
        <v>329</v>
      </c>
      <c r="B26" s="518"/>
      <c r="C26" s="510"/>
      <c r="D26" s="1268">
        <v>0.26193880286307691</v>
      </c>
      <c r="E26" s="1264">
        <v>-0.19339148867667461</v>
      </c>
      <c r="F26" s="510">
        <v>-0.30147935043458557</v>
      </c>
      <c r="G26" s="510">
        <v>9.4241143832000732E-2</v>
      </c>
      <c r="H26" s="510">
        <v>-0.31135739635745241</v>
      </c>
      <c r="I26" s="510">
        <v>-0.27676437918229624</v>
      </c>
    </row>
    <row r="27" spans="1:9" s="69" customFormat="1" ht="15.95" customHeight="1">
      <c r="A27" s="511" t="s">
        <v>330</v>
      </c>
      <c r="B27" s="519"/>
      <c r="C27" s="513"/>
      <c r="D27" s="1269">
        <v>75.663635338000006</v>
      </c>
      <c r="E27" s="1265">
        <v>75.822552763999994</v>
      </c>
      <c r="F27" s="513">
        <v>75.645946984999995</v>
      </c>
      <c r="G27" s="513">
        <v>73.372642315999997</v>
      </c>
      <c r="H27" s="513">
        <v>73.480855079999998</v>
      </c>
      <c r="I27" s="513">
        <v>73.512</v>
      </c>
    </row>
    <row r="28" spans="1:9" s="69" customFormat="1" ht="15.95" customHeight="1">
      <c r="A28" s="503" t="s">
        <v>333</v>
      </c>
      <c r="B28" s="517"/>
      <c r="C28" s="507"/>
      <c r="D28" s="1267"/>
      <c r="E28" s="1263"/>
      <c r="F28" s="507"/>
      <c r="G28" s="507"/>
      <c r="H28" s="507"/>
      <c r="I28" s="507"/>
    </row>
    <row r="29" spans="1:9" s="69" customFormat="1" ht="15.95" customHeight="1">
      <c r="A29" s="505" t="s">
        <v>325</v>
      </c>
      <c r="B29" s="517"/>
      <c r="C29" s="507"/>
      <c r="D29" s="1267">
        <v>0.154568504</v>
      </c>
      <c r="E29" s="1263">
        <v>0.152365152</v>
      </c>
      <c r="F29" s="507">
        <v>0.180151585</v>
      </c>
      <c r="G29" s="507">
        <v>0.178041223</v>
      </c>
      <c r="H29" s="507">
        <v>0.183</v>
      </c>
      <c r="I29" s="507">
        <v>0.19600000000000001</v>
      </c>
    </row>
    <row r="30" spans="1:9" s="69" customFormat="1" ht="15.95" customHeight="1">
      <c r="A30" s="508" t="s">
        <v>326</v>
      </c>
      <c r="B30" s="518"/>
      <c r="C30" s="510"/>
      <c r="D30" s="1268">
        <v>-7.4636173047110121E-4</v>
      </c>
      <c r="E30" s="1264">
        <v>2.4015876766416699E-3</v>
      </c>
      <c r="F30" s="510">
        <v>-1.821363810742882E-2</v>
      </c>
      <c r="G30" s="510">
        <v>8.44680493617122E-4</v>
      </c>
      <c r="H30" s="510">
        <v>-4.052579525677202E-3</v>
      </c>
      <c r="I30" s="510">
        <v>-8.6362445525622611E-3</v>
      </c>
    </row>
    <row r="31" spans="1:9" s="69" customFormat="1" ht="15.95" customHeight="1">
      <c r="A31" s="508" t="s">
        <v>327</v>
      </c>
      <c r="B31" s="518"/>
      <c r="C31" s="510"/>
      <c r="D31" s="1268">
        <v>0</v>
      </c>
      <c r="E31" s="1264"/>
      <c r="F31" s="510"/>
      <c r="G31" s="510"/>
      <c r="H31" s="510"/>
      <c r="I31" s="510"/>
    </row>
    <row r="32" spans="1:9" s="69" customFormat="1" ht="15.95" customHeight="1">
      <c r="A32" s="508" t="s">
        <v>328</v>
      </c>
      <c r="B32" s="518"/>
      <c r="C32" s="510"/>
      <c r="D32" s="1268">
        <v>0</v>
      </c>
      <c r="E32" s="1264"/>
      <c r="F32" s="510"/>
      <c r="G32" s="510"/>
      <c r="H32" s="510"/>
      <c r="I32" s="510"/>
    </row>
    <row r="33" spans="1:9" s="69" customFormat="1" ht="15.95" customHeight="1">
      <c r="A33" s="508" t="s">
        <v>329</v>
      </c>
      <c r="B33" s="518"/>
      <c r="C33" s="510"/>
      <c r="D33" s="1268">
        <v>-5.9203269528895617E-5</v>
      </c>
      <c r="E33" s="1264">
        <v>-1.9823567664167284E-4</v>
      </c>
      <c r="F33" s="510">
        <v>-9.5727948925711809E-3</v>
      </c>
      <c r="G33" s="510">
        <v>1.2656815063828825E-3</v>
      </c>
      <c r="H33" s="510">
        <v>-9.0619747432279585E-4</v>
      </c>
      <c r="I33" s="510">
        <v>-4.3637554474377505E-3</v>
      </c>
    </row>
    <row r="34" spans="1:9" s="69" customFormat="1" ht="15.95" customHeight="1">
      <c r="A34" s="511" t="s">
        <v>330</v>
      </c>
      <c r="B34" s="519"/>
      <c r="C34" s="513"/>
      <c r="D34" s="1269">
        <v>0.15376293899999999</v>
      </c>
      <c r="E34" s="1265">
        <v>0.154568504</v>
      </c>
      <c r="F34" s="513">
        <v>0.152365152</v>
      </c>
      <c r="G34" s="513">
        <v>0.180151585</v>
      </c>
      <c r="H34" s="513">
        <v>0.178041223</v>
      </c>
      <c r="I34" s="513">
        <v>0.183</v>
      </c>
    </row>
    <row r="35" spans="1:9" s="69" customFormat="1" ht="15.95" customHeight="1">
      <c r="A35" s="503" t="s">
        <v>97</v>
      </c>
      <c r="B35" s="517"/>
      <c r="C35" s="507"/>
      <c r="D35" s="1267"/>
      <c r="E35" s="1263"/>
      <c r="F35" s="507"/>
      <c r="G35" s="507"/>
      <c r="H35" s="507"/>
      <c r="I35" s="507"/>
    </row>
    <row r="36" spans="1:9" s="69" customFormat="1" ht="15.95" customHeight="1">
      <c r="A36" s="505" t="s">
        <v>325</v>
      </c>
      <c r="B36" s="517"/>
      <c r="C36" s="507"/>
      <c r="D36" s="1267">
        <v>200.81896144799998</v>
      </c>
      <c r="E36" s="1263">
        <v>198.26318399299998</v>
      </c>
      <c r="F36" s="507">
        <v>196.48081955800001</v>
      </c>
      <c r="G36" s="507">
        <v>198.61408459399999</v>
      </c>
      <c r="H36" s="507">
        <v>200.50899999999999</v>
      </c>
      <c r="I36" s="507">
        <v>193.869</v>
      </c>
    </row>
    <row r="37" spans="1:9" s="69" customFormat="1" ht="15.95" customHeight="1">
      <c r="A37" s="508" t="s">
        <v>326</v>
      </c>
      <c r="B37" s="518"/>
      <c r="C37" s="510"/>
      <c r="D37" s="1268">
        <v>3.5090093067134438</v>
      </c>
      <c r="E37" s="1264">
        <v>2.8025887958249718</v>
      </c>
      <c r="F37" s="510">
        <v>2.9890774593589025</v>
      </c>
      <c r="G37" s="510">
        <v>-0.30300068833322447</v>
      </c>
      <c r="H37" s="510">
        <v>-0.52336662665254963</v>
      </c>
      <c r="I37" s="510">
        <v>6.0513482072149234</v>
      </c>
    </row>
    <row r="38" spans="1:9" s="69" customFormat="1" ht="15.95" customHeight="1">
      <c r="A38" s="508" t="s">
        <v>327</v>
      </c>
      <c r="B38" s="518"/>
      <c r="C38" s="510"/>
      <c r="D38" s="1268">
        <v>0</v>
      </c>
      <c r="E38" s="1264">
        <v>0</v>
      </c>
      <c r="F38" s="510">
        <v>-0.13100000000000001</v>
      </c>
      <c r="G38" s="510">
        <v>-0.878</v>
      </c>
      <c r="H38" s="510">
        <v>0</v>
      </c>
      <c r="I38" s="510">
        <v>0</v>
      </c>
    </row>
    <row r="39" spans="1:9" s="69" customFormat="1" ht="15.95" customHeight="1">
      <c r="A39" s="508" t="s">
        <v>328</v>
      </c>
      <c r="B39" s="518"/>
      <c r="C39" s="510"/>
      <c r="D39" s="1268">
        <v>0</v>
      </c>
      <c r="E39" s="1264">
        <v>0</v>
      </c>
      <c r="F39" s="510">
        <v>0</v>
      </c>
      <c r="G39" s="510">
        <v>0</v>
      </c>
      <c r="H39" s="510">
        <v>0</v>
      </c>
      <c r="I39" s="510">
        <v>0</v>
      </c>
    </row>
    <row r="40" spans="1:9" s="69" customFormat="1" ht="15.95" customHeight="1">
      <c r="A40" s="508" t="s">
        <v>329</v>
      </c>
      <c r="B40" s="518"/>
      <c r="C40" s="510"/>
      <c r="D40" s="1268">
        <v>0.97808816628656214</v>
      </c>
      <c r="E40" s="1264">
        <v>-0.24681134082497402</v>
      </c>
      <c r="F40" s="510">
        <v>-1.0757130243589257</v>
      </c>
      <c r="G40" s="510">
        <v>-0.9522643476667586</v>
      </c>
      <c r="H40" s="510">
        <v>-1.3715487793474459</v>
      </c>
      <c r="I40" s="510">
        <v>0.58865179278506286</v>
      </c>
    </row>
    <row r="41" spans="1:9" s="69" customFormat="1" ht="15.95" customHeight="1">
      <c r="A41" s="514" t="s">
        <v>330</v>
      </c>
      <c r="B41" s="520"/>
      <c r="C41" s="516"/>
      <c r="D41" s="1270">
        <v>205.30605892099999</v>
      </c>
      <c r="E41" s="1266">
        <v>200.81896144799998</v>
      </c>
      <c r="F41" s="516">
        <v>198.26318399299998</v>
      </c>
      <c r="G41" s="516">
        <v>196.48081955800001</v>
      </c>
      <c r="H41" s="516">
        <v>198.61408459399999</v>
      </c>
      <c r="I41" s="516">
        <v>200.50899999999999</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11" width="14.7109375" style="99" customWidth="1"/>
    <col min="12" max="12" width="2.7109375" style="99" customWidth="1"/>
    <col min="13" max="16384" width="9.140625" style="99"/>
  </cols>
  <sheetData>
    <row r="1" spans="1:12" s="59" customFormat="1" ht="50.1" customHeight="1">
      <c r="A1" s="55"/>
    </row>
    <row r="2" spans="1:12" s="62" customFormat="1" ht="39.950000000000003" customHeight="1">
      <c r="A2" s="60" t="s">
        <v>348</v>
      </c>
    </row>
    <row r="3" spans="1:12" s="62" customFormat="1" ht="2.1" customHeight="1">
      <c r="A3" s="521"/>
      <c r="B3" s="522"/>
      <c r="C3" s="522"/>
      <c r="D3" s="522"/>
      <c r="E3" s="522"/>
      <c r="F3" s="522"/>
      <c r="G3" s="522"/>
      <c r="H3" s="522"/>
      <c r="I3" s="522"/>
      <c r="J3" s="522"/>
      <c r="K3" s="522"/>
    </row>
    <row r="4" spans="1:12" s="69" customFormat="1" ht="15.75" customHeight="1">
      <c r="A4" s="523"/>
      <c r="B4" s="524"/>
      <c r="C4" s="524"/>
      <c r="D4" s="524"/>
      <c r="E4" s="524"/>
      <c r="F4" s="524"/>
      <c r="G4" s="524"/>
      <c r="H4" s="524"/>
      <c r="I4" s="524"/>
      <c r="J4" s="524"/>
      <c r="K4" s="524"/>
      <c r="L4" s="62"/>
    </row>
    <row r="5" spans="1:12" s="69" customFormat="1" ht="20.100000000000001" customHeight="1">
      <c r="A5" s="525" t="s">
        <v>349</v>
      </c>
      <c r="B5" s="526"/>
      <c r="C5" s="526"/>
      <c r="D5" s="526"/>
      <c r="E5" s="526"/>
      <c r="F5" s="526"/>
      <c r="G5" s="526"/>
      <c r="H5" s="526"/>
      <c r="I5" s="527"/>
      <c r="J5" s="522"/>
      <c r="K5" s="522"/>
      <c r="L5" s="62"/>
    </row>
    <row r="6" spans="1:12" s="69" customFormat="1" ht="15.95" customHeight="1">
      <c r="A6" s="528" t="s">
        <v>95</v>
      </c>
      <c r="B6" s="501" t="s">
        <v>229</v>
      </c>
      <c r="C6" s="501" t="s">
        <v>99</v>
      </c>
      <c r="D6" s="1276" t="s">
        <v>100</v>
      </c>
      <c r="E6" s="1204" t="s">
        <v>101</v>
      </c>
      <c r="F6" s="501" t="s">
        <v>85</v>
      </c>
      <c r="G6" s="501" t="s">
        <v>86</v>
      </c>
      <c r="H6" s="501" t="s">
        <v>87</v>
      </c>
      <c r="I6" s="1310" t="s">
        <v>88</v>
      </c>
      <c r="J6" s="398" t="s">
        <v>653</v>
      </c>
      <c r="K6" s="398" t="s">
        <v>670</v>
      </c>
      <c r="L6" s="62"/>
    </row>
    <row r="7" spans="1:12" s="69" customFormat="1" ht="15.95" customHeight="1">
      <c r="A7" s="529" t="s">
        <v>350</v>
      </c>
      <c r="B7" s="530"/>
      <c r="C7" s="530"/>
      <c r="D7" s="1277">
        <v>201.15599999999998</v>
      </c>
      <c r="E7" s="1271">
        <v>162.816</v>
      </c>
      <c r="F7" s="530">
        <v>173.90900000000005</v>
      </c>
      <c r="G7" s="530">
        <v>164.79599999999999</v>
      </c>
      <c r="H7" s="530">
        <v>158.733</v>
      </c>
      <c r="I7" s="1318">
        <v>100.306</v>
      </c>
      <c r="J7" s="530">
        <v>363.97199999999998</v>
      </c>
      <c r="K7" s="530">
        <v>259.03899999999999</v>
      </c>
      <c r="L7" s="62"/>
    </row>
    <row r="8" spans="1:12" s="69" customFormat="1" ht="15.95" customHeight="1">
      <c r="A8" s="531" t="s">
        <v>351</v>
      </c>
      <c r="B8" s="532"/>
      <c r="C8" s="532"/>
      <c r="D8" s="1278">
        <v>30.689999999999998</v>
      </c>
      <c r="E8" s="593">
        <v>28.8</v>
      </c>
      <c r="F8" s="532">
        <v>24.319000000000003</v>
      </c>
      <c r="G8" s="532">
        <v>27.956999999999994</v>
      </c>
      <c r="H8" s="532">
        <v>14.310999999999998</v>
      </c>
      <c r="I8" s="1319">
        <v>2.7829999999999995</v>
      </c>
      <c r="J8" s="532">
        <v>59.489999999999995</v>
      </c>
      <c r="K8" s="532">
        <v>17.092999999999996</v>
      </c>
      <c r="L8" s="62"/>
    </row>
    <row r="9" spans="1:12" s="69" customFormat="1" ht="15.95" customHeight="1">
      <c r="A9" s="534" t="s">
        <v>352</v>
      </c>
      <c r="B9" s="535"/>
      <c r="C9" s="535"/>
      <c r="D9" s="1279">
        <v>55.348999999999997</v>
      </c>
      <c r="E9" s="1272">
        <v>46.621000000000002</v>
      </c>
      <c r="F9" s="535">
        <v>43.547000000000004</v>
      </c>
      <c r="G9" s="535">
        <v>47.798000000000016</v>
      </c>
      <c r="H9" s="535">
        <v>64.489999999999995</v>
      </c>
      <c r="I9" s="1320">
        <v>51.518000000000001</v>
      </c>
      <c r="J9" s="535">
        <v>101.97</v>
      </c>
      <c r="K9" s="535">
        <v>116.008</v>
      </c>
      <c r="L9" s="62"/>
    </row>
    <row r="10" spans="1:12" s="69" customFormat="1" ht="15.95" customHeight="1">
      <c r="A10" s="536" t="s">
        <v>353</v>
      </c>
      <c r="B10" s="537"/>
      <c r="C10" s="537"/>
      <c r="D10" s="1170">
        <v>287.19499999999999</v>
      </c>
      <c r="E10" s="1273">
        <v>238.23700000000002</v>
      </c>
      <c r="F10" s="537">
        <v>241.77500000000006</v>
      </c>
      <c r="G10" s="537">
        <v>240.55099999999999</v>
      </c>
      <c r="H10" s="537">
        <v>237.53399999999999</v>
      </c>
      <c r="I10" s="1321">
        <v>154.607</v>
      </c>
      <c r="J10" s="537">
        <v>525.43200000000002</v>
      </c>
      <c r="K10" s="537">
        <v>392.14</v>
      </c>
      <c r="L10" s="62"/>
    </row>
    <row r="11" spans="1:12" s="69" customFormat="1" ht="15.95" customHeight="1">
      <c r="A11" s="538" t="s">
        <v>354</v>
      </c>
      <c r="B11" s="532"/>
      <c r="C11" s="532"/>
      <c r="D11" s="1278">
        <v>78.081000000000003</v>
      </c>
      <c r="E11" s="593">
        <v>66.703999999999994</v>
      </c>
      <c r="F11" s="532">
        <v>44.738</v>
      </c>
      <c r="G11" s="532">
        <v>52.789999999999992</v>
      </c>
      <c r="H11" s="532">
        <v>54.519000000000005</v>
      </c>
      <c r="I11" s="1319">
        <v>65.147999999999996</v>
      </c>
      <c r="J11" s="532">
        <v>144.785</v>
      </c>
      <c r="K11" s="532">
        <v>119.667</v>
      </c>
      <c r="L11" s="62"/>
    </row>
    <row r="12" spans="1:12" s="69" customFormat="1" ht="15.95" customHeight="1">
      <c r="A12" s="539" t="s">
        <v>355</v>
      </c>
      <c r="B12" s="540"/>
      <c r="C12" s="540"/>
      <c r="D12" s="1280">
        <v>14.997999999999998</v>
      </c>
      <c r="E12" s="1274">
        <v>21.077999999999996</v>
      </c>
      <c r="F12" s="540">
        <v>6.4309999999999903</v>
      </c>
      <c r="G12" s="540">
        <v>48.267999999999986</v>
      </c>
      <c r="H12" s="540">
        <v>24.657000000000011</v>
      </c>
      <c r="I12" s="1322">
        <v>40.304999999999993</v>
      </c>
      <c r="J12" s="540">
        <v>36.075999999999993</v>
      </c>
      <c r="K12" s="540">
        <v>64.962000000000003</v>
      </c>
      <c r="L12" s="62"/>
    </row>
    <row r="13" spans="1:12" s="69" customFormat="1" ht="15.95" customHeight="1">
      <c r="A13" s="538" t="s">
        <v>356</v>
      </c>
      <c r="B13" s="532"/>
      <c r="C13" s="532"/>
      <c r="D13" s="1278">
        <v>380.274</v>
      </c>
      <c r="E13" s="593">
        <v>326.01900000000001</v>
      </c>
      <c r="F13" s="532">
        <v>292.94400000000002</v>
      </c>
      <c r="G13" s="532">
        <v>341.60899999999998</v>
      </c>
      <c r="H13" s="532">
        <v>316.71000000000004</v>
      </c>
      <c r="I13" s="1319">
        <v>260.06</v>
      </c>
      <c r="J13" s="532">
        <v>706.29300000000001</v>
      </c>
      <c r="K13" s="532">
        <v>576.76900000000001</v>
      </c>
      <c r="L13" s="62"/>
    </row>
    <row r="14" spans="1:12" s="69" customFormat="1" ht="15.95" customHeight="1">
      <c r="A14" s="538" t="s">
        <v>357</v>
      </c>
      <c r="B14" s="532"/>
      <c r="C14" s="532"/>
      <c r="D14" s="1278">
        <v>-17.826000000000004</v>
      </c>
      <c r="E14" s="593">
        <v>-17.114999999999998</v>
      </c>
      <c r="F14" s="532">
        <v>-21.878000000000014</v>
      </c>
      <c r="G14" s="532">
        <v>-39.608999999999995</v>
      </c>
      <c r="H14" s="532">
        <v>-53.457000000000001</v>
      </c>
      <c r="I14" s="1319">
        <v>-35.122999999999998</v>
      </c>
      <c r="J14" s="532">
        <v>-34.941000000000003</v>
      </c>
      <c r="K14" s="532">
        <v>-88.58</v>
      </c>
      <c r="L14" s="62"/>
    </row>
    <row r="15" spans="1:12" s="69" customFormat="1" ht="15.95" customHeight="1">
      <c r="A15" s="541" t="s">
        <v>358</v>
      </c>
      <c r="B15" s="542"/>
      <c r="C15" s="542"/>
      <c r="D15" s="1281">
        <v>362.44799999999998</v>
      </c>
      <c r="E15" s="1275">
        <v>308.904</v>
      </c>
      <c r="F15" s="542">
        <v>271.06600000000003</v>
      </c>
      <c r="G15" s="542">
        <v>302</v>
      </c>
      <c r="H15" s="542">
        <v>263.25300000000004</v>
      </c>
      <c r="I15" s="1323">
        <v>224.93700000000001</v>
      </c>
      <c r="J15" s="542">
        <v>671.35199999999998</v>
      </c>
      <c r="K15" s="542">
        <v>488.18900000000008</v>
      </c>
      <c r="L15" s="62"/>
    </row>
    <row r="16" spans="1:12" s="69" customFormat="1" ht="15" customHeight="1">
      <c r="A16" s="417"/>
      <c r="B16" s="62"/>
      <c r="C16" s="62"/>
      <c r="D16" s="62"/>
      <c r="E16" s="62"/>
      <c r="F16" s="62"/>
      <c r="G16" s="62"/>
      <c r="H16" s="62"/>
      <c r="I16" s="62"/>
      <c r="J16" s="62"/>
      <c r="K16" s="62"/>
      <c r="L16" s="62"/>
    </row>
    <row r="17" spans="1:12" s="69" customFormat="1" ht="15" customHeight="1">
      <c r="A17" s="62"/>
      <c r="B17" s="62"/>
      <c r="C17" s="62"/>
      <c r="D17" s="62"/>
      <c r="E17" s="62"/>
      <c r="F17" s="62"/>
      <c r="G17" s="62"/>
      <c r="H17" s="62"/>
      <c r="I17" s="62"/>
      <c r="J17" s="62"/>
      <c r="K17" s="62"/>
      <c r="L17" s="62"/>
    </row>
    <row r="18" spans="1:12" ht="20.100000000000001" customHeight="1">
      <c r="A18" s="525" t="s">
        <v>359</v>
      </c>
      <c r="B18" s="543"/>
      <c r="C18" s="543"/>
      <c r="D18" s="543"/>
      <c r="E18" s="543"/>
      <c r="F18" s="543"/>
      <c r="G18" s="543"/>
      <c r="H18" s="543"/>
      <c r="I18" s="544"/>
      <c r="J18" s="62"/>
      <c r="K18" s="62"/>
      <c r="L18" s="386"/>
    </row>
    <row r="19" spans="1:12" s="69" customFormat="1" ht="15.95" customHeight="1">
      <c r="A19" s="545"/>
      <c r="B19" s="546" t="s">
        <v>76</v>
      </c>
      <c r="C19" s="546" t="s">
        <v>77</v>
      </c>
      <c r="D19" s="1284" t="s">
        <v>360</v>
      </c>
      <c r="E19" s="1282" t="s">
        <v>79</v>
      </c>
      <c r="F19" s="547" t="s">
        <v>76</v>
      </c>
      <c r="G19" s="547" t="s">
        <v>77</v>
      </c>
      <c r="H19" s="547" t="s">
        <v>360</v>
      </c>
      <c r="I19" s="548" t="s">
        <v>79</v>
      </c>
      <c r="J19" s="547"/>
      <c r="K19" s="547"/>
      <c r="L19" s="547"/>
    </row>
    <row r="20" spans="1:12" s="69" customFormat="1" ht="15.95" customHeight="1">
      <c r="A20" s="549" t="s">
        <v>95</v>
      </c>
      <c r="B20" s="550">
        <v>2014</v>
      </c>
      <c r="C20" s="550">
        <v>2014</v>
      </c>
      <c r="D20" s="1285">
        <v>2014</v>
      </c>
      <c r="E20" s="1283">
        <v>2014</v>
      </c>
      <c r="F20" s="551">
        <v>2013</v>
      </c>
      <c r="G20" s="551">
        <v>2013</v>
      </c>
      <c r="H20" s="551">
        <v>2013</v>
      </c>
      <c r="I20" s="551">
        <v>2013</v>
      </c>
      <c r="J20" s="502"/>
      <c r="K20" s="502"/>
      <c r="L20" s="552"/>
    </row>
    <row r="21" spans="1:12" s="69" customFormat="1" ht="15.95" customHeight="1">
      <c r="A21" s="553" t="s">
        <v>242</v>
      </c>
      <c r="B21" s="554"/>
      <c r="C21" s="554"/>
      <c r="D21" s="1286">
        <v>63175.520116</v>
      </c>
      <c r="E21" s="603">
        <v>62522.221425000003</v>
      </c>
      <c r="F21" s="555">
        <v>62144.166539999998</v>
      </c>
      <c r="G21" s="555">
        <v>61386.810256999997</v>
      </c>
      <c r="H21" s="555">
        <v>60361.060414</v>
      </c>
      <c r="I21" s="556">
        <v>60042.57</v>
      </c>
      <c r="J21" s="556"/>
      <c r="K21" s="556"/>
      <c r="L21" s="386"/>
    </row>
    <row r="22" spans="1:12" s="69" customFormat="1" ht="15.95" customHeight="1">
      <c r="A22" s="553" t="s">
        <v>361</v>
      </c>
      <c r="B22" s="532"/>
      <c r="C22" s="532"/>
      <c r="D22" s="1278">
        <v>0</v>
      </c>
      <c r="E22" s="593">
        <v>0</v>
      </c>
      <c r="F22" s="555">
        <v>0</v>
      </c>
      <c r="G22" s="555">
        <v>0</v>
      </c>
      <c r="H22" s="555">
        <v>0</v>
      </c>
      <c r="I22" s="555">
        <v>0</v>
      </c>
      <c r="J22" s="555"/>
      <c r="K22" s="555"/>
      <c r="L22" s="557"/>
    </row>
    <row r="23" spans="1:12" s="69" customFormat="1" ht="15.95" customHeight="1">
      <c r="A23" s="558" t="s">
        <v>362</v>
      </c>
      <c r="B23" s="532"/>
      <c r="C23" s="532"/>
      <c r="D23" s="1278">
        <v>7904.9762559999999</v>
      </c>
      <c r="E23" s="593">
        <v>7885.2928160000001</v>
      </c>
      <c r="F23" s="555">
        <v>7915.7237910000003</v>
      </c>
      <c r="G23" s="555">
        <v>7905.3002569999999</v>
      </c>
      <c r="H23" s="555">
        <v>7870.0297760000003</v>
      </c>
      <c r="I23" s="555">
        <v>7755.0559999999996</v>
      </c>
      <c r="J23" s="555"/>
      <c r="K23" s="555"/>
      <c r="L23" s="557"/>
    </row>
    <row r="24" spans="1:12" s="69" customFormat="1" ht="15.95" customHeight="1">
      <c r="A24" s="553" t="s">
        <v>363</v>
      </c>
      <c r="B24" s="532"/>
      <c r="C24" s="532"/>
      <c r="D24" s="1278">
        <v>9742.710137</v>
      </c>
      <c r="E24" s="593">
        <v>9576.356076</v>
      </c>
      <c r="F24" s="555">
        <v>9463.5213550000008</v>
      </c>
      <c r="G24" s="555">
        <v>9395.1753360000002</v>
      </c>
      <c r="H24" s="555">
        <v>9372.4149450000004</v>
      </c>
      <c r="I24" s="555">
        <v>9384.4290000000001</v>
      </c>
      <c r="J24" s="555"/>
      <c r="K24" s="555"/>
      <c r="L24" s="557"/>
    </row>
    <row r="25" spans="1:12" s="69" customFormat="1" ht="15.95" customHeight="1">
      <c r="A25" s="559" t="s">
        <v>364</v>
      </c>
      <c r="B25" s="535"/>
      <c r="C25" s="540"/>
      <c r="D25" s="1279">
        <v>26123.404465</v>
      </c>
      <c r="E25" s="1272">
        <v>25193.462469999999</v>
      </c>
      <c r="F25" s="560">
        <v>24292.285853000001</v>
      </c>
      <c r="G25" s="560">
        <v>25606.069640000002</v>
      </c>
      <c r="H25" s="560">
        <v>25851.308818000001</v>
      </c>
      <c r="I25" s="560">
        <v>30715.897000000001</v>
      </c>
      <c r="J25" s="555"/>
      <c r="K25" s="555"/>
      <c r="L25" s="557"/>
    </row>
    <row r="26" spans="1:12" s="69" customFormat="1" ht="15.95" customHeight="1">
      <c r="A26" s="561" t="s">
        <v>353</v>
      </c>
      <c r="B26" s="532"/>
      <c r="C26" s="532"/>
      <c r="D26" s="1278">
        <v>106946.610974</v>
      </c>
      <c r="E26" s="593">
        <v>105177.33278699999</v>
      </c>
      <c r="F26" s="555">
        <v>103815.69753900002</v>
      </c>
      <c r="G26" s="555">
        <v>104293.35549</v>
      </c>
      <c r="H26" s="555">
        <v>103454.813953</v>
      </c>
      <c r="I26" s="555">
        <v>107897.952</v>
      </c>
      <c r="J26" s="555"/>
      <c r="K26" s="555"/>
      <c r="L26" s="557"/>
    </row>
    <row r="27" spans="1:12" s="98" customFormat="1" ht="15.95" customHeight="1">
      <c r="A27" s="561" t="s">
        <v>354</v>
      </c>
      <c r="B27" s="532"/>
      <c r="C27" s="532"/>
      <c r="D27" s="1278">
        <v>5173.9399990000002</v>
      </c>
      <c r="E27" s="593">
        <v>4960.9418150000001</v>
      </c>
      <c r="F27" s="555">
        <v>4864.8847269999997</v>
      </c>
      <c r="G27" s="555">
        <v>4797.3547559999997</v>
      </c>
      <c r="H27" s="555">
        <v>4638.0122739999997</v>
      </c>
      <c r="I27" s="555">
        <v>4667.1319999999996</v>
      </c>
      <c r="J27" s="555"/>
      <c r="K27" s="555"/>
      <c r="L27" s="557"/>
    </row>
    <row r="28" spans="1:12" ht="15.95" customHeight="1">
      <c r="A28" s="396" t="s">
        <v>355</v>
      </c>
      <c r="B28" s="535"/>
      <c r="C28" s="540"/>
      <c r="D28" s="1279">
        <v>0</v>
      </c>
      <c r="E28" s="1272">
        <v>0</v>
      </c>
      <c r="F28" s="560">
        <v>413.12475599999743</v>
      </c>
      <c r="G28" s="560">
        <v>423.8053039999977</v>
      </c>
      <c r="H28" s="560">
        <v>476.27915899999789</v>
      </c>
      <c r="I28" s="560">
        <v>529.33599999999933</v>
      </c>
      <c r="J28" s="555"/>
      <c r="K28" s="555"/>
      <c r="L28" s="557"/>
    </row>
    <row r="29" spans="1:12" ht="15.95" customHeight="1">
      <c r="A29" s="541" t="s">
        <v>358</v>
      </c>
      <c r="B29" s="542"/>
      <c r="C29" s="542"/>
      <c r="D29" s="1281">
        <v>112120.55097299999</v>
      </c>
      <c r="E29" s="1275">
        <v>110138.27460199999</v>
      </c>
      <c r="F29" s="562">
        <v>109093.70702200002</v>
      </c>
      <c r="G29" s="562">
        <v>109514.51555</v>
      </c>
      <c r="H29" s="562">
        <v>108569.105386</v>
      </c>
      <c r="I29" s="562">
        <v>113094.42</v>
      </c>
      <c r="J29" s="1317"/>
      <c r="K29" s="1317"/>
      <c r="L29" s="563"/>
    </row>
    <row r="30" spans="1:12" ht="15" customHeight="1">
      <c r="A30" s="63"/>
      <c r="B30" s="62"/>
      <c r="C30" s="62"/>
      <c r="D30" s="62"/>
      <c r="E30" s="62"/>
      <c r="F30" s="62"/>
      <c r="G30" s="62"/>
      <c r="H30" s="62"/>
      <c r="I30" s="63"/>
      <c r="J30" s="63"/>
      <c r="K30" s="63"/>
      <c r="L30" s="63"/>
    </row>
    <row r="31" spans="1:12" ht="20.100000000000001" customHeight="1">
      <c r="A31" s="525" t="s">
        <v>365</v>
      </c>
      <c r="B31" s="543"/>
      <c r="C31" s="543"/>
      <c r="D31" s="543"/>
      <c r="E31" s="543"/>
      <c r="F31" s="543"/>
      <c r="G31" s="543"/>
      <c r="H31" s="543"/>
      <c r="I31" s="544"/>
      <c r="J31" s="62"/>
      <c r="K31" s="62"/>
      <c r="L31" s="386"/>
    </row>
    <row r="32" spans="1:12" ht="15.95" customHeight="1">
      <c r="A32" s="545"/>
      <c r="B32" s="546" t="s">
        <v>76</v>
      </c>
      <c r="C32" s="546" t="s">
        <v>77</v>
      </c>
      <c r="D32" s="1284" t="s">
        <v>360</v>
      </c>
      <c r="E32" s="1282" t="s">
        <v>79</v>
      </c>
      <c r="F32" s="547" t="s">
        <v>76</v>
      </c>
      <c r="G32" s="547" t="s">
        <v>77</v>
      </c>
      <c r="H32" s="547" t="s">
        <v>360</v>
      </c>
      <c r="I32" s="548" t="s">
        <v>79</v>
      </c>
      <c r="J32" s="547"/>
      <c r="K32" s="547"/>
      <c r="L32" s="547"/>
    </row>
    <row r="33" spans="1:12" ht="15.95" customHeight="1">
      <c r="A33" s="549" t="s">
        <v>95</v>
      </c>
      <c r="B33" s="550">
        <v>2014</v>
      </c>
      <c r="C33" s="550">
        <v>2014</v>
      </c>
      <c r="D33" s="1285">
        <v>2014</v>
      </c>
      <c r="E33" s="1283">
        <v>2014</v>
      </c>
      <c r="F33" s="551">
        <v>2013</v>
      </c>
      <c r="G33" s="551">
        <v>2013</v>
      </c>
      <c r="H33" s="551">
        <v>2013</v>
      </c>
      <c r="I33" s="551">
        <v>2013</v>
      </c>
      <c r="J33" s="502"/>
      <c r="K33" s="502"/>
      <c r="L33" s="552"/>
    </row>
    <row r="34" spans="1:12" ht="15.95" customHeight="1">
      <c r="A34" s="553" t="s">
        <v>242</v>
      </c>
      <c r="B34" s="554"/>
      <c r="C34" s="554"/>
      <c r="D34" s="1286">
        <v>4684.4112599999999</v>
      </c>
      <c r="E34" s="603">
        <v>4530.4243589999996</v>
      </c>
      <c r="F34" s="532">
        <v>4426.9332130000003</v>
      </c>
      <c r="G34" s="532">
        <v>4340.8730619999997</v>
      </c>
      <c r="H34" s="532">
        <v>4138.3265359999996</v>
      </c>
      <c r="I34" s="554">
        <v>3973.1640000000002</v>
      </c>
      <c r="J34" s="554"/>
      <c r="K34" s="554"/>
      <c r="L34" s="385"/>
    </row>
    <row r="35" spans="1:12" ht="15.95" customHeight="1">
      <c r="A35" s="553" t="s">
        <v>361</v>
      </c>
      <c r="B35" s="532"/>
      <c r="C35" s="532"/>
      <c r="D35" s="1278">
        <v>6.5216529999999997</v>
      </c>
      <c r="E35" s="593">
        <v>5.1981919999999997</v>
      </c>
      <c r="F35" s="532">
        <v>3.8495949999999999</v>
      </c>
      <c r="G35" s="532">
        <v>4.6715</v>
      </c>
      <c r="H35" s="532">
        <v>3.7530920000000001</v>
      </c>
      <c r="I35" s="532">
        <v>3.88</v>
      </c>
      <c r="J35" s="532"/>
      <c r="K35" s="532"/>
      <c r="L35" s="383"/>
    </row>
    <row r="36" spans="1:12" ht="15.95" customHeight="1">
      <c r="A36" s="558" t="s">
        <v>362</v>
      </c>
      <c r="B36" s="532"/>
      <c r="C36" s="532"/>
      <c r="D36" s="1286">
        <v>20.938554</v>
      </c>
      <c r="E36" s="603">
        <v>17.668126999999998</v>
      </c>
      <c r="F36" s="554">
        <v>14.074487</v>
      </c>
      <c r="G36" s="554">
        <v>13.716092</v>
      </c>
      <c r="H36" s="554">
        <v>10.843427999999999</v>
      </c>
      <c r="I36" s="554">
        <v>9.2420000000000009</v>
      </c>
      <c r="J36" s="554"/>
      <c r="K36" s="554"/>
      <c r="L36" s="385"/>
    </row>
    <row r="37" spans="1:12" ht="15.95" customHeight="1">
      <c r="A37" s="553" t="s">
        <v>363</v>
      </c>
      <c r="B37" s="532"/>
      <c r="C37" s="532"/>
      <c r="D37" s="1278">
        <v>841.84232499999996</v>
      </c>
      <c r="E37" s="593">
        <v>761.60884699999997</v>
      </c>
      <c r="F37" s="532">
        <v>741.39529600000003</v>
      </c>
      <c r="G37" s="532">
        <v>687.78644699999995</v>
      </c>
      <c r="H37" s="532">
        <v>641.75686299999995</v>
      </c>
      <c r="I37" s="532">
        <v>585.68499999999995</v>
      </c>
      <c r="J37" s="532"/>
      <c r="K37" s="532"/>
      <c r="L37" s="383"/>
    </row>
    <row r="38" spans="1:12" ht="15.95" customHeight="1">
      <c r="A38" s="559" t="s">
        <v>364</v>
      </c>
      <c r="B38" s="535"/>
      <c r="C38" s="540"/>
      <c r="D38" s="1279">
        <v>0</v>
      </c>
      <c r="E38" s="1272">
        <v>0</v>
      </c>
      <c r="F38" s="540">
        <v>0</v>
      </c>
      <c r="G38" s="540">
        <v>0</v>
      </c>
      <c r="H38" s="540">
        <v>0</v>
      </c>
      <c r="I38" s="540">
        <v>0</v>
      </c>
      <c r="J38" s="532"/>
      <c r="K38" s="532"/>
      <c r="L38" s="383"/>
    </row>
    <row r="39" spans="1:12" ht="15.95" customHeight="1">
      <c r="A39" s="561" t="s">
        <v>353</v>
      </c>
      <c r="B39" s="532"/>
      <c r="C39" s="532"/>
      <c r="D39" s="1278">
        <v>5553.7137919999996</v>
      </c>
      <c r="E39" s="593">
        <v>5314.8995249999989</v>
      </c>
      <c r="F39" s="532">
        <v>5186.2525909999995</v>
      </c>
      <c r="G39" s="532">
        <v>5047.0471010000001</v>
      </c>
      <c r="H39" s="532">
        <v>4794.6799189999992</v>
      </c>
      <c r="I39" s="532">
        <v>4571.9710000000005</v>
      </c>
      <c r="J39" s="532"/>
      <c r="K39" s="532"/>
      <c r="L39" s="383"/>
    </row>
    <row r="40" spans="1:12" ht="15.95" customHeight="1">
      <c r="A40" s="561" t="s">
        <v>354</v>
      </c>
      <c r="B40" s="532"/>
      <c r="C40" s="532"/>
      <c r="D40" s="1278">
        <v>16541.782089</v>
      </c>
      <c r="E40" s="593">
        <v>15820.642656</v>
      </c>
      <c r="F40" s="532">
        <v>15206.711569999999</v>
      </c>
      <c r="G40" s="532">
        <v>14735.059465</v>
      </c>
      <c r="H40" s="532">
        <v>14634.878325</v>
      </c>
      <c r="I40" s="532">
        <v>14822.721</v>
      </c>
      <c r="J40" s="532"/>
      <c r="K40" s="532"/>
      <c r="L40" s="383"/>
    </row>
    <row r="41" spans="1:12" ht="15.95" customHeight="1">
      <c r="A41" s="396" t="s">
        <v>355</v>
      </c>
      <c r="B41" s="535"/>
      <c r="C41" s="540"/>
      <c r="D41" s="1279">
        <v>0.115</v>
      </c>
      <c r="E41" s="1272">
        <v>0.113</v>
      </c>
      <c r="F41" s="540">
        <v>3625.2067980000002</v>
      </c>
      <c r="G41" s="540">
        <v>3504.4550009999998</v>
      </c>
      <c r="H41" s="540">
        <v>3843.1604499999999</v>
      </c>
      <c r="I41" s="540">
        <v>4133.1909999999998</v>
      </c>
      <c r="J41" s="532"/>
      <c r="K41" s="532"/>
      <c r="L41" s="383"/>
    </row>
    <row r="42" spans="1:12" ht="15.95" customHeight="1">
      <c r="A42" s="541" t="s">
        <v>358</v>
      </c>
      <c r="B42" s="542"/>
      <c r="C42" s="542"/>
      <c r="D42" s="1281">
        <v>22095.610881000001</v>
      </c>
      <c r="E42" s="1275">
        <v>21135.655180999998</v>
      </c>
      <c r="F42" s="542">
        <v>24018.170958999999</v>
      </c>
      <c r="G42" s="542">
        <v>23286.561567000001</v>
      </c>
      <c r="H42" s="542">
        <v>23272.718693999999</v>
      </c>
      <c r="I42" s="542">
        <v>23527.882999999998</v>
      </c>
      <c r="J42" s="537"/>
      <c r="K42" s="537"/>
      <c r="L42" s="565"/>
    </row>
    <row r="43" spans="1:12" ht="15" customHeight="1">
      <c r="A43" s="419"/>
      <c r="B43" s="344"/>
      <c r="C43" s="344"/>
      <c r="D43" s="344"/>
      <c r="E43" s="344"/>
      <c r="F43" s="344"/>
      <c r="G43" s="344"/>
      <c r="H43" s="344"/>
      <c r="I43" s="344"/>
      <c r="J43" s="344"/>
      <c r="K43" s="344"/>
      <c r="L43" s="344"/>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70" zoomScaleNormal="70" zoomScaleSheetLayoutView="70" workbookViewId="0"/>
  </sheetViews>
  <sheetFormatPr defaultColWidth="9.140625" defaultRowHeight="9"/>
  <cols>
    <col min="1" max="1" width="62.7109375" style="74" customWidth="1"/>
    <col min="2" max="4" width="12.7109375" style="74" customWidth="1"/>
    <col min="5" max="8" width="12.7109375" style="96" customWidth="1"/>
    <col min="9" max="9" width="12.7109375" style="74" customWidth="1"/>
    <col min="10" max="10" width="1.140625" style="74" customWidth="1"/>
    <col min="11" max="16384" width="9.140625" style="74"/>
  </cols>
  <sheetData>
    <row r="1" spans="1:12" s="59" customFormat="1" ht="50.1" customHeight="1">
      <c r="A1" s="55"/>
      <c r="B1" s="56"/>
      <c r="C1" s="57"/>
      <c r="D1" s="57"/>
      <c r="E1" s="57"/>
      <c r="F1" s="58"/>
      <c r="G1" s="58"/>
      <c r="H1" s="58"/>
      <c r="I1" s="58"/>
    </row>
    <row r="2" spans="1:12" s="62" customFormat="1" ht="39.950000000000003" customHeight="1">
      <c r="A2" s="60" t="s">
        <v>109</v>
      </c>
      <c r="B2" s="61"/>
      <c r="C2" s="61"/>
      <c r="D2" s="61"/>
      <c r="G2" s="63"/>
      <c r="H2" s="63"/>
    </row>
    <row r="3" spans="1:12" s="62" customFormat="1" ht="2.1" customHeight="1">
      <c r="A3" s="64"/>
      <c r="B3" s="64"/>
      <c r="C3" s="64"/>
      <c r="D3" s="64"/>
      <c r="E3" s="65"/>
      <c r="F3" s="65"/>
      <c r="G3" s="66"/>
      <c r="H3" s="66"/>
      <c r="I3" s="65"/>
    </row>
    <row r="4" spans="1:12" s="69" customFormat="1" ht="15.75" customHeight="1">
      <c r="A4" s="67"/>
      <c r="B4" s="67"/>
      <c r="C4" s="67"/>
      <c r="D4" s="67"/>
      <c r="E4" s="67"/>
      <c r="F4" s="67"/>
      <c r="G4" s="67"/>
      <c r="H4" s="67"/>
      <c r="I4" s="68"/>
    </row>
    <row r="5" spans="1:12" s="69" customFormat="1" ht="20.100000000000001" customHeight="1">
      <c r="A5" s="70" t="s">
        <v>84</v>
      </c>
      <c r="B5" s="71"/>
      <c r="C5" s="70"/>
      <c r="D5" s="70"/>
      <c r="E5" s="71"/>
      <c r="F5" s="71"/>
      <c r="G5" s="71"/>
      <c r="H5" s="71"/>
      <c r="I5" s="71"/>
    </row>
    <row r="6" spans="1:12" ht="15.95" customHeight="1">
      <c r="A6" s="72" t="s">
        <v>60</v>
      </c>
      <c r="B6" s="121" t="s">
        <v>229</v>
      </c>
      <c r="C6" s="73" t="s">
        <v>99</v>
      </c>
      <c r="D6" s="1350" t="s">
        <v>100</v>
      </c>
      <c r="E6" s="121" t="s">
        <v>101</v>
      </c>
      <c r="F6" s="121" t="s">
        <v>228</v>
      </c>
      <c r="G6" s="109" t="s">
        <v>227</v>
      </c>
      <c r="H6" s="109" t="s">
        <v>226</v>
      </c>
      <c r="I6" s="109" t="s">
        <v>225</v>
      </c>
    </row>
    <row r="7" spans="1:12" s="78" customFormat="1" ht="15.95" customHeight="1">
      <c r="A7" s="75" t="s">
        <v>47</v>
      </c>
      <c r="B7" s="76"/>
      <c r="C7" s="91"/>
      <c r="D7" s="1351">
        <v>1977</v>
      </c>
      <c r="E7" s="76">
        <v>3491</v>
      </c>
      <c r="F7" s="76">
        <v>1922</v>
      </c>
      <c r="G7" s="80">
        <v>1959</v>
      </c>
      <c r="H7" s="80">
        <v>2015</v>
      </c>
      <c r="I7" s="214">
        <v>3633</v>
      </c>
    </row>
    <row r="8" spans="1:12" s="78" customFormat="1" ht="15.95" customHeight="1">
      <c r="A8" s="75" t="s">
        <v>68</v>
      </c>
      <c r="B8" s="79"/>
      <c r="C8" s="91"/>
      <c r="D8" s="1351">
        <v>2966</v>
      </c>
      <c r="E8" s="79">
        <v>3007</v>
      </c>
      <c r="F8" s="79">
        <v>2914</v>
      </c>
      <c r="G8" s="80">
        <v>2919</v>
      </c>
      <c r="H8" s="80">
        <v>2978</v>
      </c>
      <c r="I8" s="214">
        <v>2892</v>
      </c>
    </row>
    <row r="9" spans="1:12" s="78" customFormat="1" ht="15.95" customHeight="1">
      <c r="A9" s="75" t="s">
        <v>35</v>
      </c>
      <c r="B9" s="79"/>
      <c r="C9" s="91"/>
      <c r="D9" s="1351">
        <v>748</v>
      </c>
      <c r="E9" s="79">
        <v>724</v>
      </c>
      <c r="F9" s="79">
        <v>737</v>
      </c>
      <c r="G9" s="91">
        <v>700</v>
      </c>
      <c r="H9" s="80">
        <v>731</v>
      </c>
      <c r="I9" s="214">
        <v>701</v>
      </c>
    </row>
    <row r="10" spans="1:12" s="78" customFormat="1" ht="15.95" customHeight="1">
      <c r="A10" s="75" t="s">
        <v>61</v>
      </c>
      <c r="B10" s="79"/>
      <c r="C10" s="91"/>
      <c r="D10" s="1351">
        <v>1001</v>
      </c>
      <c r="E10" s="79">
        <v>1180</v>
      </c>
      <c r="F10" s="79">
        <v>697</v>
      </c>
      <c r="G10" s="91">
        <v>815</v>
      </c>
      <c r="H10" s="80">
        <v>561</v>
      </c>
      <c r="I10" s="214">
        <v>269</v>
      </c>
      <c r="L10" s="78" t="s">
        <v>94</v>
      </c>
    </row>
    <row r="11" spans="1:12" s="84" customFormat="1" ht="15.95" customHeight="1">
      <c r="A11" s="81" t="s">
        <v>36</v>
      </c>
      <c r="B11" s="82"/>
      <c r="C11" s="122"/>
      <c r="D11" s="1352">
        <v>6693</v>
      </c>
      <c r="E11" s="82">
        <v>8403</v>
      </c>
      <c r="F11" s="82">
        <v>6272</v>
      </c>
      <c r="G11" s="83">
        <v>6393</v>
      </c>
      <c r="H11" s="83">
        <v>6286</v>
      </c>
      <c r="I11" s="215">
        <v>7494</v>
      </c>
    </row>
    <row r="12" spans="1:12" s="78" customFormat="1" ht="15.95" customHeight="1">
      <c r="A12" s="75" t="s">
        <v>48</v>
      </c>
      <c r="B12" s="79"/>
      <c r="C12" s="91"/>
      <c r="D12" s="1351">
        <v>2012</v>
      </c>
      <c r="E12" s="79">
        <v>3839</v>
      </c>
      <c r="F12" s="79">
        <v>2168</v>
      </c>
      <c r="G12" s="80">
        <v>1767</v>
      </c>
      <c r="H12" s="80">
        <v>1753</v>
      </c>
      <c r="I12" s="214">
        <v>2583</v>
      </c>
    </row>
    <row r="13" spans="1:12" s="78" customFormat="1" ht="15.95" customHeight="1">
      <c r="A13" s="85" t="s">
        <v>50</v>
      </c>
      <c r="B13" s="79"/>
      <c r="C13" s="91"/>
      <c r="D13" s="1351">
        <v>1511</v>
      </c>
      <c r="E13" s="79">
        <v>1542</v>
      </c>
      <c r="F13" s="79">
        <v>1479</v>
      </c>
      <c r="G13" s="80">
        <v>1487</v>
      </c>
      <c r="H13" s="80">
        <v>1529</v>
      </c>
      <c r="I13" s="214">
        <v>1548</v>
      </c>
    </row>
    <row r="14" spans="1:12" s="78" customFormat="1" ht="15.95" customHeight="1">
      <c r="A14" s="86" t="s">
        <v>70</v>
      </c>
      <c r="B14" s="79"/>
      <c r="C14" s="91"/>
      <c r="D14" s="1351">
        <v>1024</v>
      </c>
      <c r="E14" s="79">
        <v>1073</v>
      </c>
      <c r="F14" s="79">
        <v>1342</v>
      </c>
      <c r="G14" s="80">
        <v>1055</v>
      </c>
      <c r="H14" s="80">
        <v>995</v>
      </c>
      <c r="I14" s="214">
        <v>1030</v>
      </c>
    </row>
    <row r="15" spans="1:12" s="78" customFormat="1" ht="15.95" customHeight="1">
      <c r="A15" s="87" t="s">
        <v>66</v>
      </c>
      <c r="B15" s="88"/>
      <c r="C15" s="123"/>
      <c r="D15" s="1353">
        <v>26</v>
      </c>
      <c r="E15" s="88">
        <v>13</v>
      </c>
      <c r="F15" s="88">
        <v>32</v>
      </c>
      <c r="G15" s="89">
        <v>39</v>
      </c>
      <c r="H15" s="89">
        <v>26</v>
      </c>
      <c r="I15" s="216">
        <v>39</v>
      </c>
    </row>
    <row r="16" spans="1:12" s="78" customFormat="1" ht="15.95" customHeight="1">
      <c r="A16" s="75" t="s">
        <v>37</v>
      </c>
      <c r="B16" s="79"/>
      <c r="C16" s="91"/>
      <c r="D16" s="1351">
        <v>2561</v>
      </c>
      <c r="E16" s="79">
        <v>2628</v>
      </c>
      <c r="F16" s="79">
        <v>2853</v>
      </c>
      <c r="G16" s="80">
        <v>2580</v>
      </c>
      <c r="H16" s="80">
        <v>2550</v>
      </c>
      <c r="I16" s="214">
        <v>2617</v>
      </c>
    </row>
    <row r="17" spans="1:14" s="78" customFormat="1" ht="15.95" customHeight="1">
      <c r="A17" s="75" t="s">
        <v>67</v>
      </c>
      <c r="B17" s="79"/>
      <c r="C17" s="91"/>
      <c r="D17" s="1351">
        <v>93</v>
      </c>
      <c r="E17" s="79">
        <v>82</v>
      </c>
      <c r="F17" s="79">
        <v>106</v>
      </c>
      <c r="G17" s="80">
        <v>112</v>
      </c>
      <c r="H17" s="80">
        <v>125</v>
      </c>
      <c r="I17" s="214">
        <v>120</v>
      </c>
    </row>
    <row r="18" spans="1:14" s="78" customFormat="1" ht="15.95" customHeight="1">
      <c r="A18" s="75" t="s">
        <v>71</v>
      </c>
      <c r="B18" s="79"/>
      <c r="C18" s="91"/>
      <c r="D18" s="1351">
        <v>405</v>
      </c>
      <c r="E18" s="79">
        <v>468</v>
      </c>
      <c r="F18" s="79">
        <v>560</v>
      </c>
      <c r="G18" s="80">
        <v>552</v>
      </c>
      <c r="H18" s="80">
        <v>616</v>
      </c>
      <c r="I18" s="214">
        <v>561</v>
      </c>
    </row>
    <row r="19" spans="1:14" s="78" customFormat="1" ht="15.95" customHeight="1">
      <c r="A19" s="75" t="s">
        <v>34</v>
      </c>
      <c r="B19" s="79"/>
      <c r="C19" s="91"/>
      <c r="D19" s="1351">
        <v>2</v>
      </c>
      <c r="E19" s="79">
        <v>2</v>
      </c>
      <c r="F19" s="79">
        <v>3</v>
      </c>
      <c r="G19" s="80">
        <v>2</v>
      </c>
      <c r="H19" s="80">
        <v>2</v>
      </c>
      <c r="I19" s="214">
        <v>2</v>
      </c>
    </row>
    <row r="20" spans="1:14" s="84" customFormat="1" ht="15.95" customHeight="1">
      <c r="A20" s="81" t="s">
        <v>49</v>
      </c>
      <c r="B20" s="82"/>
      <c r="C20" s="122"/>
      <c r="D20" s="1352">
        <v>5073</v>
      </c>
      <c r="E20" s="82">
        <v>7018</v>
      </c>
      <c r="F20" s="82">
        <v>5690</v>
      </c>
      <c r="G20" s="83">
        <v>5013</v>
      </c>
      <c r="H20" s="83">
        <v>5045</v>
      </c>
      <c r="I20" s="215">
        <v>5883</v>
      </c>
    </row>
    <row r="21" spans="1:14" s="84" customFormat="1" ht="15.95" customHeight="1">
      <c r="A21" s="81" t="s">
        <v>38</v>
      </c>
      <c r="B21" s="82"/>
      <c r="C21" s="122"/>
      <c r="D21" s="1352">
        <v>1620</v>
      </c>
      <c r="E21" s="82">
        <v>1384</v>
      </c>
      <c r="F21" s="82">
        <v>582</v>
      </c>
      <c r="G21" s="83">
        <v>1381</v>
      </c>
      <c r="H21" s="83">
        <v>1241</v>
      </c>
      <c r="I21" s="215">
        <v>1611</v>
      </c>
    </row>
    <row r="22" spans="1:14" s="78" customFormat="1" ht="15.95" customHeight="1">
      <c r="A22" s="1336" t="s">
        <v>39</v>
      </c>
      <c r="B22" s="76"/>
      <c r="C22" s="124"/>
      <c r="D22" s="1354">
        <v>424</v>
      </c>
      <c r="E22" s="76">
        <v>369</v>
      </c>
      <c r="F22" s="76">
        <v>67</v>
      </c>
      <c r="G22" s="77">
        <v>358</v>
      </c>
      <c r="H22" s="77">
        <v>315</v>
      </c>
      <c r="I22" s="217">
        <v>413</v>
      </c>
    </row>
    <row r="23" spans="1:14" s="78" customFormat="1" ht="15.95" customHeight="1">
      <c r="A23" s="75" t="s">
        <v>40</v>
      </c>
      <c r="B23" s="79"/>
      <c r="C23" s="91"/>
      <c r="D23" s="1351">
        <v>16</v>
      </c>
      <c r="E23" s="79">
        <v>27</v>
      </c>
      <c r="F23" s="79">
        <v>23</v>
      </c>
      <c r="G23" s="80">
        <v>19</v>
      </c>
      <c r="H23" s="80">
        <v>25</v>
      </c>
      <c r="I23" s="214">
        <v>30</v>
      </c>
    </row>
    <row r="24" spans="1:14" s="84" customFormat="1" ht="15.95" customHeight="1">
      <c r="A24" s="81" t="s">
        <v>41</v>
      </c>
      <c r="B24" s="82"/>
      <c r="C24" s="122"/>
      <c r="D24" s="1352">
        <v>1181</v>
      </c>
      <c r="E24" s="82">
        <v>988</v>
      </c>
      <c r="F24" s="82">
        <v>493</v>
      </c>
      <c r="G24" s="83">
        <v>1005</v>
      </c>
      <c r="H24" s="83">
        <v>901</v>
      </c>
      <c r="I24" s="215">
        <v>1170</v>
      </c>
    </row>
    <row r="25" spans="1:14" s="84" customFormat="1" ht="15.95" customHeight="1">
      <c r="A25" s="1336" t="s">
        <v>42</v>
      </c>
      <c r="B25" s="79"/>
      <c r="C25" s="91"/>
      <c r="D25" s="1351">
        <v>-3</v>
      </c>
      <c r="E25" s="79">
        <v>-1764</v>
      </c>
      <c r="F25" s="79">
        <v>-38</v>
      </c>
      <c r="G25" s="80">
        <v>-950</v>
      </c>
      <c r="H25" s="80">
        <v>-16</v>
      </c>
      <c r="I25" s="214">
        <v>939</v>
      </c>
    </row>
    <row r="26" spans="1:14" s="84" customFormat="1" ht="15.95" customHeight="1">
      <c r="A26" s="1336" t="s">
        <v>43</v>
      </c>
      <c r="B26" s="79"/>
      <c r="C26" s="91"/>
      <c r="D26" s="1351"/>
      <c r="E26" s="79"/>
      <c r="F26" s="79"/>
      <c r="G26" s="80">
        <v>1</v>
      </c>
      <c r="H26" s="80"/>
      <c r="I26" s="214">
        <v>-38</v>
      </c>
    </row>
    <row r="27" spans="1:14" s="84" customFormat="1" ht="15.95" customHeight="1">
      <c r="A27" s="1336" t="s">
        <v>93</v>
      </c>
      <c r="B27" s="79"/>
      <c r="C27" s="91"/>
      <c r="D27" s="1351">
        <v>2</v>
      </c>
      <c r="E27" s="79">
        <v>5</v>
      </c>
      <c r="F27" s="79">
        <v>33</v>
      </c>
      <c r="G27" s="80">
        <v>56</v>
      </c>
      <c r="H27" s="80">
        <v>65</v>
      </c>
      <c r="I27" s="214">
        <v>66</v>
      </c>
    </row>
    <row r="28" spans="1:14" s="84" customFormat="1" ht="15.95" customHeight="1">
      <c r="A28" s="1336" t="s">
        <v>671</v>
      </c>
      <c r="B28" s="79"/>
      <c r="C28" s="91"/>
      <c r="D28" s="1351">
        <v>22</v>
      </c>
      <c r="E28" s="79">
        <v>53</v>
      </c>
      <c r="F28" s="79">
        <v>179</v>
      </c>
      <c r="G28" s="80">
        <v>79</v>
      </c>
      <c r="H28" s="80">
        <v>-23</v>
      </c>
      <c r="I28" s="214">
        <v>-195</v>
      </c>
    </row>
    <row r="29" spans="1:14" s="84" customFormat="1" ht="15.95" customHeight="1">
      <c r="A29" s="1336" t="s">
        <v>44</v>
      </c>
      <c r="B29" s="79"/>
      <c r="C29" s="91"/>
      <c r="D29" s="1351">
        <v>-135</v>
      </c>
      <c r="E29" s="79">
        <v>-1200</v>
      </c>
      <c r="F29" s="79">
        <v>-40</v>
      </c>
      <c r="G29" s="80">
        <v>-63</v>
      </c>
      <c r="H29" s="80">
        <v>-33</v>
      </c>
      <c r="I29" s="214">
        <v>-47</v>
      </c>
    </row>
    <row r="30" spans="1:14" s="84" customFormat="1" ht="15.95" customHeight="1">
      <c r="A30" s="92" t="s">
        <v>45</v>
      </c>
      <c r="B30" s="93"/>
      <c r="C30" s="125"/>
      <c r="D30" s="1355">
        <v>1067</v>
      </c>
      <c r="E30" s="93">
        <v>-1917</v>
      </c>
      <c r="F30" s="93">
        <v>626</v>
      </c>
      <c r="G30" s="94">
        <v>128</v>
      </c>
      <c r="H30" s="94">
        <f>894+1</f>
        <v>895</v>
      </c>
      <c r="I30" s="218">
        <v>1897</v>
      </c>
    </row>
    <row r="31" spans="1:14" s="84" customFormat="1" ht="15.95" customHeight="1">
      <c r="A31" s="1339"/>
      <c r="B31" s="1337"/>
      <c r="C31" s="1337"/>
      <c r="D31" s="1337"/>
      <c r="E31" s="1337"/>
      <c r="F31" s="1337"/>
      <c r="G31" s="1337"/>
      <c r="H31" s="1337"/>
      <c r="I31" s="1337"/>
      <c r="J31" s="1337"/>
      <c r="K31" s="1337"/>
      <c r="L31" s="1337"/>
      <c r="M31" s="1337"/>
      <c r="N31" s="1337"/>
    </row>
    <row r="32" spans="1:14" s="84" customFormat="1" ht="13.5" customHeight="1">
      <c r="A32" s="1844" t="s">
        <v>674</v>
      </c>
      <c r="B32" s="1845"/>
      <c r="C32" s="1845"/>
      <c r="D32" s="1845"/>
      <c r="E32" s="1845"/>
      <c r="F32" s="1845"/>
      <c r="G32" s="1845"/>
      <c r="H32" s="1845"/>
      <c r="I32" s="1845"/>
      <c r="J32" s="1845"/>
      <c r="K32" s="1845"/>
      <c r="L32" s="1845"/>
      <c r="M32" s="1845"/>
    </row>
    <row r="33" spans="1:11" ht="13.5" customHeight="1">
      <c r="A33" s="63" t="s">
        <v>675</v>
      </c>
      <c r="B33" s="139"/>
      <c r="C33" s="139"/>
      <c r="D33" s="139"/>
      <c r="E33" s="140"/>
      <c r="F33" s="140"/>
      <c r="G33" s="141"/>
      <c r="H33" s="141"/>
      <c r="K33" s="141"/>
    </row>
    <row r="34" spans="1:11" ht="12.75">
      <c r="B34" s="95"/>
      <c r="C34" s="95"/>
      <c r="D34" s="95"/>
      <c r="E34" s="95"/>
      <c r="F34" s="95"/>
      <c r="G34" s="95"/>
      <c r="H34" s="95"/>
      <c r="I34" s="95"/>
      <c r="J34" s="95"/>
    </row>
    <row r="35" spans="1:11" ht="12.75">
      <c r="B35" s="95"/>
      <c r="C35" s="95"/>
      <c r="D35" s="95"/>
      <c r="E35" s="95"/>
      <c r="F35" s="95"/>
      <c r="G35" s="95"/>
      <c r="H35" s="95"/>
      <c r="I35" s="95"/>
      <c r="J35" s="95"/>
    </row>
    <row r="36" spans="1:11" ht="12.75">
      <c r="D36" s="62"/>
      <c r="E36" s="95"/>
      <c r="F36" s="95"/>
      <c r="G36" s="95"/>
      <c r="H36" s="95"/>
      <c r="I36" s="95"/>
      <c r="J36" s="95"/>
    </row>
    <row r="37" spans="1:11" ht="12.75">
      <c r="D37" s="62"/>
      <c r="E37" s="95"/>
      <c r="F37" s="95"/>
      <c r="G37" s="95"/>
      <c r="H37" s="95"/>
      <c r="I37" s="95"/>
    </row>
    <row r="38" spans="1:11" ht="12.75">
      <c r="D38" s="62"/>
      <c r="E38" s="95"/>
      <c r="F38" s="95"/>
      <c r="G38" s="95"/>
      <c r="H38" s="95"/>
      <c r="I38" s="95"/>
    </row>
    <row r="39" spans="1:11" ht="12.75">
      <c r="D39" s="62"/>
      <c r="E39" s="95"/>
      <c r="F39" s="95"/>
      <c r="G39" s="95"/>
      <c r="H39" s="95"/>
      <c r="I39" s="95"/>
    </row>
    <row r="40" spans="1:11" ht="12.75">
      <c r="D40" s="62"/>
      <c r="E40" s="95"/>
      <c r="F40" s="95"/>
      <c r="G40" s="95"/>
      <c r="H40" s="95"/>
      <c r="I40" s="95"/>
    </row>
    <row r="41" spans="1:11" ht="12.75">
      <c r="E41" s="95"/>
      <c r="F41" s="95"/>
      <c r="G41" s="95"/>
      <c r="H41" s="95"/>
      <c r="I41" s="95"/>
    </row>
    <row r="42" spans="1:11" ht="12.75">
      <c r="E42" s="126"/>
    </row>
  </sheetData>
  <mergeCells count="1">
    <mergeCell ref="A32:M32"/>
  </mergeCells>
  <pageMargins left="0.74803149606299213" right="0.35433070866141736" top="0.47244094488188981" bottom="0.43307086614173229" header="0.11811023622047245" footer="0.11811023622047245"/>
  <pageSetup paperSize="9" scale="83"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view="pageBreakPreview" zoomScale="70" zoomScaleNormal="100" zoomScaleSheetLayoutView="70" workbookViewId="0"/>
  </sheetViews>
  <sheetFormatPr defaultRowHeight="12.75"/>
  <cols>
    <col min="1" max="1" width="65.7109375" style="99" customWidth="1"/>
    <col min="2" max="4" width="14.7109375" style="98" customWidth="1"/>
    <col min="5" max="10" width="14.7109375" style="99" customWidth="1"/>
    <col min="11" max="16384" width="9.140625" style="99"/>
  </cols>
  <sheetData>
    <row r="1" spans="1:10" s="59" customFormat="1" ht="50.1" customHeight="1">
      <c r="A1" s="55"/>
    </row>
    <row r="2" spans="1:10" s="62" customFormat="1" ht="39.950000000000003" customHeight="1">
      <c r="A2" s="60" t="s">
        <v>366</v>
      </c>
      <c r="J2" s="99"/>
    </row>
    <row r="3" spans="1:10" s="62" customFormat="1" ht="2.1" customHeight="1">
      <c r="A3" s="521"/>
      <c r="B3" s="522"/>
      <c r="C3" s="522"/>
      <c r="D3" s="522"/>
      <c r="E3" s="522"/>
      <c r="F3" s="522"/>
      <c r="G3" s="522"/>
      <c r="H3" s="522"/>
      <c r="I3" s="522"/>
      <c r="J3" s="99"/>
    </row>
    <row r="4" spans="1:10" s="69" customFormat="1" ht="15.75" customHeight="1">
      <c r="A4" s="523"/>
      <c r="B4" s="524"/>
      <c r="C4" s="524"/>
      <c r="D4" s="524"/>
      <c r="E4" s="524"/>
      <c r="F4" s="524"/>
      <c r="G4" s="524"/>
      <c r="H4" s="524"/>
      <c r="I4" s="524"/>
      <c r="J4" s="99"/>
    </row>
    <row r="5" spans="1:10" s="69" customFormat="1" ht="20.100000000000001" customHeight="1">
      <c r="A5" s="525" t="s">
        <v>367</v>
      </c>
      <c r="B5" s="543"/>
      <c r="C5" s="543"/>
      <c r="D5" s="543"/>
      <c r="E5" s="543"/>
      <c r="F5" s="543"/>
      <c r="G5" s="543"/>
      <c r="H5" s="543"/>
      <c r="I5" s="544"/>
      <c r="J5" s="99"/>
    </row>
    <row r="6" spans="1:10" ht="15.95" customHeight="1">
      <c r="A6" s="545"/>
      <c r="B6" s="546" t="s">
        <v>76</v>
      </c>
      <c r="C6" s="546" t="s">
        <v>77</v>
      </c>
      <c r="D6" s="1284" t="s">
        <v>360</v>
      </c>
      <c r="E6" s="1282" t="s">
        <v>79</v>
      </c>
      <c r="F6" s="547" t="s">
        <v>76</v>
      </c>
      <c r="G6" s="547" t="s">
        <v>77</v>
      </c>
      <c r="H6" s="547" t="s">
        <v>360</v>
      </c>
      <c r="I6" s="548" t="s">
        <v>79</v>
      </c>
    </row>
    <row r="7" spans="1:10" s="69" customFormat="1" ht="15.95" customHeight="1">
      <c r="A7" s="566" t="s">
        <v>95</v>
      </c>
      <c r="B7" s="550">
        <v>2014</v>
      </c>
      <c r="C7" s="550">
        <v>2014</v>
      </c>
      <c r="D7" s="1285">
        <v>2014</v>
      </c>
      <c r="E7" s="1283">
        <v>2014</v>
      </c>
      <c r="F7" s="551">
        <v>2013</v>
      </c>
      <c r="G7" s="551">
        <v>2013</v>
      </c>
      <c r="H7" s="551">
        <v>2013</v>
      </c>
      <c r="I7" s="551">
        <v>2013</v>
      </c>
      <c r="J7" s="99"/>
    </row>
    <row r="8" spans="1:10" s="69" customFormat="1" ht="15.95" customHeight="1">
      <c r="A8" s="401" t="s">
        <v>242</v>
      </c>
      <c r="B8" s="554"/>
      <c r="C8" s="554"/>
      <c r="D8" s="1286">
        <v>111673.06995999999</v>
      </c>
      <c r="E8" s="603">
        <v>109500.261046</v>
      </c>
      <c r="F8" s="532">
        <v>105940.810293</v>
      </c>
      <c r="G8" s="532">
        <v>103507.321776</v>
      </c>
      <c r="H8" s="532">
        <v>102248.91841699999</v>
      </c>
      <c r="I8" s="554">
        <v>101199.36900000001</v>
      </c>
      <c r="J8" s="99"/>
    </row>
    <row r="9" spans="1:10" s="69" customFormat="1" ht="15.95" customHeight="1">
      <c r="A9" s="401" t="s">
        <v>361</v>
      </c>
      <c r="B9" s="532"/>
      <c r="C9" s="532"/>
      <c r="D9" s="1278">
        <v>10887.273999999999</v>
      </c>
      <c r="E9" s="593">
        <v>10559.404</v>
      </c>
      <c r="F9" s="532">
        <v>10777.531000000001</v>
      </c>
      <c r="G9" s="532">
        <v>11417.728999999999</v>
      </c>
      <c r="H9" s="532">
        <v>10814.034</v>
      </c>
      <c r="I9" s="532">
        <v>10770.351000000001</v>
      </c>
      <c r="J9" s="99"/>
    </row>
    <row r="10" spans="1:10" s="69" customFormat="1" ht="15.95" customHeight="1">
      <c r="A10" s="567" t="s">
        <v>362</v>
      </c>
      <c r="B10" s="554"/>
      <c r="C10" s="554"/>
      <c r="D10" s="1286">
        <v>15003.344999999999</v>
      </c>
      <c r="E10" s="603">
        <v>15048.627783</v>
      </c>
      <c r="F10" s="554">
        <v>15043.703841</v>
      </c>
      <c r="G10" s="554">
        <v>15010.436659000001</v>
      </c>
      <c r="H10" s="554">
        <v>14904.227575999999</v>
      </c>
      <c r="I10" s="554">
        <v>15086.993</v>
      </c>
      <c r="J10" s="99"/>
    </row>
    <row r="11" spans="1:10" s="69" customFormat="1" ht="15.95" customHeight="1">
      <c r="A11" s="401" t="s">
        <v>363</v>
      </c>
      <c r="B11" s="532"/>
      <c r="C11" s="532"/>
      <c r="D11" s="1278">
        <v>24396.098000000002</v>
      </c>
      <c r="E11" s="593">
        <v>23192.226344999999</v>
      </c>
      <c r="F11" s="532">
        <v>22470.153539999999</v>
      </c>
      <c r="G11" s="532">
        <v>21561.218949999999</v>
      </c>
      <c r="H11" s="532">
        <v>21265.254681999999</v>
      </c>
      <c r="I11" s="532">
        <v>21060.637999999999</v>
      </c>
      <c r="J11" s="99"/>
    </row>
    <row r="12" spans="1:10" s="69" customFormat="1" ht="15.95" customHeight="1">
      <c r="A12" s="568" t="s">
        <v>364</v>
      </c>
      <c r="B12" s="535"/>
      <c r="C12" s="540"/>
      <c r="D12" s="1279">
        <v>21426.472555</v>
      </c>
      <c r="E12" s="1272">
        <v>21125.254070999999</v>
      </c>
      <c r="F12" s="540">
        <v>20125.018317999999</v>
      </c>
      <c r="G12" s="540">
        <v>21175.158593</v>
      </c>
      <c r="H12" s="540">
        <v>21475.945038000002</v>
      </c>
      <c r="I12" s="540">
        <v>24396.717000000001</v>
      </c>
      <c r="J12" s="99"/>
    </row>
    <row r="13" spans="1:10" s="69" customFormat="1" ht="15.95" customHeight="1">
      <c r="A13" s="407" t="s">
        <v>353</v>
      </c>
      <c r="B13" s="532"/>
      <c r="C13" s="532"/>
      <c r="D13" s="1278">
        <v>183386.25951499998</v>
      </c>
      <c r="E13" s="593">
        <v>179425.77324499999</v>
      </c>
      <c r="F13" s="532">
        <v>174357.216992</v>
      </c>
      <c r="G13" s="532">
        <v>172671.864978</v>
      </c>
      <c r="H13" s="532">
        <v>170708.379713</v>
      </c>
      <c r="I13" s="532">
        <v>172514.068</v>
      </c>
      <c r="J13" s="99"/>
    </row>
    <row r="14" spans="1:10" s="69" customFormat="1" ht="15.95" customHeight="1">
      <c r="A14" s="407" t="s">
        <v>354</v>
      </c>
      <c r="B14" s="532"/>
      <c r="C14" s="532"/>
      <c r="D14" s="1278">
        <v>21867.510802000001</v>
      </c>
      <c r="E14" s="593">
        <v>21042.490435</v>
      </c>
      <c r="F14" s="532">
        <v>20973.884153999999</v>
      </c>
      <c r="G14" s="532">
        <v>20161.910922999999</v>
      </c>
      <c r="H14" s="532">
        <v>19137.763984000001</v>
      </c>
      <c r="I14" s="532">
        <v>19553.499</v>
      </c>
      <c r="J14" s="99"/>
    </row>
    <row r="15" spans="1:10" s="69" customFormat="1" ht="15.95" customHeight="1">
      <c r="A15" s="569" t="s">
        <v>355</v>
      </c>
      <c r="B15" s="535"/>
      <c r="C15" s="540"/>
      <c r="D15" s="1279">
        <v>0</v>
      </c>
      <c r="E15" s="1272">
        <v>0</v>
      </c>
      <c r="F15" s="540">
        <v>3610.1470000000008</v>
      </c>
      <c r="G15" s="540">
        <v>3780.2040000000015</v>
      </c>
      <c r="H15" s="540">
        <v>4089.2739999999976</v>
      </c>
      <c r="I15" s="540">
        <v>4471.7530000000006</v>
      </c>
      <c r="J15" s="99"/>
    </row>
    <row r="16" spans="1:10" s="69" customFormat="1" ht="15.95" customHeight="1">
      <c r="A16" s="541" t="s">
        <v>358</v>
      </c>
      <c r="B16" s="542"/>
      <c r="C16" s="542"/>
      <c r="D16" s="1281">
        <v>205253.77031699999</v>
      </c>
      <c r="E16" s="1275">
        <v>200468.26367999997</v>
      </c>
      <c r="F16" s="542">
        <v>198941.248146</v>
      </c>
      <c r="G16" s="542">
        <v>196613.97990099998</v>
      </c>
      <c r="H16" s="542">
        <v>193935.417697</v>
      </c>
      <c r="I16" s="542">
        <v>196539.32</v>
      </c>
      <c r="J16" s="99"/>
    </row>
    <row r="17" spans="1:10" s="69" customFormat="1" ht="15" customHeight="1">
      <c r="A17" s="419"/>
      <c r="B17" s="570"/>
      <c r="C17" s="570"/>
      <c r="D17" s="570"/>
      <c r="E17" s="537"/>
      <c r="F17" s="570"/>
      <c r="G17" s="570"/>
      <c r="H17" s="570"/>
      <c r="I17" s="570"/>
      <c r="J17" s="99"/>
    </row>
    <row r="18" spans="1:10" s="69" customFormat="1" ht="20.100000000000001" customHeight="1">
      <c r="A18" s="525" t="s">
        <v>368</v>
      </c>
      <c r="B18" s="571"/>
      <c r="C18" s="571"/>
      <c r="D18" s="571"/>
      <c r="E18" s="571"/>
      <c r="F18" s="571"/>
      <c r="G18" s="571"/>
      <c r="H18" s="571"/>
      <c r="I18" s="572"/>
      <c r="J18" s="99"/>
    </row>
    <row r="19" spans="1:10" s="69" customFormat="1" ht="15.95" customHeight="1">
      <c r="A19" s="545"/>
      <c r="B19" s="546" t="s">
        <v>76</v>
      </c>
      <c r="C19" s="546" t="s">
        <v>77</v>
      </c>
      <c r="D19" s="1287" t="s">
        <v>360</v>
      </c>
      <c r="E19" s="1282" t="s">
        <v>79</v>
      </c>
      <c r="F19" s="547" t="s">
        <v>76</v>
      </c>
      <c r="G19" s="547" t="s">
        <v>77</v>
      </c>
      <c r="H19" s="547" t="s">
        <v>360</v>
      </c>
      <c r="I19" s="548" t="s">
        <v>79</v>
      </c>
      <c r="J19" s="99"/>
    </row>
    <row r="20" spans="1:10" s="69" customFormat="1" ht="15.95" customHeight="1">
      <c r="A20" s="566" t="s">
        <v>95</v>
      </c>
      <c r="B20" s="550">
        <v>2014</v>
      </c>
      <c r="C20" s="550">
        <v>2014</v>
      </c>
      <c r="D20" s="1285">
        <v>2014</v>
      </c>
      <c r="E20" s="1283">
        <v>2014</v>
      </c>
      <c r="F20" s="551">
        <v>2013</v>
      </c>
      <c r="G20" s="551">
        <v>2013</v>
      </c>
      <c r="H20" s="551">
        <v>2013</v>
      </c>
      <c r="I20" s="551">
        <v>2013</v>
      </c>
      <c r="J20" s="99"/>
    </row>
    <row r="21" spans="1:10" s="69" customFormat="1" ht="15.95" customHeight="1">
      <c r="A21" s="401" t="s">
        <v>242</v>
      </c>
      <c r="B21" s="554"/>
      <c r="C21" s="554"/>
      <c r="D21" s="1286">
        <v>7268.0783490000003</v>
      </c>
      <c r="E21" s="603">
        <v>6966.3646090000002</v>
      </c>
      <c r="F21" s="532">
        <v>6780.711166</v>
      </c>
      <c r="G21" s="532">
        <v>6603.7346850000004</v>
      </c>
      <c r="H21" s="532">
        <v>6384.4324690000003</v>
      </c>
      <c r="I21" s="554">
        <v>6635.3069999999998</v>
      </c>
      <c r="J21" s="99"/>
    </row>
    <row r="22" spans="1:10" s="69" customFormat="1" ht="15.95" customHeight="1">
      <c r="A22" s="401" t="s">
        <v>361</v>
      </c>
      <c r="B22" s="532"/>
      <c r="C22" s="532"/>
      <c r="D22" s="1278">
        <v>3104.5366060000001</v>
      </c>
      <c r="E22" s="593">
        <v>2999.327405</v>
      </c>
      <c r="F22" s="532">
        <v>2845.2336220000002</v>
      </c>
      <c r="G22" s="532">
        <v>2758.4383250000001</v>
      </c>
      <c r="H22" s="532">
        <v>2626.2205330000002</v>
      </c>
      <c r="I22" s="532">
        <v>2533.0349999999999</v>
      </c>
      <c r="J22" s="99"/>
    </row>
    <row r="23" spans="1:10" s="69" customFormat="1" ht="15.95" customHeight="1">
      <c r="A23" s="567" t="s">
        <v>362</v>
      </c>
      <c r="B23" s="554"/>
      <c r="C23" s="554"/>
      <c r="D23" s="1278">
        <v>698.48959200000002</v>
      </c>
      <c r="E23" s="593">
        <v>629.22068400000001</v>
      </c>
      <c r="F23" s="532">
        <v>571.58308999999997</v>
      </c>
      <c r="G23" s="532">
        <v>540.43155400000001</v>
      </c>
      <c r="H23" s="532">
        <v>508.37537900000001</v>
      </c>
      <c r="I23" s="532">
        <v>498.68799999999999</v>
      </c>
      <c r="J23" s="99"/>
    </row>
    <row r="24" spans="1:10" s="69" customFormat="1" ht="15.95" customHeight="1">
      <c r="A24" s="401" t="s">
        <v>363</v>
      </c>
      <c r="B24" s="532"/>
      <c r="C24" s="532"/>
      <c r="D24" s="1278">
        <v>3616.9188340000001</v>
      </c>
      <c r="E24" s="593">
        <v>3245.7652969999999</v>
      </c>
      <c r="F24" s="532">
        <v>2869.8386620000001</v>
      </c>
      <c r="G24" s="532">
        <v>2538.9958000000001</v>
      </c>
      <c r="H24" s="532">
        <v>2292.1297260000001</v>
      </c>
      <c r="I24" s="532">
        <v>2166.5929999999998</v>
      </c>
      <c r="J24" s="99"/>
    </row>
    <row r="25" spans="1:10" s="69" customFormat="1" ht="15.95" customHeight="1">
      <c r="A25" s="568" t="s">
        <v>364</v>
      </c>
      <c r="B25" s="535"/>
      <c r="C25" s="540"/>
      <c r="D25" s="1279">
        <v>219.045097</v>
      </c>
      <c r="E25" s="1272">
        <v>175.91674900000001</v>
      </c>
      <c r="F25" s="540">
        <v>142.34613400000001</v>
      </c>
      <c r="G25" s="540">
        <v>116.284313</v>
      </c>
      <c r="H25" s="540">
        <v>0</v>
      </c>
      <c r="I25" s="540">
        <v>0</v>
      </c>
      <c r="J25" s="99"/>
    </row>
    <row r="26" spans="1:10" s="69" customFormat="1" ht="15.95" customHeight="1">
      <c r="A26" s="407" t="s">
        <v>353</v>
      </c>
      <c r="B26" s="532"/>
      <c r="C26" s="532"/>
      <c r="D26" s="1278">
        <v>14907.068478000001</v>
      </c>
      <c r="E26" s="593">
        <v>14016.594744</v>
      </c>
      <c r="F26" s="532">
        <v>13209.712674</v>
      </c>
      <c r="G26" s="532">
        <v>12557.884677000002</v>
      </c>
      <c r="H26" s="532">
        <v>11811.158106999999</v>
      </c>
      <c r="I26" s="532">
        <v>11833.623</v>
      </c>
      <c r="J26" s="99"/>
    </row>
    <row r="27" spans="1:10" s="69" customFormat="1" ht="15.95" customHeight="1">
      <c r="A27" s="407" t="s">
        <v>354</v>
      </c>
      <c r="B27" s="532"/>
      <c r="C27" s="532"/>
      <c r="D27" s="1278">
        <v>1797.2331280000001</v>
      </c>
      <c r="E27" s="593">
        <v>1692.5129400000001</v>
      </c>
      <c r="F27" s="532">
        <v>1697.6250130000001</v>
      </c>
      <c r="G27" s="532">
        <v>1600.195512</v>
      </c>
      <c r="H27" s="532">
        <v>1563.856828</v>
      </c>
      <c r="I27" s="532">
        <v>1581.625</v>
      </c>
      <c r="J27" s="99"/>
    </row>
    <row r="28" spans="1:10" s="69" customFormat="1" ht="15.95" customHeight="1">
      <c r="A28" s="569" t="s">
        <v>355</v>
      </c>
      <c r="B28" s="535"/>
      <c r="C28" s="540"/>
      <c r="D28" s="1279">
        <v>0</v>
      </c>
      <c r="E28" s="1272">
        <v>0</v>
      </c>
      <c r="F28" s="540">
        <v>374.81827799999996</v>
      </c>
      <c r="G28" s="540">
        <v>355.40910400000001</v>
      </c>
      <c r="H28" s="540">
        <v>401.02130699999998</v>
      </c>
      <c r="I28" s="540">
        <v>440.41399999999999</v>
      </c>
      <c r="J28" s="99"/>
    </row>
    <row r="29" spans="1:10" s="69" customFormat="1" ht="15.95" customHeight="1">
      <c r="A29" s="541" t="s">
        <v>358</v>
      </c>
      <c r="B29" s="542"/>
      <c r="C29" s="542"/>
      <c r="D29" s="1281">
        <v>16704.301606000001</v>
      </c>
      <c r="E29" s="1275">
        <v>15709.107684000001</v>
      </c>
      <c r="F29" s="542">
        <v>15282.155965000002</v>
      </c>
      <c r="G29" s="542">
        <v>14513.489293000002</v>
      </c>
      <c r="H29" s="542">
        <v>13776.036241999998</v>
      </c>
      <c r="I29" s="542">
        <v>13855.662</v>
      </c>
      <c r="J29" s="99"/>
    </row>
    <row r="30" spans="1:10" s="69" customFormat="1" ht="15" customHeight="1">
      <c r="A30" s="99"/>
      <c r="B30" s="99"/>
      <c r="C30" s="99"/>
      <c r="D30" s="99"/>
      <c r="E30" s="99"/>
      <c r="F30" s="99"/>
      <c r="G30" s="99"/>
      <c r="H30" s="99"/>
      <c r="I30" s="99"/>
      <c r="J30" s="99"/>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view="pageBreakPreview" zoomScale="70" zoomScaleNormal="85" zoomScaleSheetLayoutView="70" workbookViewId="0"/>
  </sheetViews>
  <sheetFormatPr defaultRowHeight="12.75"/>
  <cols>
    <col min="1" max="1" width="48.85546875" style="347" customWidth="1"/>
    <col min="2" max="4" width="11.42578125" style="349" customWidth="1"/>
    <col min="5" max="9" width="11.42578125" style="347" customWidth="1"/>
    <col min="10" max="10" width="11.42578125" style="584" customWidth="1"/>
    <col min="11" max="19" width="11.42578125" style="347" customWidth="1"/>
    <col min="20" max="16384" width="9.140625" style="347"/>
  </cols>
  <sheetData>
    <row r="1" spans="1:19" s="111" customFormat="1" ht="50.1" customHeight="1">
      <c r="A1" s="110"/>
      <c r="J1" s="112"/>
    </row>
    <row r="2" spans="1:19" ht="39.950000000000003" customHeight="1">
      <c r="A2" s="113" t="s">
        <v>663</v>
      </c>
      <c r="B2" s="146"/>
      <c r="C2" s="146"/>
      <c r="D2" s="146"/>
      <c r="E2" s="146"/>
      <c r="F2" s="146"/>
      <c r="G2" s="146"/>
      <c r="H2" s="146"/>
      <c r="I2" s="146"/>
      <c r="J2" s="146"/>
      <c r="K2" s="146"/>
      <c r="L2" s="146"/>
      <c r="M2" s="146"/>
      <c r="N2" s="146"/>
      <c r="O2" s="146"/>
      <c r="P2" s="146"/>
      <c r="Q2" s="146"/>
      <c r="R2" s="147"/>
      <c r="S2" s="573"/>
    </row>
    <row r="3" spans="1:19" ht="2.1" customHeight="1">
      <c r="A3" s="574"/>
      <c r="B3" s="575"/>
      <c r="C3" s="575"/>
      <c r="D3" s="575"/>
      <c r="E3" s="575"/>
      <c r="F3" s="575"/>
      <c r="G3" s="575"/>
      <c r="H3" s="575"/>
      <c r="I3" s="575"/>
      <c r="J3" s="575"/>
      <c r="K3" s="575"/>
      <c r="L3" s="575"/>
      <c r="M3" s="575"/>
      <c r="N3" s="575"/>
      <c r="O3" s="575"/>
      <c r="P3" s="575"/>
      <c r="Q3" s="575"/>
      <c r="R3" s="575"/>
      <c r="S3" s="575"/>
    </row>
    <row r="4" spans="1:19" ht="15.75" customHeight="1">
      <c r="A4" s="576"/>
      <c r="B4" s="576"/>
      <c r="C4" s="576"/>
      <c r="D4" s="576"/>
      <c r="E4" s="576"/>
      <c r="F4" s="576"/>
      <c r="G4" s="576"/>
      <c r="H4" s="576"/>
      <c r="I4" s="576"/>
      <c r="J4" s="576"/>
      <c r="K4" s="576"/>
      <c r="L4" s="576"/>
      <c r="M4" s="576"/>
      <c r="N4" s="576"/>
      <c r="O4" s="576"/>
      <c r="P4" s="576"/>
      <c r="Q4" s="576"/>
      <c r="R4" s="576"/>
      <c r="S4" s="576"/>
    </row>
    <row r="5" spans="1:19" ht="20.100000000000001" customHeight="1">
      <c r="A5" s="577" t="s">
        <v>662</v>
      </c>
      <c r="B5" s="578"/>
      <c r="C5" s="578"/>
      <c r="D5" s="578"/>
      <c r="E5" s="578"/>
      <c r="F5" s="578"/>
      <c r="G5" s="578"/>
      <c r="H5" s="578"/>
      <c r="I5" s="578"/>
      <c r="J5" s="578"/>
      <c r="K5" s="578"/>
      <c r="L5" s="578"/>
      <c r="M5" s="578"/>
      <c r="N5" s="578"/>
      <c r="O5" s="578"/>
      <c r="P5" s="578"/>
      <c r="Q5" s="578"/>
      <c r="R5" s="578"/>
      <c r="S5" s="578"/>
    </row>
    <row r="6" spans="1:19" ht="15.95" customHeight="1">
      <c r="A6" s="579"/>
      <c r="B6" s="1873" t="s">
        <v>240</v>
      </c>
      <c r="C6" s="1874"/>
      <c r="D6" s="1875"/>
      <c r="E6" s="1873" t="s">
        <v>241</v>
      </c>
      <c r="F6" s="1874"/>
      <c r="G6" s="1875"/>
      <c r="H6" s="1873" t="s">
        <v>242</v>
      </c>
      <c r="I6" s="1874"/>
      <c r="J6" s="1875"/>
      <c r="K6" s="1873" t="s">
        <v>369</v>
      </c>
      <c r="L6" s="1874"/>
      <c r="M6" s="1875"/>
      <c r="N6" s="1873" t="s">
        <v>370</v>
      </c>
      <c r="O6" s="1874"/>
      <c r="P6" s="1875"/>
      <c r="Q6" s="1873" t="s">
        <v>371</v>
      </c>
      <c r="R6" s="1874"/>
      <c r="S6" s="1874"/>
    </row>
    <row r="7" spans="1:19" ht="15.95" customHeight="1">
      <c r="A7" s="579"/>
      <c r="B7" s="580"/>
      <c r="C7" s="581" t="s">
        <v>230</v>
      </c>
      <c r="D7" s="582" t="s">
        <v>234</v>
      </c>
      <c r="E7" s="580"/>
      <c r="F7" s="581" t="s">
        <v>230</v>
      </c>
      <c r="G7" s="582" t="s">
        <v>234</v>
      </c>
      <c r="H7" s="580"/>
      <c r="I7" s="581" t="s">
        <v>230</v>
      </c>
      <c r="J7" s="582" t="s">
        <v>234</v>
      </c>
      <c r="K7" s="580"/>
      <c r="L7" s="581" t="s">
        <v>230</v>
      </c>
      <c r="M7" s="582" t="s">
        <v>234</v>
      </c>
      <c r="N7" s="580"/>
      <c r="O7" s="581" t="s">
        <v>230</v>
      </c>
      <c r="P7" s="582" t="s">
        <v>234</v>
      </c>
      <c r="Q7" s="272"/>
      <c r="R7" s="272" t="s">
        <v>234</v>
      </c>
      <c r="S7" s="272" t="s">
        <v>239</v>
      </c>
    </row>
    <row r="8" spans="1:19" s="584" customFormat="1" ht="15.95" customHeight="1">
      <c r="A8" s="583" t="s">
        <v>95</v>
      </c>
      <c r="B8" s="273" t="s">
        <v>97</v>
      </c>
      <c r="C8" s="272" t="s">
        <v>104</v>
      </c>
      <c r="D8" s="271" t="s">
        <v>104</v>
      </c>
      <c r="E8" s="273" t="s">
        <v>97</v>
      </c>
      <c r="F8" s="272" t="s">
        <v>104</v>
      </c>
      <c r="G8" s="271" t="s">
        <v>104</v>
      </c>
      <c r="H8" s="273" t="s">
        <v>97</v>
      </c>
      <c r="I8" s="272" t="s">
        <v>104</v>
      </c>
      <c r="J8" s="271" t="s">
        <v>104</v>
      </c>
      <c r="K8" s="273" t="s">
        <v>97</v>
      </c>
      <c r="L8" s="272" t="s">
        <v>104</v>
      </c>
      <c r="M8" s="271" t="s">
        <v>104</v>
      </c>
      <c r="N8" s="273" t="s">
        <v>97</v>
      </c>
      <c r="O8" s="272" t="s">
        <v>104</v>
      </c>
      <c r="P8" s="271" t="s">
        <v>104</v>
      </c>
      <c r="Q8" s="272" t="s">
        <v>97</v>
      </c>
      <c r="R8" s="272" t="s">
        <v>104</v>
      </c>
      <c r="S8" s="272" t="s">
        <v>248</v>
      </c>
    </row>
    <row r="9" spans="1:19" s="584" customFormat="1" ht="15.95" customHeight="1">
      <c r="A9" s="585" t="s">
        <v>372</v>
      </c>
      <c r="B9" s="586"/>
      <c r="C9" s="587"/>
      <c r="D9" s="588"/>
      <c r="E9" s="586"/>
      <c r="F9" s="587"/>
      <c r="G9" s="588"/>
      <c r="H9" s="586"/>
      <c r="I9" s="587"/>
      <c r="J9" s="588"/>
      <c r="K9" s="586"/>
      <c r="L9" s="587"/>
      <c r="M9" s="588"/>
      <c r="N9" s="586"/>
      <c r="O9" s="587"/>
      <c r="P9" s="588"/>
      <c r="Q9" s="587"/>
      <c r="R9" s="587"/>
      <c r="S9" s="587"/>
    </row>
    <row r="10" spans="1:19" ht="15.95" customHeight="1">
      <c r="A10" s="589" t="s">
        <v>252</v>
      </c>
      <c r="B10" s="590">
        <v>1161.4189999999999</v>
      </c>
      <c r="C10" s="591">
        <v>936.76400000000001</v>
      </c>
      <c r="D10" s="592">
        <v>224.65499999999997</v>
      </c>
      <c r="E10" s="590">
        <v>597.77500000000009</v>
      </c>
      <c r="F10" s="591">
        <v>500.88300000000004</v>
      </c>
      <c r="G10" s="592">
        <v>96.89200000000001</v>
      </c>
      <c r="H10" s="590">
        <v>393.20600000000002</v>
      </c>
      <c r="I10" s="591">
        <v>363.91500000000002</v>
      </c>
      <c r="J10" s="592">
        <v>29.290999999999997</v>
      </c>
      <c r="K10" s="590">
        <v>592.63099999999986</v>
      </c>
      <c r="L10" s="591">
        <v>328.70099999999996</v>
      </c>
      <c r="M10" s="592">
        <v>263.92999999999995</v>
      </c>
      <c r="N10" s="590">
        <v>326.74800000000005</v>
      </c>
      <c r="O10" s="591">
        <v>89.853000000000009</v>
      </c>
      <c r="P10" s="592">
        <v>236.89500000000001</v>
      </c>
      <c r="Q10" s="591">
        <v>-86.643999999999991</v>
      </c>
      <c r="R10" s="591">
        <v>0.11099999999999999</v>
      </c>
      <c r="S10" s="591">
        <v>-86.754999999999995</v>
      </c>
    </row>
    <row r="11" spans="1:19" ht="15.95" customHeight="1">
      <c r="A11" s="589" t="s">
        <v>35</v>
      </c>
      <c r="B11" s="533">
        <v>178.79599999999999</v>
      </c>
      <c r="C11" s="532">
        <v>114.09499999999998</v>
      </c>
      <c r="D11" s="593">
        <v>64.700999999999993</v>
      </c>
      <c r="E11" s="533">
        <v>119.928</v>
      </c>
      <c r="F11" s="532">
        <v>93.578000000000003</v>
      </c>
      <c r="G11" s="593">
        <v>26.35</v>
      </c>
      <c r="H11" s="533">
        <v>38.268999999999998</v>
      </c>
      <c r="I11" s="532">
        <v>30.594000000000001</v>
      </c>
      <c r="J11" s="593">
        <v>7.6749999999999998</v>
      </c>
      <c r="K11" s="533">
        <v>196.61799999999999</v>
      </c>
      <c r="L11" s="532">
        <v>94.291000000000011</v>
      </c>
      <c r="M11" s="593">
        <v>102.327</v>
      </c>
      <c r="N11" s="533">
        <v>61.118000000000009</v>
      </c>
      <c r="O11" s="532">
        <v>-0.32199999999999918</v>
      </c>
      <c r="P11" s="593">
        <v>61.440000000000005</v>
      </c>
      <c r="Q11" s="532">
        <v>5.699999999999994E-2</v>
      </c>
      <c r="R11" s="532">
        <v>0.496</v>
      </c>
      <c r="S11" s="532">
        <v>-0.43900000000000006</v>
      </c>
    </row>
    <row r="12" spans="1:19" ht="15.95" customHeight="1">
      <c r="A12" s="589" t="s">
        <v>260</v>
      </c>
      <c r="B12" s="533">
        <v>4.5350000000000019</v>
      </c>
      <c r="C12" s="532">
        <v>1.2520000000000007</v>
      </c>
      <c r="D12" s="593">
        <v>3.2830000000000013</v>
      </c>
      <c r="E12" s="533">
        <v>28.060000000000016</v>
      </c>
      <c r="F12" s="532">
        <v>-11.565</v>
      </c>
      <c r="G12" s="593">
        <v>39.625000000000014</v>
      </c>
      <c r="H12" s="533">
        <v>2.2080000000000002</v>
      </c>
      <c r="I12" s="532">
        <v>2.2080000000000002</v>
      </c>
      <c r="J12" s="593">
        <v>0</v>
      </c>
      <c r="K12" s="533">
        <v>7.9459999999999988</v>
      </c>
      <c r="L12" s="532">
        <v>-0.62999999999999978</v>
      </c>
      <c r="M12" s="593">
        <v>8.5759999999999987</v>
      </c>
      <c r="N12" s="533">
        <v>0.70500000000000007</v>
      </c>
      <c r="O12" s="532">
        <v>0.44300000000000006</v>
      </c>
      <c r="P12" s="593">
        <v>0.26200000000000001</v>
      </c>
      <c r="Q12" s="532">
        <v>-5.08</v>
      </c>
      <c r="R12" s="532">
        <v>-6.7549999999999999</v>
      </c>
      <c r="S12" s="532">
        <v>1.6749999999999998</v>
      </c>
    </row>
    <row r="13" spans="1:19" ht="15.95" customHeight="1">
      <c r="A13" s="589" t="s">
        <v>268</v>
      </c>
      <c r="B13" s="533">
        <v>12.488999999999999</v>
      </c>
      <c r="C13" s="532">
        <v>-14.857000000000005</v>
      </c>
      <c r="D13" s="593">
        <v>27.346000000000004</v>
      </c>
      <c r="E13" s="533">
        <v>56.899999999999977</v>
      </c>
      <c r="F13" s="532">
        <v>38.462000000000003</v>
      </c>
      <c r="G13" s="593">
        <v>18.437999999999974</v>
      </c>
      <c r="H13" s="533">
        <v>5.4369999999999976</v>
      </c>
      <c r="I13" s="532">
        <v>2.8079999999999998</v>
      </c>
      <c r="J13" s="593">
        <v>2.6289999999999978</v>
      </c>
      <c r="K13" s="533">
        <v>89.857000000000085</v>
      </c>
      <c r="L13" s="532">
        <v>9.6229999999999905</v>
      </c>
      <c r="M13" s="593">
        <v>80.234000000000094</v>
      </c>
      <c r="N13" s="533">
        <v>39.610999999999933</v>
      </c>
      <c r="O13" s="532">
        <v>18.481999999999999</v>
      </c>
      <c r="P13" s="593">
        <v>21.128999999999934</v>
      </c>
      <c r="Q13" s="532">
        <v>-41.620000000000019</v>
      </c>
      <c r="R13" s="532">
        <v>12.068999999999999</v>
      </c>
      <c r="S13" s="532">
        <v>-53.689000000000014</v>
      </c>
    </row>
    <row r="14" spans="1:19" s="349" customFormat="1" ht="15.95" customHeight="1">
      <c r="A14" s="594" t="s">
        <v>36</v>
      </c>
      <c r="B14" s="595">
        <v>1357.239</v>
      </c>
      <c r="C14" s="596">
        <v>1037.2539999999999</v>
      </c>
      <c r="D14" s="597">
        <v>319.98500000000001</v>
      </c>
      <c r="E14" s="595">
        <v>802.66300000000012</v>
      </c>
      <c r="F14" s="596">
        <v>621.35799999999995</v>
      </c>
      <c r="G14" s="597">
        <v>181.30500000000001</v>
      </c>
      <c r="H14" s="595">
        <v>439.12000000000006</v>
      </c>
      <c r="I14" s="596">
        <v>399.52500000000003</v>
      </c>
      <c r="J14" s="597">
        <v>39.594999999999992</v>
      </c>
      <c r="K14" s="595">
        <v>887.05199999999991</v>
      </c>
      <c r="L14" s="596">
        <v>431.98499999999996</v>
      </c>
      <c r="M14" s="597">
        <v>455.06700000000006</v>
      </c>
      <c r="N14" s="595">
        <v>428.18199999999996</v>
      </c>
      <c r="O14" s="596">
        <v>108.456</v>
      </c>
      <c r="P14" s="597">
        <v>319.726</v>
      </c>
      <c r="Q14" s="596">
        <v>-133.28700000000001</v>
      </c>
      <c r="R14" s="596">
        <v>5.9209999999999994</v>
      </c>
      <c r="S14" s="596">
        <v>-139.208</v>
      </c>
    </row>
    <row r="15" spans="1:19" ht="15.95" customHeight="1">
      <c r="A15" s="589" t="s">
        <v>270</v>
      </c>
      <c r="B15" s="533">
        <v>744.096</v>
      </c>
      <c r="C15" s="532">
        <v>567.64800000000002</v>
      </c>
      <c r="D15" s="593">
        <v>176.44800000000001</v>
      </c>
      <c r="E15" s="533">
        <v>443.27</v>
      </c>
      <c r="F15" s="532">
        <v>350.29799999999994</v>
      </c>
      <c r="G15" s="593">
        <v>92.972000000000008</v>
      </c>
      <c r="H15" s="533">
        <v>203.48600000000005</v>
      </c>
      <c r="I15" s="532">
        <v>187.99500000000003</v>
      </c>
      <c r="J15" s="593">
        <v>15.491</v>
      </c>
      <c r="K15" s="533">
        <v>474.45499999999993</v>
      </c>
      <c r="L15" s="532">
        <v>314.45399999999989</v>
      </c>
      <c r="M15" s="593">
        <v>160.001</v>
      </c>
      <c r="N15" s="533">
        <v>148.64699999999999</v>
      </c>
      <c r="O15" s="532">
        <v>38.917000000000002</v>
      </c>
      <c r="P15" s="593">
        <v>109.73</v>
      </c>
      <c r="Q15" s="532">
        <v>58.167000000000002</v>
      </c>
      <c r="R15" s="532">
        <v>5.6630000000000003</v>
      </c>
      <c r="S15" s="532">
        <v>52.503999999999998</v>
      </c>
    </row>
    <row r="16" spans="1:19" ht="15.95" customHeight="1">
      <c r="A16" s="589" t="s">
        <v>66</v>
      </c>
      <c r="B16" s="533">
        <v>3.7469999999999999</v>
      </c>
      <c r="C16" s="532">
        <v>3.7469999999999999</v>
      </c>
      <c r="D16" s="593">
        <v>0</v>
      </c>
      <c r="E16" s="533">
        <v>2.4630000000000001</v>
      </c>
      <c r="F16" s="532">
        <v>2.121</v>
      </c>
      <c r="G16" s="593">
        <v>0.34200000000000003</v>
      </c>
      <c r="H16" s="533">
        <v>0</v>
      </c>
      <c r="I16" s="532">
        <v>0</v>
      </c>
      <c r="J16" s="593">
        <v>0</v>
      </c>
      <c r="K16" s="533">
        <v>9.2829999999999995</v>
      </c>
      <c r="L16" s="532">
        <v>0.38400000000000001</v>
      </c>
      <c r="M16" s="593">
        <v>8.8989999999999991</v>
      </c>
      <c r="N16" s="533">
        <v>0</v>
      </c>
      <c r="O16" s="532">
        <v>0</v>
      </c>
      <c r="P16" s="593">
        <v>0</v>
      </c>
      <c r="Q16" s="532">
        <v>10.702</v>
      </c>
      <c r="R16" s="532">
        <v>5.452</v>
      </c>
      <c r="S16" s="532">
        <v>5.25</v>
      </c>
    </row>
    <row r="17" spans="1:19" ht="15.95" customHeight="1">
      <c r="A17" s="594" t="s">
        <v>37</v>
      </c>
      <c r="B17" s="595">
        <v>747.84299999999996</v>
      </c>
      <c r="C17" s="596">
        <v>571.39499999999998</v>
      </c>
      <c r="D17" s="597">
        <v>176.44800000000001</v>
      </c>
      <c r="E17" s="595">
        <v>445.733</v>
      </c>
      <c r="F17" s="596">
        <v>352.41899999999993</v>
      </c>
      <c r="G17" s="597">
        <v>93.314000000000007</v>
      </c>
      <c r="H17" s="595">
        <v>203.48600000000005</v>
      </c>
      <c r="I17" s="596">
        <v>187.99500000000003</v>
      </c>
      <c r="J17" s="597">
        <v>15.491</v>
      </c>
      <c r="K17" s="595">
        <v>483.73799999999994</v>
      </c>
      <c r="L17" s="596">
        <v>314.83799999999991</v>
      </c>
      <c r="M17" s="597">
        <v>168.9</v>
      </c>
      <c r="N17" s="595">
        <v>148.64699999999999</v>
      </c>
      <c r="O17" s="596">
        <v>38.917000000000002</v>
      </c>
      <c r="P17" s="597">
        <v>109.73</v>
      </c>
      <c r="Q17" s="596">
        <v>68.869</v>
      </c>
      <c r="R17" s="596">
        <v>11.115</v>
      </c>
      <c r="S17" s="596">
        <v>57.753999999999998</v>
      </c>
    </row>
    <row r="18" spans="1:19" ht="15.95" customHeight="1">
      <c r="A18" s="594" t="s">
        <v>271</v>
      </c>
      <c r="B18" s="595">
        <v>609.39600000000007</v>
      </c>
      <c r="C18" s="596">
        <v>465.85899999999992</v>
      </c>
      <c r="D18" s="597">
        <v>143.53700000000001</v>
      </c>
      <c r="E18" s="595">
        <v>356.93000000000012</v>
      </c>
      <c r="F18" s="596">
        <v>268.93900000000002</v>
      </c>
      <c r="G18" s="597">
        <v>87.991</v>
      </c>
      <c r="H18" s="595">
        <v>235.63400000000001</v>
      </c>
      <c r="I18" s="596">
        <v>211.53</v>
      </c>
      <c r="J18" s="597">
        <v>24.103999999999992</v>
      </c>
      <c r="K18" s="595">
        <v>403.31399999999996</v>
      </c>
      <c r="L18" s="596">
        <v>117.14700000000005</v>
      </c>
      <c r="M18" s="597">
        <v>286.16700000000003</v>
      </c>
      <c r="N18" s="595">
        <v>279.53499999999997</v>
      </c>
      <c r="O18" s="596">
        <v>69.539000000000001</v>
      </c>
      <c r="P18" s="597">
        <v>209.99599999999998</v>
      </c>
      <c r="Q18" s="596">
        <v>-202.15600000000001</v>
      </c>
      <c r="R18" s="596">
        <v>-5.1940000000000008</v>
      </c>
      <c r="S18" s="596">
        <v>-196.96199999999999</v>
      </c>
    </row>
    <row r="19" spans="1:19" ht="15.95" customHeight="1">
      <c r="A19" s="589" t="s">
        <v>272</v>
      </c>
      <c r="B19" s="533">
        <v>285.91699999999997</v>
      </c>
      <c r="C19" s="532">
        <v>177.84199999999998</v>
      </c>
      <c r="D19" s="593">
        <v>108.07499999999999</v>
      </c>
      <c r="E19" s="533">
        <v>51.152999999999999</v>
      </c>
      <c r="F19" s="532">
        <v>49.028999999999996</v>
      </c>
      <c r="G19" s="593">
        <v>2.1239999999999997</v>
      </c>
      <c r="H19" s="533">
        <v>9.0230000000000015</v>
      </c>
      <c r="I19" s="532">
        <v>10.373000000000001</v>
      </c>
      <c r="J19" s="593">
        <v>-1.35</v>
      </c>
      <c r="K19" s="533">
        <v>61.358999999999995</v>
      </c>
      <c r="L19" s="532">
        <v>26.202000000000002</v>
      </c>
      <c r="M19" s="593">
        <v>35.156999999999996</v>
      </c>
      <c r="N19" s="533">
        <v>-2.8169999999999993</v>
      </c>
      <c r="O19" s="532">
        <v>-0.80899999999999928</v>
      </c>
      <c r="P19" s="593">
        <v>-2.008</v>
      </c>
      <c r="Q19" s="532">
        <v>0</v>
      </c>
      <c r="R19" s="532">
        <v>0</v>
      </c>
      <c r="S19" s="532">
        <v>0</v>
      </c>
    </row>
    <row r="20" spans="1:19" s="349" customFormat="1" ht="15.95" customHeight="1">
      <c r="A20" s="598" t="s">
        <v>38</v>
      </c>
      <c r="B20" s="599">
        <v>323.4790000000001</v>
      </c>
      <c r="C20" s="600">
        <v>288.01699999999994</v>
      </c>
      <c r="D20" s="601">
        <v>35.462000000000018</v>
      </c>
      <c r="E20" s="599">
        <v>305.7770000000001</v>
      </c>
      <c r="F20" s="600">
        <v>219.91000000000003</v>
      </c>
      <c r="G20" s="601">
        <v>85.867000000000004</v>
      </c>
      <c r="H20" s="599">
        <v>226.61100000000002</v>
      </c>
      <c r="I20" s="600">
        <v>201.15700000000001</v>
      </c>
      <c r="J20" s="601">
        <v>25.453999999999994</v>
      </c>
      <c r="K20" s="599">
        <v>341.95499999999998</v>
      </c>
      <c r="L20" s="600">
        <v>90.94500000000005</v>
      </c>
      <c r="M20" s="601">
        <v>251.01000000000005</v>
      </c>
      <c r="N20" s="599">
        <v>282.35199999999998</v>
      </c>
      <c r="O20" s="600">
        <v>70.347999999999999</v>
      </c>
      <c r="P20" s="601">
        <v>212.00399999999999</v>
      </c>
      <c r="Q20" s="600">
        <v>-202.15600000000001</v>
      </c>
      <c r="R20" s="600">
        <v>-5.1940000000000008</v>
      </c>
      <c r="S20" s="600">
        <v>-196.96199999999999</v>
      </c>
    </row>
    <row r="21" spans="1:19" s="349" customFormat="1" ht="15.95" customHeight="1">
      <c r="A21" s="602" t="s">
        <v>373</v>
      </c>
      <c r="B21" s="533">
        <v>288.01699999999994</v>
      </c>
      <c r="C21" s="532">
        <v>288.01699999999994</v>
      </c>
      <c r="D21" s="593"/>
      <c r="E21" s="533">
        <v>219.91000000000003</v>
      </c>
      <c r="F21" s="532">
        <v>219.91000000000003</v>
      </c>
      <c r="G21" s="593"/>
      <c r="H21" s="533">
        <v>201.15700000000001</v>
      </c>
      <c r="I21" s="532">
        <v>201.15700000000001</v>
      </c>
      <c r="J21" s="593"/>
      <c r="K21" s="533">
        <v>90.94500000000005</v>
      </c>
      <c r="L21" s="532">
        <v>90.94500000000005</v>
      </c>
      <c r="M21" s="593"/>
      <c r="N21" s="533">
        <v>70.347999999999999</v>
      </c>
      <c r="O21" s="532">
        <v>70.347999999999999</v>
      </c>
      <c r="P21" s="593"/>
      <c r="Q21" s="532">
        <v>0</v>
      </c>
      <c r="R21" s="532"/>
      <c r="S21" s="532"/>
    </row>
    <row r="22" spans="1:19" s="349" customFormat="1" ht="15.95" customHeight="1">
      <c r="A22" s="602" t="s">
        <v>374</v>
      </c>
      <c r="B22" s="564">
        <v>35.462000000000018</v>
      </c>
      <c r="C22" s="554"/>
      <c r="D22" s="603">
        <v>35.462000000000018</v>
      </c>
      <c r="E22" s="564">
        <v>85.867000000000004</v>
      </c>
      <c r="F22" s="554"/>
      <c r="G22" s="603">
        <v>85.867000000000004</v>
      </c>
      <c r="H22" s="564">
        <v>25.453999999999994</v>
      </c>
      <c r="I22" s="554"/>
      <c r="J22" s="603">
        <v>25.453999999999994</v>
      </c>
      <c r="K22" s="564">
        <v>251.01000000000005</v>
      </c>
      <c r="L22" s="554"/>
      <c r="M22" s="603">
        <v>251.01000000000005</v>
      </c>
      <c r="N22" s="564">
        <v>212.00399999999999</v>
      </c>
      <c r="O22" s="554"/>
      <c r="P22" s="603">
        <v>212.00399999999999</v>
      </c>
      <c r="Q22" s="554">
        <v>-5.1940000000000008</v>
      </c>
      <c r="R22" s="554">
        <v>-5.1940000000000008</v>
      </c>
      <c r="S22" s="554"/>
    </row>
    <row r="23" spans="1:19" s="349" customFormat="1" ht="15.95" customHeight="1">
      <c r="A23" s="602" t="s">
        <v>375</v>
      </c>
      <c r="B23" s="564"/>
      <c r="C23" s="554"/>
      <c r="D23" s="603"/>
      <c r="E23" s="564"/>
      <c r="F23" s="554"/>
      <c r="G23" s="603"/>
      <c r="H23" s="564"/>
      <c r="I23" s="554"/>
      <c r="J23" s="603"/>
      <c r="K23" s="564"/>
      <c r="L23" s="554"/>
      <c r="M23" s="603"/>
      <c r="N23" s="564"/>
      <c r="O23" s="554"/>
      <c r="P23" s="603"/>
      <c r="Q23" s="554">
        <v>-196.96199999999999</v>
      </c>
      <c r="R23" s="554"/>
      <c r="S23" s="554">
        <v>-196.96199999999999</v>
      </c>
    </row>
    <row r="24" spans="1:19" s="349" customFormat="1" ht="15.95" customHeight="1">
      <c r="A24" s="598" t="s">
        <v>38</v>
      </c>
      <c r="B24" s="599">
        <v>323.47899999999993</v>
      </c>
      <c r="C24" s="600">
        <v>288.01699999999994</v>
      </c>
      <c r="D24" s="601">
        <v>35.462000000000018</v>
      </c>
      <c r="E24" s="599">
        <v>305.77700000000004</v>
      </c>
      <c r="F24" s="600">
        <v>219.91000000000003</v>
      </c>
      <c r="G24" s="601">
        <v>85.867000000000004</v>
      </c>
      <c r="H24" s="599">
        <v>226.61099999999999</v>
      </c>
      <c r="I24" s="600">
        <v>201.15700000000001</v>
      </c>
      <c r="J24" s="601">
        <v>25.453999999999994</v>
      </c>
      <c r="K24" s="599">
        <v>341.9550000000001</v>
      </c>
      <c r="L24" s="600">
        <v>90.94500000000005</v>
      </c>
      <c r="M24" s="601">
        <v>251.01000000000005</v>
      </c>
      <c r="N24" s="599">
        <v>282.35199999999998</v>
      </c>
      <c r="O24" s="600">
        <v>70.347999999999999</v>
      </c>
      <c r="P24" s="601">
        <v>212.00399999999999</v>
      </c>
      <c r="Q24" s="600">
        <v>-202.15599999999998</v>
      </c>
      <c r="R24" s="600">
        <v>-5.1940000000000008</v>
      </c>
      <c r="S24" s="600">
        <v>-196.96199999999999</v>
      </c>
    </row>
    <row r="25" spans="1:19" s="349" customFormat="1" ht="15.95" customHeight="1">
      <c r="A25" s="604" t="s">
        <v>376</v>
      </c>
      <c r="B25" s="605"/>
      <c r="C25" s="606"/>
      <c r="D25" s="607"/>
      <c r="E25" s="605"/>
      <c r="F25" s="606"/>
      <c r="G25" s="607"/>
      <c r="H25" s="605"/>
      <c r="I25" s="606"/>
      <c r="J25" s="607"/>
      <c r="K25" s="605"/>
      <c r="L25" s="606"/>
      <c r="M25" s="607"/>
      <c r="N25" s="605"/>
      <c r="O25" s="606"/>
      <c r="P25" s="607"/>
      <c r="Q25" s="606"/>
      <c r="R25" s="606"/>
      <c r="S25" s="606"/>
    </row>
    <row r="26" spans="1:19" s="349" customFormat="1" ht="15.95" customHeight="1">
      <c r="A26" s="112" t="s">
        <v>324</v>
      </c>
      <c r="B26" s="608">
        <v>131.59685697500001</v>
      </c>
      <c r="C26" s="609">
        <v>131.59685697500001</v>
      </c>
      <c r="D26" s="610">
        <v>0</v>
      </c>
      <c r="E26" s="608">
        <v>31.854902645999999</v>
      </c>
      <c r="F26" s="609">
        <v>31.854902645999999</v>
      </c>
      <c r="G26" s="610">
        <v>0</v>
      </c>
      <c r="H26" s="608">
        <v>63.175520116000001</v>
      </c>
      <c r="I26" s="609">
        <v>63.175520116000001</v>
      </c>
      <c r="J26" s="610">
        <v>0</v>
      </c>
      <c r="K26" s="608">
        <v>22.821626391999999</v>
      </c>
      <c r="L26" s="609">
        <v>22.821626391999999</v>
      </c>
      <c r="M26" s="610">
        <v>0</v>
      </c>
      <c r="N26" s="608">
        <v>26.123404465</v>
      </c>
      <c r="O26" s="609">
        <v>26.123404465</v>
      </c>
      <c r="P26" s="610">
        <v>0</v>
      </c>
      <c r="Q26" s="609">
        <v>0</v>
      </c>
      <c r="R26" s="609">
        <v>0</v>
      </c>
      <c r="S26" s="609">
        <v>0</v>
      </c>
    </row>
    <row r="27" spans="1:19" s="349" customFormat="1" ht="15.95" customHeight="1">
      <c r="A27" s="112" t="s">
        <v>377</v>
      </c>
      <c r="B27" s="608">
        <v>71.515684042000004</v>
      </c>
      <c r="C27" s="609">
        <v>36.119293593999998</v>
      </c>
      <c r="D27" s="610">
        <v>35.396390447999998</v>
      </c>
      <c r="E27" s="608">
        <v>47.204530689999999</v>
      </c>
      <c r="F27" s="609">
        <v>36.212819877999998</v>
      </c>
      <c r="G27" s="610">
        <v>10.991710812000001</v>
      </c>
      <c r="H27" s="608">
        <v>10.274374661</v>
      </c>
      <c r="I27" s="609">
        <v>4.6844112600000001</v>
      </c>
      <c r="J27" s="610">
        <v>5.5899634010000003</v>
      </c>
      <c r="K27" s="608">
        <v>62.042980309000001</v>
      </c>
      <c r="L27" s="609">
        <v>17.411084621000001</v>
      </c>
      <c r="M27" s="610">
        <v>44.631895688</v>
      </c>
      <c r="N27" s="608">
        <v>32.863803295000004</v>
      </c>
      <c r="O27" s="609">
        <v>1.15E-4</v>
      </c>
      <c r="P27" s="610">
        <v>32.863688295000003</v>
      </c>
      <c r="Q27" s="609">
        <v>1.5011999999999999E-2</v>
      </c>
      <c r="R27" s="609">
        <v>1.5011999999999999E-2</v>
      </c>
      <c r="S27" s="609">
        <v>0</v>
      </c>
    </row>
    <row r="28" spans="1:19" s="349" customFormat="1" ht="15.95" customHeight="1">
      <c r="A28" s="112" t="s">
        <v>378</v>
      </c>
      <c r="B28" s="608">
        <v>159.44487178</v>
      </c>
      <c r="C28" s="609">
        <v>116.043599727</v>
      </c>
      <c r="D28" s="610">
        <v>43.401272053</v>
      </c>
      <c r="E28" s="608">
        <v>95.682122918000005</v>
      </c>
      <c r="F28" s="609">
        <v>81.578121471000003</v>
      </c>
      <c r="G28" s="610">
        <v>14.104001447</v>
      </c>
      <c r="H28" s="608">
        <v>112.13197896000001</v>
      </c>
      <c r="I28" s="609">
        <v>111.67306996000001</v>
      </c>
      <c r="J28" s="610">
        <v>0.45890900000000001</v>
      </c>
      <c r="K28" s="608">
        <v>87.048810638999996</v>
      </c>
      <c r="L28" s="609">
        <v>72.154227801999994</v>
      </c>
      <c r="M28" s="610">
        <v>14.894582837</v>
      </c>
      <c r="N28" s="608">
        <v>24.231342555000001</v>
      </c>
      <c r="O28" s="609">
        <v>21.426472555</v>
      </c>
      <c r="P28" s="610">
        <v>2.8048700000000002</v>
      </c>
      <c r="Q28" s="609">
        <v>-9.9999999999999995E-7</v>
      </c>
      <c r="R28" s="609">
        <v>0</v>
      </c>
      <c r="S28" s="609">
        <v>-9.9999999999999995E-7</v>
      </c>
    </row>
    <row r="29" spans="1:19" s="349" customFormat="1" ht="15.95" customHeight="1">
      <c r="A29" s="611" t="s">
        <v>379</v>
      </c>
      <c r="B29" s="612">
        <v>18.813860753</v>
      </c>
      <c r="C29" s="613">
        <v>18.813860753</v>
      </c>
      <c r="D29" s="614">
        <v>0</v>
      </c>
      <c r="E29" s="612">
        <v>27.860180051</v>
      </c>
      <c r="F29" s="613">
        <v>27.860180051</v>
      </c>
      <c r="G29" s="614">
        <v>0</v>
      </c>
      <c r="H29" s="612">
        <v>7.2680783489999996</v>
      </c>
      <c r="I29" s="613">
        <v>7.2680783489999996</v>
      </c>
      <c r="J29" s="614">
        <v>0</v>
      </c>
      <c r="K29" s="612">
        <v>9.3709410999999996</v>
      </c>
      <c r="L29" s="613">
        <v>9.2171781609999996</v>
      </c>
      <c r="M29" s="614">
        <v>0.15376293899999999</v>
      </c>
      <c r="N29" s="612">
        <v>0.21904509699999999</v>
      </c>
      <c r="O29" s="613">
        <v>0.21904509699999999</v>
      </c>
      <c r="P29" s="614">
        <v>0</v>
      </c>
      <c r="Q29" s="613">
        <v>0</v>
      </c>
      <c r="R29" s="613">
        <v>0</v>
      </c>
      <c r="S29" s="613">
        <v>0</v>
      </c>
    </row>
    <row r="30" spans="1:19" ht="15.95" customHeight="1">
      <c r="A30" s="604" t="s">
        <v>298</v>
      </c>
      <c r="B30" s="590"/>
      <c r="C30" s="591"/>
      <c r="D30" s="592"/>
      <c r="E30" s="590"/>
      <c r="F30" s="591"/>
      <c r="G30" s="592"/>
      <c r="H30" s="590"/>
      <c r="I30" s="591"/>
      <c r="J30" s="592"/>
      <c r="K30" s="590"/>
      <c r="L30" s="591"/>
      <c r="M30" s="592"/>
      <c r="N30" s="590"/>
      <c r="O30" s="591"/>
      <c r="P30" s="592"/>
      <c r="Q30" s="591"/>
      <c r="R30" s="591"/>
      <c r="S30" s="591"/>
    </row>
    <row r="31" spans="1:19" ht="15.95" customHeight="1">
      <c r="A31" s="111" t="s">
        <v>275</v>
      </c>
      <c r="B31" s="615">
        <v>0.55100317630129991</v>
      </c>
      <c r="C31" s="616">
        <v>0.55087278525799854</v>
      </c>
      <c r="D31" s="617">
        <v>0.55142584808662909</v>
      </c>
      <c r="E31" s="615">
        <v>0.55531773608600365</v>
      </c>
      <c r="F31" s="616">
        <v>0.56717544475165682</v>
      </c>
      <c r="G31" s="617">
        <v>0.51467968340641468</v>
      </c>
      <c r="H31" s="615">
        <v>0.46339497176170524</v>
      </c>
      <c r="I31" s="616">
        <v>0.47054627370001884</v>
      </c>
      <c r="J31" s="617">
        <v>0.39123626720545529</v>
      </c>
      <c r="K31" s="615">
        <v>0.54533217894779562</v>
      </c>
      <c r="L31" s="616">
        <v>0.72881697281155577</v>
      </c>
      <c r="M31" s="617">
        <v>0.3711541377423544</v>
      </c>
      <c r="N31" s="615">
        <v>0.34715845131275952</v>
      </c>
      <c r="O31" s="616">
        <v>0.35882754296673308</v>
      </c>
      <c r="P31" s="617">
        <v>0.34320011509855314</v>
      </c>
      <c r="Q31" s="616" t="s">
        <v>276</v>
      </c>
      <c r="R31" s="616">
        <v>1.8772166863705457</v>
      </c>
      <c r="S31" s="616" t="s">
        <v>276</v>
      </c>
    </row>
    <row r="32" spans="1:19" ht="15.95" customHeight="1">
      <c r="A32" s="611" t="s">
        <v>380</v>
      </c>
      <c r="B32" s="618">
        <v>9.3940037653416811E-2</v>
      </c>
      <c r="C32" s="619">
        <v>0.13703721001347977</v>
      </c>
      <c r="D32" s="620">
        <v>2.5562136747337958E-2</v>
      </c>
      <c r="E32" s="618">
        <v>0.21502637707674763</v>
      </c>
      <c r="F32" s="619">
        <v>0.2620480217211813</v>
      </c>
      <c r="G32" s="620">
        <v>0.14666673870741909</v>
      </c>
      <c r="H32" s="618">
        <v>0.20715398191206574</v>
      </c>
      <c r="I32" s="619">
        <v>0.21670386130182262</v>
      </c>
      <c r="J32" s="620">
        <v>0.1315724688897183</v>
      </c>
      <c r="K32" s="618">
        <v>0.14330128030803957</v>
      </c>
      <c r="L32" s="619">
        <v>0.12959857644481509</v>
      </c>
      <c r="M32" s="620">
        <v>0.15221002030693434</v>
      </c>
      <c r="N32" s="618">
        <v>0.20917443375740893</v>
      </c>
      <c r="O32" s="619">
        <v>0.18842720288128798</v>
      </c>
      <c r="P32" s="620">
        <v>0.21746392770112571</v>
      </c>
      <c r="Q32" s="621">
        <v>-1.0095055662504449</v>
      </c>
      <c r="R32" s="619">
        <v>-0.10610316967060288</v>
      </c>
      <c r="S32" s="621">
        <v>-1.3776210901283492</v>
      </c>
    </row>
    <row r="33" spans="1:19" ht="15.95" customHeight="1">
      <c r="A33" s="604" t="s">
        <v>381</v>
      </c>
      <c r="B33" s="622"/>
      <c r="C33" s="623"/>
      <c r="D33" s="624"/>
      <c r="E33" s="622"/>
      <c r="F33" s="623"/>
      <c r="G33" s="624"/>
      <c r="H33" s="622"/>
      <c r="I33" s="623"/>
      <c r="J33" s="624"/>
      <c r="K33" s="622"/>
      <c r="L33" s="623"/>
      <c r="M33" s="624"/>
      <c r="N33" s="622"/>
      <c r="O33" s="623"/>
      <c r="P33" s="624"/>
      <c r="Q33" s="623"/>
      <c r="R33" s="623"/>
      <c r="S33" s="623"/>
    </row>
    <row r="34" spans="1:19" ht="15.95" customHeight="1">
      <c r="A34" s="111" t="s">
        <v>289</v>
      </c>
      <c r="B34" s="564">
        <v>111.57289150858003</v>
      </c>
      <c r="C34" s="554">
        <v>113.13970596555933</v>
      </c>
      <c r="D34" s="603">
        <v>109.08698633636922</v>
      </c>
      <c r="E34" s="564">
        <v>51.490250197112928</v>
      </c>
      <c r="F34" s="554">
        <v>83.299527074831062</v>
      </c>
      <c r="G34" s="603">
        <v>5.2462134222727865</v>
      </c>
      <c r="H34" s="564">
        <v>12.860978971290946</v>
      </c>
      <c r="I34" s="554">
        <v>16.653349779847431</v>
      </c>
      <c r="J34" s="603">
        <v>-17.153339739364533</v>
      </c>
      <c r="K34" s="564">
        <v>31.689161239989048</v>
      </c>
      <c r="L34" s="554">
        <v>34.346218189981045</v>
      </c>
      <c r="M34" s="603">
        <v>29.961689803255762</v>
      </c>
      <c r="N34" s="564">
        <v>-2.9055156255590222</v>
      </c>
      <c r="O34" s="554">
        <v>-2.9228363525513261</v>
      </c>
      <c r="P34" s="603">
        <v>-2.8985951809772477</v>
      </c>
      <c r="Q34" s="554">
        <v>0</v>
      </c>
      <c r="R34" s="554">
        <v>0</v>
      </c>
      <c r="S34" s="554">
        <v>0</v>
      </c>
    </row>
    <row r="35" spans="1:19" ht="15.95" customHeight="1">
      <c r="A35" s="625" t="s">
        <v>280</v>
      </c>
      <c r="B35" s="626">
        <v>103086.641</v>
      </c>
      <c r="C35" s="627">
        <v>62844.584000000003</v>
      </c>
      <c r="D35" s="628">
        <v>40242.057000000001</v>
      </c>
      <c r="E35" s="626">
        <v>40217.43</v>
      </c>
      <c r="F35" s="627">
        <v>24288.449000000001</v>
      </c>
      <c r="G35" s="628">
        <v>15928.981</v>
      </c>
      <c r="H35" s="626">
        <v>28468.524000000001</v>
      </c>
      <c r="I35" s="627">
        <v>25284.968000000001</v>
      </c>
      <c r="J35" s="628">
        <v>3183.556</v>
      </c>
      <c r="K35" s="626">
        <v>76246.72099999999</v>
      </c>
      <c r="L35" s="627">
        <v>30341.076000000001</v>
      </c>
      <c r="M35" s="628">
        <v>45905.644999999997</v>
      </c>
      <c r="N35" s="626">
        <v>39856.478999999999</v>
      </c>
      <c r="O35" s="627">
        <v>11531.925999999999</v>
      </c>
      <c r="P35" s="628">
        <v>28324.553</v>
      </c>
      <c r="Q35" s="627">
        <v>5523.2039999999997</v>
      </c>
      <c r="R35" s="627">
        <v>1439.67</v>
      </c>
      <c r="S35" s="627">
        <v>4083.5340000000001</v>
      </c>
    </row>
    <row r="36" spans="1:19" ht="15" customHeight="1">
      <c r="A36" s="348" t="s">
        <v>382</v>
      </c>
      <c r="B36" s="345"/>
      <c r="C36" s="345"/>
      <c r="D36" s="345"/>
      <c r="E36" s="345"/>
      <c r="F36" s="345"/>
      <c r="G36" s="345"/>
      <c r="H36" s="345"/>
      <c r="I36" s="345"/>
      <c r="J36" s="345"/>
      <c r="K36" s="345"/>
      <c r="L36" s="345"/>
      <c r="M36" s="345"/>
      <c r="N36" s="345"/>
      <c r="O36" s="345"/>
      <c r="P36" s="345"/>
      <c r="Q36" s="345"/>
      <c r="R36" s="345"/>
      <c r="S36" s="345"/>
    </row>
    <row r="37" spans="1:19" ht="15" customHeight="1">
      <c r="A37" s="348" t="s">
        <v>301</v>
      </c>
      <c r="B37" s="345"/>
      <c r="C37" s="345"/>
      <c r="D37" s="345"/>
      <c r="E37" s="345"/>
      <c r="F37" s="345"/>
      <c r="G37" s="345"/>
      <c r="H37" s="345"/>
      <c r="I37" s="345"/>
      <c r="J37" s="345"/>
      <c r="K37" s="345"/>
      <c r="L37" s="345"/>
      <c r="M37" s="345"/>
      <c r="N37" s="345"/>
      <c r="O37" s="345"/>
      <c r="P37" s="345"/>
      <c r="Q37" s="345"/>
      <c r="R37" s="345"/>
      <c r="S37" s="345"/>
    </row>
    <row r="38" spans="1:19" ht="15" customHeight="1">
      <c r="A38" s="348" t="s">
        <v>302</v>
      </c>
    </row>
    <row r="39" spans="1:19" ht="15" customHeight="1"/>
  </sheetData>
  <mergeCells count="6">
    <mergeCell ref="Q6:S6"/>
    <mergeCell ref="B6:D6"/>
    <mergeCell ref="E6:G6"/>
    <mergeCell ref="H6:J6"/>
    <mergeCell ref="K6:M6"/>
    <mergeCell ref="N6:P6"/>
  </mergeCells>
  <pageMargins left="0.74803149606299213" right="0.35433070866141736" top="0.47244094488188981" bottom="0.43307086614173229" header="0.11811023622047245" footer="0.11811023622047245"/>
  <pageSetup paperSize="9" scale="53"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view="pageBreakPreview" zoomScale="70" zoomScaleNormal="100" zoomScaleSheetLayoutView="70" workbookViewId="0"/>
  </sheetViews>
  <sheetFormatPr defaultRowHeight="12.75"/>
  <cols>
    <col min="1" max="1" width="48.85546875" style="99" customWidth="1"/>
    <col min="2" max="3" width="12.140625" style="98" customWidth="1"/>
    <col min="4" max="7" width="12.140625" style="99" customWidth="1"/>
    <col min="8" max="11" width="12.140625" style="98" customWidth="1"/>
    <col min="12" max="12" width="12.140625" style="97" customWidth="1"/>
    <col min="13" max="15" width="12.140625" style="99" customWidth="1"/>
    <col min="16" max="16" width="1.5703125" style="99" customWidth="1"/>
    <col min="17" max="16384" width="9.140625" style="99"/>
  </cols>
  <sheetData>
    <row r="1" spans="1:16" s="59" customFormat="1" ht="50.1" customHeight="1">
      <c r="A1" s="55"/>
      <c r="L1" s="103"/>
    </row>
    <row r="2" spans="1:16" s="62" customFormat="1" ht="39.950000000000003" customHeight="1">
      <c r="A2" s="60" t="s">
        <v>383</v>
      </c>
      <c r="B2" s="63"/>
      <c r="C2" s="63"/>
      <c r="D2" s="63"/>
      <c r="E2" s="63"/>
      <c r="F2" s="63"/>
      <c r="G2" s="63"/>
      <c r="H2" s="63"/>
      <c r="I2" s="63"/>
      <c r="J2" s="63"/>
      <c r="K2" s="63"/>
      <c r="L2" s="63"/>
      <c r="M2" s="63"/>
      <c r="N2" s="63"/>
      <c r="O2" s="63"/>
    </row>
    <row r="3" spans="1:16" s="62" customFormat="1" ht="2.1" customHeight="1">
      <c r="A3" s="521"/>
      <c r="B3" s="629"/>
      <c r="C3" s="629"/>
      <c r="D3" s="629"/>
      <c r="E3" s="629"/>
      <c r="F3" s="629"/>
      <c r="G3" s="629"/>
      <c r="H3" s="629"/>
      <c r="I3" s="629"/>
      <c r="J3" s="629"/>
      <c r="K3" s="629"/>
      <c r="L3" s="629"/>
      <c r="M3" s="629"/>
      <c r="N3" s="629"/>
      <c r="O3" s="629"/>
    </row>
    <row r="4" spans="1:16" s="69" customFormat="1" ht="15.75" customHeight="1">
      <c r="A4" s="1404"/>
      <c r="B4" s="453"/>
      <c r="C4" s="453"/>
      <c r="D4" s="453"/>
      <c r="E4" s="453"/>
      <c r="F4" s="453"/>
      <c r="G4" s="453"/>
      <c r="H4" s="453"/>
      <c r="I4" s="453"/>
      <c r="J4" s="453"/>
      <c r="K4" s="453"/>
      <c r="L4" s="453"/>
      <c r="M4" s="453"/>
      <c r="N4" s="453"/>
      <c r="O4" s="453"/>
    </row>
    <row r="5" spans="1:16" s="69" customFormat="1" ht="20.100000000000001" customHeight="1">
      <c r="A5" s="630" t="s">
        <v>384</v>
      </c>
      <c r="B5" s="526"/>
      <c r="C5" s="526"/>
      <c r="D5" s="526"/>
      <c r="E5" s="526"/>
      <c r="F5" s="526"/>
      <c r="G5" s="526"/>
      <c r="H5" s="526"/>
      <c r="I5" s="526"/>
      <c r="J5" s="526"/>
      <c r="K5" s="526"/>
      <c r="L5" s="526"/>
      <c r="M5" s="526"/>
      <c r="N5" s="526"/>
      <c r="O5" s="527"/>
    </row>
    <row r="6" spans="1:16" s="69" customFormat="1" ht="15.95" customHeight="1">
      <c r="A6" s="631"/>
      <c r="B6" s="1880" t="s">
        <v>385</v>
      </c>
      <c r="C6" s="1881"/>
      <c r="D6" s="1880" t="s">
        <v>240</v>
      </c>
      <c r="E6" s="1881"/>
      <c r="F6" s="1880" t="s">
        <v>241</v>
      </c>
      <c r="G6" s="1881"/>
      <c r="H6" s="1880" t="s">
        <v>242</v>
      </c>
      <c r="I6" s="1881"/>
      <c r="J6" s="1880" t="s">
        <v>369</v>
      </c>
      <c r="K6" s="1881"/>
      <c r="L6" s="1880" t="s">
        <v>370</v>
      </c>
      <c r="M6" s="1881"/>
      <c r="N6" s="1876" t="s">
        <v>34</v>
      </c>
      <c r="O6" s="1877"/>
    </row>
    <row r="7" spans="1:16" s="69" customFormat="1" ht="15.95" customHeight="1">
      <c r="A7" s="631"/>
      <c r="B7" s="1878"/>
      <c r="C7" s="1881"/>
      <c r="D7" s="1878"/>
      <c r="E7" s="1881"/>
      <c r="F7" s="1878"/>
      <c r="G7" s="1881"/>
      <c r="H7" s="1878"/>
      <c r="I7" s="1881"/>
      <c r="J7" s="1878"/>
      <c r="K7" s="1881"/>
      <c r="L7" s="1878"/>
      <c r="M7" s="1881"/>
      <c r="N7" s="1878"/>
      <c r="O7" s="1879"/>
    </row>
    <row r="8" spans="1:16" s="69" customFormat="1" ht="15.95" customHeight="1">
      <c r="A8" s="632" t="s">
        <v>95</v>
      </c>
      <c r="B8" s="1157" t="s">
        <v>100</v>
      </c>
      <c r="C8" s="633" t="s">
        <v>87</v>
      </c>
      <c r="D8" s="1157" t="s">
        <v>100</v>
      </c>
      <c r="E8" s="633" t="s">
        <v>87</v>
      </c>
      <c r="F8" s="1157" t="s">
        <v>100</v>
      </c>
      <c r="G8" s="633" t="s">
        <v>87</v>
      </c>
      <c r="H8" s="1157" t="s">
        <v>100</v>
      </c>
      <c r="I8" s="633" t="s">
        <v>87</v>
      </c>
      <c r="J8" s="1157" t="s">
        <v>100</v>
      </c>
      <c r="K8" s="633" t="s">
        <v>87</v>
      </c>
      <c r="L8" s="1157" t="s">
        <v>100</v>
      </c>
      <c r="M8" s="633" t="s">
        <v>87</v>
      </c>
      <c r="N8" s="1157" t="s">
        <v>100</v>
      </c>
      <c r="O8" s="634" t="s">
        <v>87</v>
      </c>
      <c r="P8" s="59"/>
    </row>
    <row r="9" spans="1:16" s="69" customFormat="1" ht="15.95" customHeight="1">
      <c r="A9" s="635" t="s">
        <v>372</v>
      </c>
      <c r="B9" s="1158"/>
      <c r="C9" s="636"/>
      <c r="D9" s="1158"/>
      <c r="E9" s="636"/>
      <c r="F9" s="1158"/>
      <c r="G9" s="636"/>
      <c r="H9" s="1158"/>
      <c r="I9" s="636"/>
      <c r="J9" s="1158"/>
      <c r="K9" s="636"/>
      <c r="L9" s="1158"/>
      <c r="M9" s="636"/>
      <c r="N9" s="1158"/>
      <c r="O9" s="637"/>
    </row>
    <row r="10" spans="1:16" s="68" customFormat="1" ht="15.95" customHeight="1">
      <c r="A10" s="638" t="s">
        <v>252</v>
      </c>
      <c r="B10" s="1159">
        <v>2985.1320000000005</v>
      </c>
      <c r="C10" s="593">
        <v>3005.7309999999998</v>
      </c>
      <c r="D10" s="1159">
        <v>1161.4190000000001</v>
      </c>
      <c r="E10" s="593">
        <v>1189.2917130813889</v>
      </c>
      <c r="F10" s="1159">
        <v>597.774</v>
      </c>
      <c r="G10" s="593">
        <v>518.86399999999992</v>
      </c>
      <c r="H10" s="1159">
        <v>393.20499999999998</v>
      </c>
      <c r="I10" s="593">
        <v>344.93500000000006</v>
      </c>
      <c r="J10" s="1159">
        <v>592.63000000000011</v>
      </c>
      <c r="K10" s="593">
        <v>593.21999999999991</v>
      </c>
      <c r="L10" s="1159">
        <v>326.74700000000007</v>
      </c>
      <c r="M10" s="593">
        <v>338.42699999999996</v>
      </c>
      <c r="N10" s="1159">
        <v>-86.643000000000001</v>
      </c>
      <c r="O10" s="532">
        <v>20.990286918611289</v>
      </c>
    </row>
    <row r="11" spans="1:16" s="68" customFormat="1" ht="15.95" customHeight="1">
      <c r="A11" s="638" t="s">
        <v>35</v>
      </c>
      <c r="B11" s="1159">
        <v>594.7850000000002</v>
      </c>
      <c r="C11" s="593">
        <v>582.00600000000009</v>
      </c>
      <c r="D11" s="1159">
        <v>178.79500000000002</v>
      </c>
      <c r="E11" s="593">
        <v>188.76</v>
      </c>
      <c r="F11" s="1159">
        <v>119.929</v>
      </c>
      <c r="G11" s="593">
        <v>107.08200000000001</v>
      </c>
      <c r="H11" s="1159">
        <v>38.269000000000005</v>
      </c>
      <c r="I11" s="593">
        <v>34.178000000000004</v>
      </c>
      <c r="J11" s="1159">
        <v>196.61799999999999</v>
      </c>
      <c r="K11" s="593">
        <v>188.82699999999997</v>
      </c>
      <c r="L11" s="1159">
        <v>61.118000000000002</v>
      </c>
      <c r="M11" s="593">
        <v>63.183999999999997</v>
      </c>
      <c r="N11" s="1159">
        <v>5.5999999999999994E-2</v>
      </c>
      <c r="O11" s="532">
        <v>-2.5000000000000001E-2</v>
      </c>
    </row>
    <row r="12" spans="1:16" s="68" customFormat="1" ht="15.95" customHeight="1">
      <c r="A12" s="638" t="s">
        <v>260</v>
      </c>
      <c r="B12" s="1159">
        <v>38.375</v>
      </c>
      <c r="C12" s="593">
        <v>52.402999999999999</v>
      </c>
      <c r="D12" s="1159">
        <v>4.5350000000000001</v>
      </c>
      <c r="E12" s="593">
        <v>19.263999999999999</v>
      </c>
      <c r="F12" s="1159">
        <v>28.060000000000002</v>
      </c>
      <c r="G12" s="593">
        <v>7.7519999999999953</v>
      </c>
      <c r="H12" s="1159">
        <v>2.2080000000000002</v>
      </c>
      <c r="I12" s="593">
        <v>1.6999999999999998E-2</v>
      </c>
      <c r="J12" s="1159">
        <v>7.9470000000000001</v>
      </c>
      <c r="K12" s="593">
        <v>11.506999999999998</v>
      </c>
      <c r="L12" s="1159">
        <v>0.70500000000000007</v>
      </c>
      <c r="M12" s="593">
        <v>6.5779999999999959</v>
      </c>
      <c r="N12" s="1159">
        <v>-5.08</v>
      </c>
      <c r="O12" s="532">
        <v>7.2850000000000001</v>
      </c>
    </row>
    <row r="13" spans="1:16" s="68" customFormat="1" ht="15.95" customHeight="1">
      <c r="A13" s="638" t="s">
        <v>268</v>
      </c>
      <c r="B13" s="1159">
        <v>162.67599999999973</v>
      </c>
      <c r="C13" s="593">
        <v>212.48500000000004</v>
      </c>
      <c r="D13" s="1159">
        <v>12.489999999999869</v>
      </c>
      <c r="E13" s="593">
        <v>70.03492974000001</v>
      </c>
      <c r="F13" s="1159">
        <v>56.899999999999977</v>
      </c>
      <c r="G13" s="593">
        <v>152.40800000000013</v>
      </c>
      <c r="H13" s="1159">
        <v>5.4370000000000029</v>
      </c>
      <c r="I13" s="593">
        <v>3.702</v>
      </c>
      <c r="J13" s="1159">
        <v>89.857999999999947</v>
      </c>
      <c r="K13" s="593">
        <v>70.787999999999997</v>
      </c>
      <c r="L13" s="1159">
        <v>39.610999999999933</v>
      </c>
      <c r="M13" s="593">
        <v>72.756</v>
      </c>
      <c r="N13" s="1159">
        <v>-41.619999999999969</v>
      </c>
      <c r="O13" s="532">
        <v>-157.20092973999999</v>
      </c>
    </row>
    <row r="14" spans="1:16" s="68" customFormat="1" ht="15.95" customHeight="1">
      <c r="A14" s="639" t="s">
        <v>36</v>
      </c>
      <c r="B14" s="1160">
        <v>3780.9680000000008</v>
      </c>
      <c r="C14" s="640">
        <v>3852.625</v>
      </c>
      <c r="D14" s="1160">
        <v>1357.239</v>
      </c>
      <c r="E14" s="640">
        <v>1467.3506428213889</v>
      </c>
      <c r="F14" s="1160">
        <v>802.6629999999999</v>
      </c>
      <c r="G14" s="640">
        <v>786.10599999999999</v>
      </c>
      <c r="H14" s="1160">
        <v>439.11900000000003</v>
      </c>
      <c r="I14" s="640">
        <v>382.83200000000005</v>
      </c>
      <c r="J14" s="1160">
        <v>887.053</v>
      </c>
      <c r="K14" s="640">
        <v>864.34199999999987</v>
      </c>
      <c r="L14" s="1160">
        <v>428.18099999999998</v>
      </c>
      <c r="M14" s="640">
        <v>480.94499999999994</v>
      </c>
      <c r="N14" s="1160">
        <v>-133.28699999999998</v>
      </c>
      <c r="O14" s="641">
        <v>-128.9506428213887</v>
      </c>
    </row>
    <row r="15" spans="1:16" s="68" customFormat="1" ht="15.95" customHeight="1">
      <c r="A15" s="638" t="s">
        <v>270</v>
      </c>
      <c r="B15" s="1159">
        <v>2072.1219999999998</v>
      </c>
      <c r="C15" s="593">
        <v>2064.0240000000003</v>
      </c>
      <c r="D15" s="1159">
        <v>744.09600000000012</v>
      </c>
      <c r="E15" s="593">
        <v>724.49400000000003</v>
      </c>
      <c r="F15" s="1159">
        <v>443.27</v>
      </c>
      <c r="G15" s="593">
        <v>458.47800000000001</v>
      </c>
      <c r="H15" s="1159">
        <v>203.48499999999999</v>
      </c>
      <c r="I15" s="593">
        <v>184.32599999999996</v>
      </c>
      <c r="J15" s="1159">
        <v>474.45599999999996</v>
      </c>
      <c r="K15" s="593">
        <v>484.34499999999997</v>
      </c>
      <c r="L15" s="1159">
        <v>148.64699999999999</v>
      </c>
      <c r="M15" s="593">
        <v>192.56799999999998</v>
      </c>
      <c r="N15" s="1159">
        <v>58.167999999999992</v>
      </c>
      <c r="O15" s="532">
        <v>19.814999999999998</v>
      </c>
    </row>
    <row r="16" spans="1:16" s="68" customFormat="1" ht="15.95" customHeight="1">
      <c r="A16" s="638" t="s">
        <v>66</v>
      </c>
      <c r="B16" s="1159">
        <v>26.196000000000002</v>
      </c>
      <c r="C16" s="593">
        <v>26.216000000000001</v>
      </c>
      <c r="D16" s="1159">
        <v>3.7469999999999999</v>
      </c>
      <c r="E16" s="593">
        <v>7.657</v>
      </c>
      <c r="F16" s="1159">
        <v>2.4630000000000001</v>
      </c>
      <c r="G16" s="593">
        <v>3.4689999999999999</v>
      </c>
      <c r="H16" s="1159">
        <v>0</v>
      </c>
      <c r="I16" s="593">
        <v>0</v>
      </c>
      <c r="J16" s="1159">
        <v>9.2829999999999995</v>
      </c>
      <c r="K16" s="593">
        <v>0.13700000000000001</v>
      </c>
      <c r="L16" s="1159">
        <v>0</v>
      </c>
      <c r="M16" s="593">
        <v>0</v>
      </c>
      <c r="N16" s="1159">
        <v>10.703000000000003</v>
      </c>
      <c r="O16" s="532">
        <v>14.952999999999996</v>
      </c>
    </row>
    <row r="17" spans="1:15" s="68" customFormat="1" ht="15.95" customHeight="1">
      <c r="A17" s="639" t="s">
        <v>37</v>
      </c>
      <c r="B17" s="1160">
        <v>2098.3179999999998</v>
      </c>
      <c r="C17" s="640">
        <v>2090.2400000000002</v>
      </c>
      <c r="D17" s="1160">
        <v>747.84300000000007</v>
      </c>
      <c r="E17" s="640">
        <v>732.15100000000007</v>
      </c>
      <c r="F17" s="1160">
        <v>445.733</v>
      </c>
      <c r="G17" s="640">
        <v>461.947</v>
      </c>
      <c r="H17" s="1160">
        <v>203.48499999999999</v>
      </c>
      <c r="I17" s="640">
        <v>184.32599999999996</v>
      </c>
      <c r="J17" s="1160">
        <v>483.73899999999998</v>
      </c>
      <c r="K17" s="640">
        <v>484.48199999999997</v>
      </c>
      <c r="L17" s="1160">
        <v>148.64699999999999</v>
      </c>
      <c r="M17" s="640">
        <v>192.56799999999998</v>
      </c>
      <c r="N17" s="1160">
        <v>68.870999999999995</v>
      </c>
      <c r="O17" s="641">
        <v>34.767999999999994</v>
      </c>
    </row>
    <row r="18" spans="1:15" s="68" customFormat="1" ht="15.95" customHeight="1">
      <c r="A18" s="639" t="s">
        <v>271</v>
      </c>
      <c r="B18" s="1160">
        <v>1682.650000000001</v>
      </c>
      <c r="C18" s="640">
        <v>1762.3849999999998</v>
      </c>
      <c r="D18" s="1160">
        <v>609.39599999999996</v>
      </c>
      <c r="E18" s="640">
        <v>735.19964282138881</v>
      </c>
      <c r="F18" s="1160">
        <v>356.92999999999989</v>
      </c>
      <c r="G18" s="640">
        <v>324.15899999999999</v>
      </c>
      <c r="H18" s="1160">
        <v>235.63400000000004</v>
      </c>
      <c r="I18" s="640">
        <v>198.50600000000009</v>
      </c>
      <c r="J18" s="1160">
        <v>403.31400000000002</v>
      </c>
      <c r="K18" s="640">
        <v>379.8599999999999</v>
      </c>
      <c r="L18" s="1160">
        <v>279.53399999999999</v>
      </c>
      <c r="M18" s="640">
        <v>288.37699999999995</v>
      </c>
      <c r="N18" s="1160">
        <v>-202.15799999999996</v>
      </c>
      <c r="O18" s="641">
        <v>-163.7186428213887</v>
      </c>
    </row>
    <row r="19" spans="1:15" s="68" customFormat="1" ht="15.95" customHeight="1">
      <c r="A19" s="638" t="s">
        <v>272</v>
      </c>
      <c r="B19" s="1159">
        <v>404.63600000000002</v>
      </c>
      <c r="C19" s="593">
        <v>615.51099999999997</v>
      </c>
      <c r="D19" s="1159">
        <v>285.91500000000002</v>
      </c>
      <c r="E19" s="593">
        <v>281.78399999999999</v>
      </c>
      <c r="F19" s="1159">
        <v>51.154000000000003</v>
      </c>
      <c r="G19" s="593">
        <v>40.045999999999999</v>
      </c>
      <c r="H19" s="1159">
        <v>9.0229999999999961</v>
      </c>
      <c r="I19" s="593">
        <v>26.882999999999999</v>
      </c>
      <c r="J19" s="1159">
        <v>61.359999999999985</v>
      </c>
      <c r="K19" s="593">
        <v>231.37100000000001</v>
      </c>
      <c r="L19" s="1159">
        <v>-2.8159999999999998</v>
      </c>
      <c r="M19" s="593">
        <v>35.428000000000004</v>
      </c>
      <c r="N19" s="1159">
        <v>0</v>
      </c>
      <c r="O19" s="532">
        <v>0</v>
      </c>
    </row>
    <row r="20" spans="1:15" s="69" customFormat="1" ht="15.95" customHeight="1">
      <c r="A20" s="642" t="s">
        <v>38</v>
      </c>
      <c r="B20" s="1161">
        <v>1278.014000000001</v>
      </c>
      <c r="C20" s="601">
        <v>1146.8739999999998</v>
      </c>
      <c r="D20" s="1161">
        <v>323.48099999999994</v>
      </c>
      <c r="E20" s="601">
        <v>453.41564282138881</v>
      </c>
      <c r="F20" s="1161">
        <v>305.7759999999999</v>
      </c>
      <c r="G20" s="601">
        <v>284.113</v>
      </c>
      <c r="H20" s="1161">
        <v>226.61100000000005</v>
      </c>
      <c r="I20" s="601">
        <v>171.62300000000008</v>
      </c>
      <c r="J20" s="1161">
        <v>341.95400000000006</v>
      </c>
      <c r="K20" s="601">
        <v>148.48899999999989</v>
      </c>
      <c r="L20" s="1161">
        <v>282.34999999999997</v>
      </c>
      <c r="M20" s="601">
        <v>252.94899999999996</v>
      </c>
      <c r="N20" s="1161">
        <v>-202.15799999999996</v>
      </c>
      <c r="O20" s="600">
        <v>-163.7186428213887</v>
      </c>
    </row>
    <row r="21" spans="1:15" s="69" customFormat="1" ht="15.95" customHeight="1">
      <c r="A21" s="643" t="s">
        <v>373</v>
      </c>
      <c r="B21" s="1159">
        <v>870.37599999999986</v>
      </c>
      <c r="C21" s="593">
        <f>+E21+G21+I21+K21+M21+O21</f>
        <v>664.48200000000008</v>
      </c>
      <c r="D21" s="1159">
        <v>288.01899999999995</v>
      </c>
      <c r="E21" s="593">
        <v>239.785</v>
      </c>
      <c r="F21" s="1159">
        <v>219.90899999999996</v>
      </c>
      <c r="G21" s="593">
        <v>161.44400000000002</v>
      </c>
      <c r="H21" s="1159">
        <v>201.15599999999998</v>
      </c>
      <c r="I21" s="593">
        <v>158.733</v>
      </c>
      <c r="J21" s="1159">
        <v>90.945000000000007</v>
      </c>
      <c r="K21" s="593">
        <v>15.372999999999998</v>
      </c>
      <c r="L21" s="1159">
        <v>70.346999999999994</v>
      </c>
      <c r="M21" s="593">
        <v>89.147000000000006</v>
      </c>
      <c r="N21" s="1159">
        <v>0</v>
      </c>
      <c r="O21" s="532">
        <v>0</v>
      </c>
    </row>
    <row r="22" spans="1:15" s="69" customFormat="1" ht="15.95" customHeight="1">
      <c r="A22" s="643" t="s">
        <v>374</v>
      </c>
      <c r="B22" s="1162">
        <v>604.60300000000007</v>
      </c>
      <c r="C22" s="593">
        <f t="shared" ref="C22:C24" si="0">+E22+G22+I22+K22+M22+O22</f>
        <v>632.29664282138867</v>
      </c>
      <c r="D22" s="1162">
        <v>35.461999999999996</v>
      </c>
      <c r="E22" s="593">
        <v>213.63164282138871</v>
      </c>
      <c r="F22" s="1162">
        <v>85.86699999999999</v>
      </c>
      <c r="G22" s="593">
        <v>122.67</v>
      </c>
      <c r="H22" s="1162">
        <v>25.456000000000003</v>
      </c>
      <c r="I22" s="593">
        <v>12.89</v>
      </c>
      <c r="J22" s="1162">
        <v>251.00899999999999</v>
      </c>
      <c r="K22" s="593">
        <v>133.11699999999996</v>
      </c>
      <c r="L22" s="1162">
        <v>212.00299999999999</v>
      </c>
      <c r="M22" s="593">
        <v>163.80200000000002</v>
      </c>
      <c r="N22" s="1162">
        <v>-5.194</v>
      </c>
      <c r="O22" s="532">
        <v>-13.814000000000004</v>
      </c>
    </row>
    <row r="23" spans="1:15" s="69" customFormat="1" ht="15.95" customHeight="1">
      <c r="A23" s="643" t="s">
        <v>375</v>
      </c>
      <c r="B23" s="1162">
        <v>-196.964</v>
      </c>
      <c r="C23" s="603">
        <f t="shared" si="0"/>
        <v>-149.90464282138873</v>
      </c>
      <c r="D23" s="1162">
        <v>0</v>
      </c>
      <c r="E23" s="603"/>
      <c r="F23" s="1162">
        <v>0</v>
      </c>
      <c r="G23" s="603"/>
      <c r="H23" s="1162">
        <v>0</v>
      </c>
      <c r="I23" s="603"/>
      <c r="J23" s="1162">
        <v>0</v>
      </c>
      <c r="K23" s="603"/>
      <c r="L23" s="1162">
        <v>0</v>
      </c>
      <c r="M23" s="603"/>
      <c r="N23" s="1162">
        <v>-196.964</v>
      </c>
      <c r="O23" s="554">
        <v>-149.90464282138873</v>
      </c>
    </row>
    <row r="24" spans="1:15" s="69" customFormat="1" ht="15.95" customHeight="1">
      <c r="A24" s="642" t="s">
        <v>38</v>
      </c>
      <c r="B24" s="1161">
        <v>1278.0149999999999</v>
      </c>
      <c r="C24" s="601">
        <f t="shared" si="0"/>
        <v>1146.874</v>
      </c>
      <c r="D24" s="1161">
        <v>323.48099999999994</v>
      </c>
      <c r="E24" s="601">
        <v>453.41664282138868</v>
      </c>
      <c r="F24" s="1161">
        <v>305.77599999999995</v>
      </c>
      <c r="G24" s="601">
        <v>284.11400000000003</v>
      </c>
      <c r="H24" s="1161">
        <v>226.61199999999997</v>
      </c>
      <c r="I24" s="601">
        <v>171.62299999999999</v>
      </c>
      <c r="J24" s="1161">
        <v>341.95400000000001</v>
      </c>
      <c r="K24" s="601">
        <v>148.48999999999995</v>
      </c>
      <c r="L24" s="1161">
        <v>282.34999999999997</v>
      </c>
      <c r="M24" s="601">
        <v>252.94900000000001</v>
      </c>
      <c r="N24" s="1161">
        <v>-202.15799999999999</v>
      </c>
      <c r="O24" s="600">
        <v>-163.71864282138873</v>
      </c>
    </row>
    <row r="25" spans="1:15" s="68" customFormat="1" ht="15.95" customHeight="1">
      <c r="A25" s="635" t="s">
        <v>376</v>
      </c>
      <c r="B25" s="1163"/>
      <c r="C25" s="607"/>
      <c r="D25" s="1163"/>
      <c r="E25" s="607"/>
      <c r="F25" s="1163"/>
      <c r="G25" s="607"/>
      <c r="H25" s="1163"/>
      <c r="I25" s="607"/>
      <c r="J25" s="1163"/>
      <c r="K25" s="607"/>
      <c r="L25" s="1163"/>
      <c r="M25" s="607"/>
      <c r="N25" s="1163"/>
      <c r="O25" s="606"/>
    </row>
    <row r="26" spans="1:15" s="68" customFormat="1" ht="15.95" customHeight="1">
      <c r="A26" s="103" t="s">
        <v>324</v>
      </c>
      <c r="B26" s="1164">
        <v>275.57231059400004</v>
      </c>
      <c r="C26" s="610">
        <v>282.63177803100001</v>
      </c>
      <c r="D26" s="1164">
        <v>131.59685697500001</v>
      </c>
      <c r="E26" s="610">
        <v>143.63379800000001</v>
      </c>
      <c r="F26" s="1164">
        <v>31.854902645999999</v>
      </c>
      <c r="G26" s="610">
        <v>30.428874645</v>
      </c>
      <c r="H26" s="1164">
        <v>63.175520116000001</v>
      </c>
      <c r="I26" s="610">
        <v>60.361060414000001</v>
      </c>
      <c r="J26" s="1164">
        <v>22.821626391999999</v>
      </c>
      <c r="K26" s="610">
        <v>21.880456994999999</v>
      </c>
      <c r="L26" s="1164">
        <v>26.123404465</v>
      </c>
      <c r="M26" s="610">
        <v>26.327587977</v>
      </c>
      <c r="N26" s="1164">
        <v>0</v>
      </c>
      <c r="O26" s="609">
        <v>0</v>
      </c>
    </row>
    <row r="27" spans="1:15" s="68" customFormat="1" ht="15.95" customHeight="1">
      <c r="A27" s="103" t="s">
        <v>377</v>
      </c>
      <c r="B27" s="1164">
        <v>223.91638499600001</v>
      </c>
      <c r="C27" s="610">
        <v>222.07001396999999</v>
      </c>
      <c r="D27" s="1164">
        <v>71.515684042000004</v>
      </c>
      <c r="E27" s="610">
        <v>76.555026976999997</v>
      </c>
      <c r="F27" s="1164">
        <v>47.204530689999999</v>
      </c>
      <c r="G27" s="610">
        <v>45.899048804000003</v>
      </c>
      <c r="H27" s="1164">
        <v>10.274374661</v>
      </c>
      <c r="I27" s="610">
        <v>8.1832782759999994</v>
      </c>
      <c r="J27" s="1164">
        <v>62.042980307999997</v>
      </c>
      <c r="K27" s="610">
        <v>59.313603200999999</v>
      </c>
      <c r="L27" s="1164">
        <v>32.863803294999997</v>
      </c>
      <c r="M27" s="610">
        <v>32.102819711000002</v>
      </c>
      <c r="N27" s="1164">
        <v>1.5011999999999999E-2</v>
      </c>
      <c r="O27" s="609">
        <v>-3.7999999999999999E-2</v>
      </c>
    </row>
    <row r="28" spans="1:15" s="68" customFormat="1" ht="15.95" customHeight="1">
      <c r="A28" s="103" t="s">
        <v>378</v>
      </c>
      <c r="B28" s="1164">
        <v>478.53912585500001</v>
      </c>
      <c r="C28" s="610">
        <v>467.06331467199993</v>
      </c>
      <c r="D28" s="1164">
        <v>159.44487178099999</v>
      </c>
      <c r="E28" s="610">
        <v>160.64199586300001</v>
      </c>
      <c r="F28" s="1164">
        <v>95.682122918999994</v>
      </c>
      <c r="G28" s="610">
        <v>92.813974161000004</v>
      </c>
      <c r="H28" s="1164">
        <v>112.13197896</v>
      </c>
      <c r="I28" s="610">
        <v>102.87216941699999</v>
      </c>
      <c r="J28" s="1164">
        <v>87.048810639999999</v>
      </c>
      <c r="K28" s="610">
        <v>81.907259193000002</v>
      </c>
      <c r="L28" s="1164">
        <v>24.231342555000001</v>
      </c>
      <c r="M28" s="610">
        <v>28.827916038000001</v>
      </c>
      <c r="N28" s="1164">
        <v>-9.9999999999999995E-7</v>
      </c>
      <c r="O28" s="609">
        <v>0</v>
      </c>
    </row>
    <row r="29" spans="1:15" s="68" customFormat="1" ht="15.95" customHeight="1">
      <c r="A29" s="644" t="s">
        <v>379</v>
      </c>
      <c r="B29" s="1165">
        <v>63.532105348999998</v>
      </c>
      <c r="C29" s="614">
        <v>56.556410026000002</v>
      </c>
      <c r="D29" s="1165">
        <v>18.813860753</v>
      </c>
      <c r="E29" s="614">
        <v>16.832577670999999</v>
      </c>
      <c r="F29" s="1165">
        <v>27.860180051</v>
      </c>
      <c r="G29" s="614">
        <v>25.769754891000002</v>
      </c>
      <c r="H29" s="1165">
        <v>7.2680783489999996</v>
      </c>
      <c r="I29" s="614">
        <v>6.3844324690000001</v>
      </c>
      <c r="J29" s="1165">
        <v>9.3709410989999995</v>
      </c>
      <c r="K29" s="614">
        <v>7.1686236890000004</v>
      </c>
      <c r="L29" s="1165">
        <v>0.21904509699999999</v>
      </c>
      <c r="M29" s="614">
        <v>0.40102130699999999</v>
      </c>
      <c r="N29" s="1165">
        <v>0</v>
      </c>
      <c r="O29" s="613">
        <v>0</v>
      </c>
    </row>
    <row r="30" spans="1:15" s="68" customFormat="1" ht="15.95" customHeight="1">
      <c r="A30" s="635" t="s">
        <v>273</v>
      </c>
      <c r="B30" s="1159"/>
      <c r="C30" s="593"/>
      <c r="D30" s="1159"/>
      <c r="E30" s="593"/>
      <c r="F30" s="1159"/>
      <c r="G30" s="593"/>
      <c r="H30" s="1159"/>
      <c r="I30" s="593"/>
      <c r="J30" s="1159"/>
      <c r="K30" s="593"/>
      <c r="L30" s="1159"/>
      <c r="M30" s="593"/>
      <c r="N30" s="1159"/>
      <c r="O30" s="532"/>
    </row>
    <row r="31" spans="1:15" s="69" customFormat="1" ht="15.95" customHeight="1">
      <c r="A31" s="59" t="s">
        <v>275</v>
      </c>
      <c r="B31" s="1166">
        <v>0.55496846310257042</v>
      </c>
      <c r="C31" s="645">
        <v>0.54254956036468649</v>
      </c>
      <c r="D31" s="1166">
        <v>0.55100317630129991</v>
      </c>
      <c r="E31" s="645">
        <v>0.49896117440084842</v>
      </c>
      <c r="F31" s="1166">
        <v>0.55531773608600377</v>
      </c>
      <c r="G31" s="645">
        <v>0.58763958041281961</v>
      </c>
      <c r="H31" s="1166">
        <v>0.46339374975803821</v>
      </c>
      <c r="I31" s="645">
        <v>0.48148012705311977</v>
      </c>
      <c r="J31" s="1166">
        <v>0.54533269150772279</v>
      </c>
      <c r="K31" s="645">
        <v>0.5605211825874481</v>
      </c>
      <c r="L31" s="1166">
        <v>0.34715926208776193</v>
      </c>
      <c r="M31" s="645">
        <v>0.40039505556768445</v>
      </c>
      <c r="N31" s="1166" t="s">
        <v>276</v>
      </c>
      <c r="O31" s="646" t="s">
        <v>276</v>
      </c>
    </row>
    <row r="32" spans="1:15" s="69" customFormat="1" ht="15.95" customHeight="1">
      <c r="A32" s="644" t="s">
        <v>288</v>
      </c>
      <c r="B32" s="1167">
        <v>0.12868243456109807</v>
      </c>
      <c r="C32" s="647">
        <v>0.12427742972443524</v>
      </c>
      <c r="D32" s="1167">
        <v>9.394042513230455E-2</v>
      </c>
      <c r="E32" s="647">
        <v>0.14918657633674115</v>
      </c>
      <c r="F32" s="1167">
        <v>0.21502534072286555</v>
      </c>
      <c r="G32" s="647">
        <v>0.2651943464530177</v>
      </c>
      <c r="H32" s="1167">
        <v>0.20715259715605255</v>
      </c>
      <c r="I32" s="647">
        <v>0.17517367550618224</v>
      </c>
      <c r="J32" s="1167">
        <v>0.14330127753271488</v>
      </c>
      <c r="K32" s="647">
        <v>5.1988780806121557E-2</v>
      </c>
      <c r="L32" s="1167">
        <v>0.20917337806403516</v>
      </c>
      <c r="M32" s="647">
        <v>0.17585388570674793</v>
      </c>
      <c r="N32" s="1167">
        <v>-1.0095272487735685</v>
      </c>
      <c r="O32" s="648">
        <v>-0.3837467483595956</v>
      </c>
    </row>
    <row r="33" spans="1:15" s="68" customFormat="1" ht="15.95" customHeight="1">
      <c r="A33" s="635" t="s">
        <v>386</v>
      </c>
      <c r="B33" s="1168"/>
      <c r="C33" s="649"/>
      <c r="D33" s="1168"/>
      <c r="E33" s="649"/>
      <c r="F33" s="1168"/>
      <c r="G33" s="649"/>
      <c r="H33" s="1168"/>
      <c r="I33" s="649"/>
      <c r="J33" s="1168"/>
      <c r="K33" s="649"/>
      <c r="L33" s="1168"/>
      <c r="M33" s="649"/>
      <c r="N33" s="1168"/>
      <c r="O33" s="650"/>
    </row>
    <row r="34" spans="1:15" s="68" customFormat="1" ht="15.95" customHeight="1">
      <c r="A34" s="59" t="s">
        <v>289</v>
      </c>
      <c r="B34" s="1162">
        <v>55.411466550171902</v>
      </c>
      <c r="C34" s="593">
        <v>88.585516542000718</v>
      </c>
      <c r="D34" s="1162">
        <v>111.57210778667921</v>
      </c>
      <c r="E34" s="593">
        <v>125.23633144268179</v>
      </c>
      <c r="F34" s="1162">
        <v>51.491249663357621</v>
      </c>
      <c r="G34" s="593">
        <v>47.749314548549975</v>
      </c>
      <c r="H34" s="1162">
        <v>12.860981491867431</v>
      </c>
      <c r="I34" s="593">
        <v>43.45276972210101</v>
      </c>
      <c r="J34" s="1162">
        <v>31.689677081235093</v>
      </c>
      <c r="K34" s="593">
        <v>116.31031245605887</v>
      </c>
      <c r="L34" s="1162">
        <v>-2.9044838665900214</v>
      </c>
      <c r="M34" s="593">
        <v>34.543824472948728</v>
      </c>
      <c r="N34" s="1162">
        <v>0</v>
      </c>
      <c r="O34" s="532">
        <v>0</v>
      </c>
    </row>
    <row r="35" spans="1:15" s="69" customFormat="1" ht="15.95" customHeight="1">
      <c r="A35" s="466" t="s">
        <v>280</v>
      </c>
      <c r="B35" s="1169">
        <v>293399.00099999999</v>
      </c>
      <c r="C35" s="651">
        <v>277631.99900000001</v>
      </c>
      <c r="D35" s="1169">
        <v>103086.641</v>
      </c>
      <c r="E35" s="628">
        <v>92179.195999999996</v>
      </c>
      <c r="F35" s="1169">
        <v>40217.43</v>
      </c>
      <c r="G35" s="628">
        <v>33695.803999999996</v>
      </c>
      <c r="H35" s="1169">
        <v>28468.524000000001</v>
      </c>
      <c r="I35" s="628">
        <v>24838.425999999999</v>
      </c>
      <c r="J35" s="1169">
        <v>76246.721999999994</v>
      </c>
      <c r="K35" s="628">
        <v>79133.285000000003</v>
      </c>
      <c r="L35" s="1169">
        <v>39856.478999999999</v>
      </c>
      <c r="M35" s="628">
        <v>40175.569000000003</v>
      </c>
      <c r="N35" s="1169">
        <v>5523.2049999999999</v>
      </c>
      <c r="O35" s="627">
        <v>7609.72</v>
      </c>
    </row>
    <row r="36" spans="1:15" s="68" customFormat="1" ht="15" customHeight="1">
      <c r="A36" s="417" t="s">
        <v>282</v>
      </c>
      <c r="B36" s="345"/>
      <c r="C36" s="345"/>
      <c r="D36" s="345"/>
      <c r="E36" s="345"/>
      <c r="F36" s="345"/>
      <c r="G36" s="345"/>
      <c r="H36" s="345"/>
      <c r="I36" s="345"/>
      <c r="J36" s="345"/>
      <c r="K36" s="345"/>
      <c r="L36" s="345"/>
      <c r="M36" s="345"/>
      <c r="N36" s="345"/>
      <c r="O36" s="345"/>
    </row>
    <row r="37" spans="1:15" ht="15" customHeight="1">
      <c r="A37" s="417" t="s">
        <v>283</v>
      </c>
    </row>
  </sheetData>
  <mergeCells count="7">
    <mergeCell ref="N6:O7"/>
    <mergeCell ref="B6:C7"/>
    <mergeCell ref="D6:E7"/>
    <mergeCell ref="F6:G7"/>
    <mergeCell ref="H6:I7"/>
    <mergeCell ref="J6:K7"/>
    <mergeCell ref="L6:M7"/>
  </mergeCells>
  <pageMargins left="0.74803149606299213" right="0.35433070866141736" top="0.47244094488188981" bottom="0.43307086614173229" header="0.11811023622047245" footer="0.11811023622047245"/>
  <pageSetup paperSize="9" scale="61"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99" customWidth="1"/>
    <col min="13" max="16384" width="9.140625" style="99"/>
  </cols>
  <sheetData>
    <row r="1" spans="1:12" s="59" customFormat="1" ht="50.1" customHeight="1">
      <c r="A1" s="55"/>
    </row>
    <row r="2" spans="1:12" s="62" customFormat="1" ht="39.950000000000003" customHeight="1">
      <c r="A2" s="60" t="s">
        <v>387</v>
      </c>
      <c r="C2" s="63"/>
      <c r="D2" s="63"/>
      <c r="L2" s="652"/>
    </row>
    <row r="3" spans="1:12" s="62" customFormat="1" ht="2.1" customHeight="1">
      <c r="A3" s="521"/>
      <c r="B3" s="129"/>
      <c r="C3" s="629"/>
      <c r="D3" s="629"/>
      <c r="E3" s="629"/>
      <c r="F3" s="629"/>
      <c r="G3" s="629"/>
      <c r="H3" s="629"/>
      <c r="I3" s="629"/>
      <c r="J3" s="629"/>
      <c r="K3" s="629"/>
      <c r="L3" s="652"/>
    </row>
    <row r="4" spans="1:12" s="69" customFormat="1" ht="15.75" customHeight="1">
      <c r="A4" s="1404"/>
      <c r="B4" s="653"/>
      <c r="C4" s="453"/>
      <c r="D4" s="453"/>
      <c r="E4" s="453"/>
      <c r="F4" s="453"/>
      <c r="G4" s="453"/>
      <c r="H4" s="453"/>
      <c r="I4" s="453"/>
      <c r="J4" s="453"/>
      <c r="K4" s="453"/>
      <c r="L4" s="652"/>
    </row>
    <row r="5" spans="1:12" s="69" customFormat="1" ht="20.100000000000001" customHeight="1">
      <c r="A5" s="630" t="s">
        <v>388</v>
      </c>
      <c r="B5" s="526"/>
      <c r="C5" s="526"/>
      <c r="D5" s="526"/>
      <c r="E5" s="526"/>
      <c r="F5" s="526"/>
      <c r="G5" s="526"/>
      <c r="H5" s="526"/>
      <c r="I5" s="527"/>
      <c r="J5" s="527"/>
      <c r="K5" s="527"/>
      <c r="L5" s="652"/>
    </row>
    <row r="6" spans="1:12" s="69" customFormat="1" ht="15.95" customHeight="1">
      <c r="A6" s="654" t="s">
        <v>95</v>
      </c>
      <c r="B6" s="655" t="s">
        <v>229</v>
      </c>
      <c r="C6" s="501" t="s">
        <v>99</v>
      </c>
      <c r="D6" s="1276" t="s">
        <v>100</v>
      </c>
      <c r="E6" s="1204" t="s">
        <v>101</v>
      </c>
      <c r="F6" s="501" t="s">
        <v>85</v>
      </c>
      <c r="G6" s="501" t="s">
        <v>86</v>
      </c>
      <c r="H6" s="501" t="s">
        <v>87</v>
      </c>
      <c r="I6" s="1310" t="s">
        <v>88</v>
      </c>
      <c r="J6" s="398" t="s">
        <v>653</v>
      </c>
      <c r="K6" s="398" t="s">
        <v>670</v>
      </c>
      <c r="L6" s="656"/>
    </row>
    <row r="7" spans="1:12" s="69" customFormat="1" ht="15.95" customHeight="1">
      <c r="A7" s="635" t="s">
        <v>372</v>
      </c>
      <c r="B7" s="657"/>
      <c r="C7" s="637"/>
      <c r="D7" s="1289"/>
      <c r="E7" s="636"/>
      <c r="F7" s="637"/>
      <c r="G7" s="637"/>
      <c r="H7" s="637"/>
      <c r="I7" s="1324"/>
      <c r="J7" s="637"/>
      <c r="K7" s="637"/>
      <c r="L7" s="656"/>
    </row>
    <row r="8" spans="1:12" s="69" customFormat="1" ht="15.95" customHeight="1">
      <c r="A8" s="638" t="s">
        <v>252</v>
      </c>
      <c r="B8" s="658"/>
      <c r="C8" s="532"/>
      <c r="D8" s="1278">
        <v>1161.4190000000001</v>
      </c>
      <c r="E8" s="593">
        <v>1151.1890000000001</v>
      </c>
      <c r="F8" s="532">
        <v>1163.2904956483524</v>
      </c>
      <c r="G8" s="532">
        <v>1059.8347638601458</v>
      </c>
      <c r="H8" s="532">
        <v>1189.2917130813889</v>
      </c>
      <c r="I8" s="1319">
        <v>1117.916230061847</v>
      </c>
      <c r="J8" s="532">
        <v>2312.6080000000002</v>
      </c>
      <c r="K8" s="532">
        <v>2307.2079431432358</v>
      </c>
      <c r="L8" s="656"/>
    </row>
    <row r="9" spans="1:12" s="69" customFormat="1" ht="15.95" customHeight="1">
      <c r="A9" s="638" t="s">
        <v>35</v>
      </c>
      <c r="B9" s="658"/>
      <c r="C9" s="532"/>
      <c r="D9" s="1278">
        <v>178.79500000000002</v>
      </c>
      <c r="E9" s="593">
        <v>170.512</v>
      </c>
      <c r="F9" s="532">
        <v>172.11777982999999</v>
      </c>
      <c r="G9" s="532">
        <v>176.43111400000001</v>
      </c>
      <c r="H9" s="532">
        <v>188.76</v>
      </c>
      <c r="I9" s="1319">
        <v>168.251</v>
      </c>
      <c r="J9" s="532">
        <v>349.30700000000002</v>
      </c>
      <c r="K9" s="532">
        <v>357.01099999999997</v>
      </c>
      <c r="L9" s="656"/>
    </row>
    <row r="10" spans="1:12" s="68" customFormat="1" ht="15.95" customHeight="1">
      <c r="A10" s="638" t="s">
        <v>260</v>
      </c>
      <c r="B10" s="658"/>
      <c r="C10" s="532"/>
      <c r="D10" s="1278">
        <v>4.5350000000000001</v>
      </c>
      <c r="E10" s="593">
        <v>16.792999999999999</v>
      </c>
      <c r="F10" s="532">
        <v>2.4560000000000173</v>
      </c>
      <c r="G10" s="532">
        <v>15.483999999999995</v>
      </c>
      <c r="H10" s="532">
        <v>19.263999999999999</v>
      </c>
      <c r="I10" s="1319">
        <v>30.582000000000001</v>
      </c>
      <c r="J10" s="532">
        <v>21.327999999999999</v>
      </c>
      <c r="K10" s="532">
        <v>49.846000000000004</v>
      </c>
      <c r="L10" s="656"/>
    </row>
    <row r="11" spans="1:12" s="68" customFormat="1" ht="15.95" customHeight="1">
      <c r="A11" s="638" t="s">
        <v>268</v>
      </c>
      <c r="B11" s="658"/>
      <c r="C11" s="532"/>
      <c r="D11" s="1278">
        <v>12.489999999999869</v>
      </c>
      <c r="E11" s="593">
        <v>13.804000000000087</v>
      </c>
      <c r="F11" s="532">
        <v>48.444603709999996</v>
      </c>
      <c r="G11" s="532">
        <v>112.68524192</v>
      </c>
      <c r="H11" s="532">
        <v>70.03492974000001</v>
      </c>
      <c r="I11" s="1319">
        <v>83.50821504000001</v>
      </c>
      <c r="J11" s="532">
        <v>26.293999999999869</v>
      </c>
      <c r="K11" s="532">
        <v>153.54314478000003</v>
      </c>
      <c r="L11" s="656"/>
    </row>
    <row r="12" spans="1:12" s="68" customFormat="1" ht="15.95" customHeight="1">
      <c r="A12" s="639" t="s">
        <v>36</v>
      </c>
      <c r="B12" s="659"/>
      <c r="C12" s="641"/>
      <c r="D12" s="1290">
        <v>1357.239</v>
      </c>
      <c r="E12" s="640">
        <v>1352.298</v>
      </c>
      <c r="F12" s="641">
        <v>1386.3088791883522</v>
      </c>
      <c r="G12" s="641">
        <v>1364.4351197801457</v>
      </c>
      <c r="H12" s="641">
        <v>1467.3506428213889</v>
      </c>
      <c r="I12" s="1325">
        <v>1400.2574451018472</v>
      </c>
      <c r="J12" s="641">
        <v>2709.5369999999998</v>
      </c>
      <c r="K12" s="641">
        <v>2867.6080879232359</v>
      </c>
      <c r="L12" s="656"/>
    </row>
    <row r="13" spans="1:12" s="68" customFormat="1" ht="15.95" customHeight="1">
      <c r="A13" s="638" t="s">
        <v>270</v>
      </c>
      <c r="B13" s="658"/>
      <c r="C13" s="532"/>
      <c r="D13" s="1278">
        <v>744.09600000000012</v>
      </c>
      <c r="E13" s="593">
        <v>743.32100000000003</v>
      </c>
      <c r="F13" s="532">
        <v>862.75699999999995</v>
      </c>
      <c r="G13" s="532">
        <v>722.91300000000047</v>
      </c>
      <c r="H13" s="532">
        <v>724.49400000000003</v>
      </c>
      <c r="I13" s="1319">
        <v>729.35400000000004</v>
      </c>
      <c r="J13" s="532">
        <v>1487.4170000000001</v>
      </c>
      <c r="K13" s="532">
        <v>1453.848</v>
      </c>
      <c r="L13" s="656"/>
    </row>
    <row r="14" spans="1:12" s="68" customFormat="1" ht="15.95" customHeight="1">
      <c r="A14" s="638" t="s">
        <v>66</v>
      </c>
      <c r="B14" s="658"/>
      <c r="C14" s="532"/>
      <c r="D14" s="1278">
        <v>3.7469999999999999</v>
      </c>
      <c r="E14" s="593">
        <v>6.4960000000000004</v>
      </c>
      <c r="F14" s="532">
        <v>0.49299999999999999</v>
      </c>
      <c r="G14" s="532">
        <v>9.9659999999999975</v>
      </c>
      <c r="H14" s="532">
        <v>7.657</v>
      </c>
      <c r="I14" s="1319">
        <v>6.2130000000000001</v>
      </c>
      <c r="J14" s="532">
        <v>10.243</v>
      </c>
      <c r="K14" s="532">
        <v>13.870000000000001</v>
      </c>
      <c r="L14" s="656"/>
    </row>
    <row r="15" spans="1:12" s="68" customFormat="1" ht="15.95" customHeight="1">
      <c r="A15" s="639" t="s">
        <v>37</v>
      </c>
      <c r="B15" s="659"/>
      <c r="C15" s="641"/>
      <c r="D15" s="1290">
        <v>747.84300000000007</v>
      </c>
      <c r="E15" s="640">
        <v>749.81700000000001</v>
      </c>
      <c r="F15" s="641">
        <v>863.25</v>
      </c>
      <c r="G15" s="641">
        <v>732.87900000000047</v>
      </c>
      <c r="H15" s="641">
        <v>732.15100000000007</v>
      </c>
      <c r="I15" s="1325">
        <v>735.56700000000001</v>
      </c>
      <c r="J15" s="641">
        <v>1497.66</v>
      </c>
      <c r="K15" s="641">
        <v>1467.7179999999998</v>
      </c>
      <c r="L15" s="656"/>
    </row>
    <row r="16" spans="1:12" s="68" customFormat="1" ht="15.95" customHeight="1">
      <c r="A16" s="639" t="s">
        <v>271</v>
      </c>
      <c r="B16" s="659"/>
      <c r="C16" s="641"/>
      <c r="D16" s="1290">
        <v>609.39599999999996</v>
      </c>
      <c r="E16" s="640">
        <v>602.48099999999999</v>
      </c>
      <c r="F16" s="641">
        <v>523.05887918835219</v>
      </c>
      <c r="G16" s="641">
        <v>631.5561197801452</v>
      </c>
      <c r="H16" s="641">
        <v>735.19964282138881</v>
      </c>
      <c r="I16" s="1325">
        <v>664.69044510184722</v>
      </c>
      <c r="J16" s="641">
        <v>1211.877</v>
      </c>
      <c r="K16" s="641">
        <v>1399.890087923236</v>
      </c>
      <c r="L16" s="656"/>
    </row>
    <row r="17" spans="1:12" s="68" customFormat="1" ht="15.95" customHeight="1">
      <c r="A17" s="461" t="s">
        <v>272</v>
      </c>
      <c r="B17" s="660"/>
      <c r="C17" s="661"/>
      <c r="D17" s="1291">
        <v>285.91500000000002</v>
      </c>
      <c r="E17" s="1288">
        <v>270.48399999999998</v>
      </c>
      <c r="F17" s="661">
        <v>309.25600000000009</v>
      </c>
      <c r="G17" s="661">
        <v>353.77</v>
      </c>
      <c r="H17" s="661">
        <v>281.78399999999999</v>
      </c>
      <c r="I17" s="1326">
        <v>277.33999999999997</v>
      </c>
      <c r="J17" s="661">
        <v>556.399</v>
      </c>
      <c r="K17" s="661">
        <v>559.12400000000002</v>
      </c>
      <c r="L17" s="656"/>
    </row>
    <row r="18" spans="1:12" s="68" customFormat="1" ht="15.95" customHeight="1">
      <c r="A18" s="642" t="s">
        <v>38</v>
      </c>
      <c r="B18" s="662"/>
      <c r="C18" s="600"/>
      <c r="D18" s="1292">
        <v>323.48099999999994</v>
      </c>
      <c r="E18" s="601">
        <v>331.99700000000001</v>
      </c>
      <c r="F18" s="600">
        <v>213.80287918835211</v>
      </c>
      <c r="G18" s="600">
        <v>277.78611978014521</v>
      </c>
      <c r="H18" s="600">
        <v>453.41564282138881</v>
      </c>
      <c r="I18" s="1327">
        <v>387.35044510184724</v>
      </c>
      <c r="J18" s="600">
        <v>655.47799999999995</v>
      </c>
      <c r="K18" s="600">
        <v>840.766087923236</v>
      </c>
      <c r="L18" s="656"/>
    </row>
    <row r="19" spans="1:12" s="68" customFormat="1" ht="15.95" customHeight="1">
      <c r="A19" s="643" t="s">
        <v>373</v>
      </c>
      <c r="B19" s="663"/>
      <c r="C19" s="554"/>
      <c r="D19" s="1286">
        <v>288.01899999999995</v>
      </c>
      <c r="E19" s="603">
        <v>282.62700000000001</v>
      </c>
      <c r="F19" s="532">
        <v>139.87800000000001</v>
      </c>
      <c r="G19" s="532">
        <v>274.46699999999998</v>
      </c>
      <c r="H19" s="532">
        <v>239.785</v>
      </c>
      <c r="I19" s="1328">
        <v>180.08500000000001</v>
      </c>
      <c r="J19" s="554">
        <v>570.64599999999996</v>
      </c>
      <c r="K19" s="554">
        <v>419.87</v>
      </c>
      <c r="L19" s="656"/>
    </row>
    <row r="20" spans="1:12" s="69" customFormat="1" ht="15.95" customHeight="1">
      <c r="A20" s="643" t="s">
        <v>374</v>
      </c>
      <c r="B20" s="663"/>
      <c r="C20" s="554"/>
      <c r="D20" s="1286">
        <v>35.461999999999996</v>
      </c>
      <c r="E20" s="603">
        <v>49.371000000000002</v>
      </c>
      <c r="F20" s="532">
        <v>73.92487918835252</v>
      </c>
      <c r="G20" s="532">
        <v>3.3201197801456743</v>
      </c>
      <c r="H20" s="532">
        <v>213.63164282138871</v>
      </c>
      <c r="I20" s="1328">
        <v>207.26444510184712</v>
      </c>
      <c r="J20" s="554">
        <v>84.832999999999998</v>
      </c>
      <c r="K20" s="554">
        <v>420.89608792323583</v>
      </c>
      <c r="L20" s="656"/>
    </row>
    <row r="21" spans="1:12" s="69" customFormat="1" ht="15.95" customHeight="1">
      <c r="A21" s="643" t="s">
        <v>375</v>
      </c>
      <c r="B21" s="658"/>
      <c r="C21" s="532"/>
      <c r="D21" s="1278"/>
      <c r="E21" s="593"/>
      <c r="F21" s="554"/>
      <c r="G21" s="554"/>
      <c r="H21" s="554"/>
      <c r="I21" s="1319"/>
      <c r="J21" s="532">
        <v>0</v>
      </c>
      <c r="K21" s="532">
        <v>0</v>
      </c>
      <c r="L21" s="656"/>
    </row>
    <row r="22" spans="1:12" s="69" customFormat="1" ht="15.95" customHeight="1">
      <c r="A22" s="642" t="s">
        <v>38</v>
      </c>
      <c r="B22" s="662"/>
      <c r="C22" s="600"/>
      <c r="D22" s="1292">
        <v>323.48099999999994</v>
      </c>
      <c r="E22" s="601">
        <v>331.99799999999999</v>
      </c>
      <c r="F22" s="600">
        <v>213.80287918835253</v>
      </c>
      <c r="G22" s="600">
        <v>277.78711978014564</v>
      </c>
      <c r="H22" s="600">
        <v>453.41664282138868</v>
      </c>
      <c r="I22" s="1327">
        <v>387.3494451018471</v>
      </c>
      <c r="J22" s="600">
        <v>655.47899999999993</v>
      </c>
      <c r="K22" s="600">
        <v>840.76608792323577</v>
      </c>
      <c r="L22" s="656"/>
    </row>
    <row r="23" spans="1:12" s="69" customFormat="1" ht="15.95" customHeight="1">
      <c r="A23" s="635" t="s">
        <v>376</v>
      </c>
      <c r="B23" s="664"/>
      <c r="C23" s="606"/>
      <c r="D23" s="1293"/>
      <c r="E23" s="607"/>
      <c r="F23" s="606"/>
      <c r="G23" s="606"/>
      <c r="H23" s="606"/>
      <c r="I23" s="1329"/>
      <c r="J23" s="606"/>
      <c r="K23" s="606"/>
      <c r="L23" s="656"/>
    </row>
    <row r="24" spans="1:12" s="69" customFormat="1" ht="15.95" customHeight="1">
      <c r="A24" s="103" t="s">
        <v>324</v>
      </c>
      <c r="B24" s="665"/>
      <c r="C24" s="609"/>
      <c r="D24" s="1294">
        <v>131.59685697500001</v>
      </c>
      <c r="E24" s="610">
        <v>132.060379466</v>
      </c>
      <c r="F24" s="609">
        <v>132.69936499400001</v>
      </c>
      <c r="G24" s="609">
        <v>136.87206700900001</v>
      </c>
      <c r="H24" s="609">
        <v>143.63379800000001</v>
      </c>
      <c r="I24" s="1330">
        <v>143.709</v>
      </c>
      <c r="J24" s="609">
        <v>131.59685697500001</v>
      </c>
      <c r="K24" s="609">
        <v>143.63379800000001</v>
      </c>
      <c r="L24" s="656"/>
    </row>
    <row r="25" spans="1:12" s="68" customFormat="1" ht="15.95" customHeight="1">
      <c r="A25" s="103" t="s">
        <v>377</v>
      </c>
      <c r="B25" s="665"/>
      <c r="C25" s="609"/>
      <c r="D25" s="1294">
        <v>71.515684042000004</v>
      </c>
      <c r="E25" s="610">
        <v>71.174231571999997</v>
      </c>
      <c r="F25" s="609">
        <v>71.491334323999993</v>
      </c>
      <c r="G25" s="609">
        <v>74.501253104</v>
      </c>
      <c r="H25" s="609">
        <v>76.555026976999997</v>
      </c>
      <c r="I25" s="1330">
        <v>76.983999999999995</v>
      </c>
      <c r="J25" s="609">
        <v>71.515684042000004</v>
      </c>
      <c r="K25" s="609">
        <v>76.555026976999997</v>
      </c>
      <c r="L25" s="656"/>
    </row>
    <row r="26" spans="1:12" s="68" customFormat="1" ht="15.95" customHeight="1">
      <c r="A26" s="103" t="s">
        <v>378</v>
      </c>
      <c r="B26" s="665"/>
      <c r="C26" s="609"/>
      <c r="D26" s="1294">
        <v>159.44487178099999</v>
      </c>
      <c r="E26" s="610">
        <v>156.25482783300001</v>
      </c>
      <c r="F26" s="609">
        <v>156.51411167000001</v>
      </c>
      <c r="G26" s="609">
        <v>156.72571168600001</v>
      </c>
      <c r="H26" s="609">
        <v>160.64199586300001</v>
      </c>
      <c r="I26" s="1330">
        <v>156.006</v>
      </c>
      <c r="J26" s="609">
        <v>159.44487178099999</v>
      </c>
      <c r="K26" s="609">
        <v>160.64199586300001</v>
      </c>
      <c r="L26" s="656"/>
    </row>
    <row r="27" spans="1:12" s="68" customFormat="1" ht="15.95" customHeight="1">
      <c r="A27" s="644" t="s">
        <v>379</v>
      </c>
      <c r="B27" s="666"/>
      <c r="C27" s="613"/>
      <c r="D27" s="1295">
        <v>18.813860753</v>
      </c>
      <c r="E27" s="614">
        <v>18.199739228999999</v>
      </c>
      <c r="F27" s="613">
        <v>17.702036203999999</v>
      </c>
      <c r="G27" s="613">
        <v>17.225428028</v>
      </c>
      <c r="H27" s="613">
        <v>16.832577670999999</v>
      </c>
      <c r="I27" s="1331">
        <v>16.867000000000001</v>
      </c>
      <c r="J27" s="613">
        <v>18.813860753</v>
      </c>
      <c r="K27" s="613">
        <v>16.832577670999999</v>
      </c>
      <c r="L27" s="656"/>
    </row>
    <row r="28" spans="1:12" s="68" customFormat="1" ht="15.95" customHeight="1">
      <c r="A28" s="635" t="s">
        <v>273</v>
      </c>
      <c r="B28" s="658"/>
      <c r="C28" s="532"/>
      <c r="D28" s="1278"/>
      <c r="E28" s="593"/>
      <c r="F28" s="532"/>
      <c r="G28" s="532"/>
      <c r="H28" s="532"/>
      <c r="I28" s="1319"/>
      <c r="J28" s="532"/>
      <c r="K28" s="532"/>
      <c r="L28" s="656"/>
    </row>
    <row r="29" spans="1:12" s="68" customFormat="1" ht="15.95" customHeight="1">
      <c r="A29" s="59" t="s">
        <v>275</v>
      </c>
      <c r="B29" s="667"/>
      <c r="C29" s="646"/>
      <c r="D29" s="1296">
        <v>0.55100317630129991</v>
      </c>
      <c r="E29" s="645">
        <v>0.55447615836154462</v>
      </c>
      <c r="F29" s="646">
        <v>0.62269672578697643</v>
      </c>
      <c r="G29" s="646">
        <v>0.53712997369789983</v>
      </c>
      <c r="H29" s="646">
        <v>0.49896117440084842</v>
      </c>
      <c r="I29" s="1332">
        <v>0.52530840137507628</v>
      </c>
      <c r="J29" s="646">
        <v>0.552736500737949</v>
      </c>
      <c r="K29" s="646">
        <v>0.51182656590390041</v>
      </c>
      <c r="L29" s="656"/>
    </row>
    <row r="30" spans="1:12" s="68" customFormat="1" ht="15.95" customHeight="1">
      <c r="A30" s="644" t="s">
        <v>288</v>
      </c>
      <c r="B30" s="668"/>
      <c r="C30" s="648"/>
      <c r="D30" s="1297">
        <v>9.394042513230455E-2</v>
      </c>
      <c r="E30" s="647">
        <v>0.10158636760681745</v>
      </c>
      <c r="F30" s="648">
        <v>6.2336492164000099E-2</v>
      </c>
      <c r="G30" s="648">
        <v>9.3068274067357376E-2</v>
      </c>
      <c r="H30" s="648">
        <v>0.14918657633674115</v>
      </c>
      <c r="I30" s="1333">
        <v>0.13721770051915164</v>
      </c>
      <c r="J30" s="648">
        <v>9.7724136072518925E-2</v>
      </c>
      <c r="K30" s="648">
        <v>0.14339700102466332</v>
      </c>
      <c r="L30" s="656"/>
    </row>
    <row r="31" spans="1:12" s="69" customFormat="1" ht="15.95" customHeight="1">
      <c r="A31" s="635" t="s">
        <v>386</v>
      </c>
      <c r="B31" s="669"/>
      <c r="C31" s="650"/>
      <c r="D31" s="1298"/>
      <c r="E31" s="649"/>
      <c r="F31" s="650"/>
      <c r="G31" s="650"/>
      <c r="H31" s="650"/>
      <c r="I31" s="1334"/>
      <c r="J31" s="650"/>
      <c r="K31" s="650"/>
      <c r="L31" s="656"/>
    </row>
    <row r="32" spans="1:12" s="69" customFormat="1" ht="15.95" customHeight="1">
      <c r="A32" s="59" t="s">
        <v>289</v>
      </c>
      <c r="B32" s="663"/>
      <c r="C32" s="554"/>
      <c r="D32" s="1286">
        <v>111.57210778667921</v>
      </c>
      <c r="E32" s="603">
        <v>107.74090825799961</v>
      </c>
      <c r="F32" s="554">
        <v>130.34622531188185</v>
      </c>
      <c r="G32" s="554">
        <v>154.59751833772512</v>
      </c>
      <c r="H32" s="554">
        <v>125.23633144268179</v>
      </c>
      <c r="I32" s="1328">
        <v>131.55856477997224</v>
      </c>
      <c r="J32" s="554">
        <v>109.67618042139615</v>
      </c>
      <c r="K32" s="554">
        <v>128.29451724096538</v>
      </c>
      <c r="L32" s="656"/>
    </row>
    <row r="33" spans="1:12" s="68" customFormat="1" ht="15.95" customHeight="1">
      <c r="A33" s="466" t="s">
        <v>280</v>
      </c>
      <c r="B33" s="670"/>
      <c r="C33" s="671"/>
      <c r="D33" s="1299">
        <v>103086.641</v>
      </c>
      <c r="E33" s="651">
        <v>101921.586</v>
      </c>
      <c r="F33" s="671">
        <v>98918.748000000007</v>
      </c>
      <c r="G33" s="671">
        <v>90887.131999999998</v>
      </c>
      <c r="H33" s="671">
        <v>92179.195999999996</v>
      </c>
      <c r="I33" s="1335">
        <v>87822.244000000006</v>
      </c>
      <c r="J33" s="671">
        <v>103086.641</v>
      </c>
      <c r="K33" s="671">
        <v>92179.195999999996</v>
      </c>
      <c r="L33" s="656"/>
    </row>
    <row r="34" spans="1:12" s="69" customFormat="1" ht="15" customHeight="1">
      <c r="A34" s="417" t="s">
        <v>282</v>
      </c>
      <c r="B34" s="345"/>
      <c r="C34" s="345"/>
      <c r="D34" s="345"/>
      <c r="E34" s="345"/>
      <c r="F34" s="672"/>
      <c r="G34" s="345"/>
      <c r="H34" s="345"/>
      <c r="I34" s="345"/>
      <c r="J34" s="345"/>
      <c r="K34" s="345"/>
      <c r="L34" s="652"/>
    </row>
    <row r="35" spans="1:12" s="68" customFormat="1" ht="15" customHeight="1">
      <c r="A35" s="417" t="s">
        <v>283</v>
      </c>
      <c r="B35" s="652"/>
      <c r="C35" s="652"/>
      <c r="D35" s="652"/>
      <c r="E35" s="652"/>
      <c r="F35" s="652"/>
      <c r="G35" s="652"/>
      <c r="H35" s="652"/>
      <c r="I35" s="652"/>
      <c r="J35" s="652"/>
      <c r="K35" s="652"/>
      <c r="L35" s="652"/>
    </row>
    <row r="36" spans="1:12" s="68" customFormat="1" ht="15" customHeight="1">
      <c r="A36" s="652"/>
      <c r="B36" s="652"/>
      <c r="C36" s="652"/>
      <c r="D36" s="652"/>
      <c r="E36" s="652"/>
      <c r="F36" s="652"/>
      <c r="G36" s="652"/>
      <c r="H36" s="652"/>
      <c r="I36" s="652"/>
      <c r="J36" s="652"/>
      <c r="K36" s="652"/>
      <c r="L36" s="652"/>
    </row>
    <row r="37" spans="1:12" s="68" customFormat="1" ht="15" customHeight="1">
      <c r="A37" s="652"/>
      <c r="B37" s="652"/>
      <c r="C37" s="652"/>
      <c r="D37" s="652"/>
      <c r="E37" s="652"/>
      <c r="F37" s="652"/>
      <c r="G37" s="652"/>
      <c r="H37" s="652"/>
      <c r="I37" s="652"/>
      <c r="J37" s="652"/>
      <c r="K37" s="652"/>
      <c r="L37"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view="pageBreakPreview" zoomScale="70" zoomScaleNormal="100" zoomScaleSheetLayoutView="70" workbookViewId="0"/>
  </sheetViews>
  <sheetFormatPr defaultRowHeight="12.75"/>
  <cols>
    <col min="1" max="1" width="65.7109375" style="99" customWidth="1"/>
    <col min="2" max="3" width="14.7109375" style="98" customWidth="1"/>
    <col min="4" max="7" width="14.7109375" style="99" customWidth="1"/>
    <col min="8" max="11" width="14.7109375" style="98" customWidth="1"/>
    <col min="12" max="12" width="3.7109375" style="99" customWidth="1"/>
    <col min="13" max="16384" width="9.140625" style="99"/>
  </cols>
  <sheetData>
    <row r="1" spans="1:12" s="59" customFormat="1" ht="50.1" customHeight="1">
      <c r="A1" s="55"/>
    </row>
    <row r="2" spans="1:12" s="62" customFormat="1" ht="39.950000000000003" customHeight="1">
      <c r="A2" s="60" t="s">
        <v>389</v>
      </c>
      <c r="C2" s="63"/>
      <c r="D2" s="63"/>
      <c r="L2" s="652"/>
    </row>
    <row r="3" spans="1:12" s="62" customFormat="1" ht="2.1" customHeight="1">
      <c r="A3" s="521"/>
      <c r="B3" s="129"/>
      <c r="C3" s="629"/>
      <c r="D3" s="629"/>
      <c r="E3" s="629"/>
      <c r="F3" s="629"/>
      <c r="G3" s="629"/>
      <c r="H3" s="629"/>
      <c r="I3" s="629"/>
      <c r="J3" s="629"/>
      <c r="K3" s="629"/>
      <c r="L3" s="652"/>
    </row>
    <row r="4" spans="1:12" s="69" customFormat="1" ht="15.75" customHeight="1">
      <c r="A4" s="1404"/>
      <c r="B4" s="653"/>
      <c r="C4" s="453"/>
      <c r="D4" s="453"/>
      <c r="E4" s="453"/>
      <c r="F4" s="453"/>
      <c r="G4" s="453"/>
      <c r="H4" s="453"/>
      <c r="I4" s="453"/>
      <c r="J4" s="453"/>
      <c r="K4" s="453"/>
      <c r="L4" s="652"/>
    </row>
    <row r="5" spans="1:12" s="69" customFormat="1" ht="20.100000000000001" customHeight="1">
      <c r="A5" s="630" t="s">
        <v>390</v>
      </c>
      <c r="B5" s="526"/>
      <c r="C5" s="526"/>
      <c r="D5" s="526"/>
      <c r="E5" s="526"/>
      <c r="F5" s="526"/>
      <c r="G5" s="526"/>
      <c r="H5" s="526"/>
      <c r="I5" s="527"/>
      <c r="J5" s="527"/>
      <c r="K5" s="527"/>
      <c r="L5" s="652"/>
    </row>
    <row r="6" spans="1:12" s="69" customFormat="1" ht="15.95" customHeight="1">
      <c r="A6" s="673" t="s">
        <v>95</v>
      </c>
      <c r="B6" s="655" t="s">
        <v>229</v>
      </c>
      <c r="C6" s="501" t="s">
        <v>99</v>
      </c>
      <c r="D6" s="1276" t="s">
        <v>100</v>
      </c>
      <c r="E6" s="1204" t="s">
        <v>101</v>
      </c>
      <c r="F6" s="501" t="s">
        <v>85</v>
      </c>
      <c r="G6" s="501" t="s">
        <v>86</v>
      </c>
      <c r="H6" s="501" t="s">
        <v>87</v>
      </c>
      <c r="I6" s="1310" t="s">
        <v>88</v>
      </c>
      <c r="J6" s="398" t="s">
        <v>653</v>
      </c>
      <c r="K6" s="398" t="s">
        <v>670</v>
      </c>
      <c r="L6" s="656"/>
    </row>
    <row r="7" spans="1:12" s="69" customFormat="1" ht="15.95" customHeight="1">
      <c r="A7" s="105" t="s">
        <v>372</v>
      </c>
      <c r="B7" s="657"/>
      <c r="C7" s="637"/>
      <c r="D7" s="1289"/>
      <c r="E7" s="636"/>
      <c r="F7" s="637"/>
      <c r="G7" s="637"/>
      <c r="H7" s="637"/>
      <c r="I7" s="1324"/>
      <c r="J7" s="637"/>
      <c r="K7" s="637"/>
      <c r="L7" s="656"/>
    </row>
    <row r="8" spans="1:12" s="69" customFormat="1" ht="15.95" customHeight="1">
      <c r="A8" s="508" t="s">
        <v>252</v>
      </c>
      <c r="B8" s="658"/>
      <c r="C8" s="532"/>
      <c r="D8" s="1278">
        <v>597.774</v>
      </c>
      <c r="E8" s="593">
        <v>598.73500000000001</v>
      </c>
      <c r="F8" s="532">
        <v>554.0619999999999</v>
      </c>
      <c r="G8" s="532">
        <v>630.57100000000014</v>
      </c>
      <c r="H8" s="532">
        <v>518.86399999999992</v>
      </c>
      <c r="I8" s="1319">
        <v>554.86800000000005</v>
      </c>
      <c r="J8" s="532">
        <v>1196.509</v>
      </c>
      <c r="K8" s="532">
        <v>1073.732</v>
      </c>
      <c r="L8" s="656"/>
    </row>
    <row r="9" spans="1:12" s="69" customFormat="1" ht="15.95" customHeight="1">
      <c r="A9" s="508" t="s">
        <v>35</v>
      </c>
      <c r="B9" s="658"/>
      <c r="C9" s="532"/>
      <c r="D9" s="1278">
        <v>119.929</v>
      </c>
      <c r="E9" s="593">
        <v>128.23599999999999</v>
      </c>
      <c r="F9" s="532">
        <v>106.77799999999996</v>
      </c>
      <c r="G9" s="532">
        <v>105.90700000000001</v>
      </c>
      <c r="H9" s="532">
        <v>107.08200000000001</v>
      </c>
      <c r="I9" s="1319">
        <v>116.383</v>
      </c>
      <c r="J9" s="532">
        <v>248.16499999999999</v>
      </c>
      <c r="K9" s="532">
        <v>223.465</v>
      </c>
      <c r="L9" s="656"/>
    </row>
    <row r="10" spans="1:12" s="68" customFormat="1" ht="15.95" customHeight="1">
      <c r="A10" s="508" t="s">
        <v>260</v>
      </c>
      <c r="B10" s="658"/>
      <c r="C10" s="532"/>
      <c r="D10" s="1278">
        <v>28.060000000000002</v>
      </c>
      <c r="E10" s="593">
        <v>75.427999999999997</v>
      </c>
      <c r="F10" s="532">
        <v>18.43</v>
      </c>
      <c r="G10" s="532">
        <v>-2.088000000000001</v>
      </c>
      <c r="H10" s="532">
        <v>7.7519999999999953</v>
      </c>
      <c r="I10" s="1319">
        <v>35.160000000000004</v>
      </c>
      <c r="J10" s="532">
        <v>103.488</v>
      </c>
      <c r="K10" s="532">
        <v>42.911999999999999</v>
      </c>
      <c r="L10" s="656"/>
    </row>
    <row r="11" spans="1:12" s="68" customFormat="1" ht="15.95" customHeight="1">
      <c r="A11" s="508" t="s">
        <v>268</v>
      </c>
      <c r="B11" s="658"/>
      <c r="C11" s="532"/>
      <c r="D11" s="1278">
        <v>56.899999999999977</v>
      </c>
      <c r="E11" s="593">
        <v>41.034999999999968</v>
      </c>
      <c r="F11" s="532">
        <v>48.613999999999976</v>
      </c>
      <c r="G11" s="532">
        <v>-2.0529999999999973</v>
      </c>
      <c r="H11" s="532">
        <v>152.40800000000013</v>
      </c>
      <c r="I11" s="1319">
        <v>106.82199999999989</v>
      </c>
      <c r="J11" s="532">
        <v>97.934999999999945</v>
      </c>
      <c r="K11" s="532">
        <v>259.23</v>
      </c>
      <c r="L11" s="656"/>
    </row>
    <row r="12" spans="1:12" s="68" customFormat="1" ht="15.95" customHeight="1">
      <c r="A12" s="511" t="s">
        <v>36</v>
      </c>
      <c r="B12" s="659"/>
      <c r="C12" s="641"/>
      <c r="D12" s="1290">
        <v>802.6629999999999</v>
      </c>
      <c r="E12" s="640">
        <v>843.43399999999997</v>
      </c>
      <c r="F12" s="641">
        <v>727.88399999999979</v>
      </c>
      <c r="G12" s="641">
        <v>732.33700000000022</v>
      </c>
      <c r="H12" s="641">
        <v>786.10599999999999</v>
      </c>
      <c r="I12" s="1325">
        <v>813.23299999999995</v>
      </c>
      <c r="J12" s="641">
        <v>1646.097</v>
      </c>
      <c r="K12" s="641">
        <v>1599.3389999999999</v>
      </c>
      <c r="L12" s="656"/>
    </row>
    <row r="13" spans="1:12" s="68" customFormat="1" ht="15.95" customHeight="1">
      <c r="A13" s="508" t="s">
        <v>270</v>
      </c>
      <c r="B13" s="658"/>
      <c r="C13" s="532"/>
      <c r="D13" s="1278">
        <v>443.27</v>
      </c>
      <c r="E13" s="593">
        <v>548.22400000000005</v>
      </c>
      <c r="F13" s="532">
        <v>507.89599999999996</v>
      </c>
      <c r="G13" s="532">
        <v>464.78899999999999</v>
      </c>
      <c r="H13" s="532">
        <v>458.47800000000001</v>
      </c>
      <c r="I13" s="1319">
        <v>475.45300000000003</v>
      </c>
      <c r="J13" s="532">
        <v>991.49400000000003</v>
      </c>
      <c r="K13" s="532">
        <v>933.93100000000004</v>
      </c>
      <c r="L13" s="656"/>
    </row>
    <row r="14" spans="1:12" s="68" customFormat="1" ht="15.95" customHeight="1">
      <c r="A14" s="508" t="s">
        <v>66</v>
      </c>
      <c r="B14" s="658"/>
      <c r="C14" s="532"/>
      <c r="D14" s="1278">
        <v>2.4630000000000001</v>
      </c>
      <c r="E14" s="593">
        <v>-5.1999999999999998E-2</v>
      </c>
      <c r="F14" s="532">
        <v>-1.8759999999999994</v>
      </c>
      <c r="G14" s="532">
        <v>4.2409999999999997</v>
      </c>
      <c r="H14" s="532">
        <v>3.4689999999999999</v>
      </c>
      <c r="I14" s="1319">
        <v>0.45500000000000002</v>
      </c>
      <c r="J14" s="532">
        <v>2.411</v>
      </c>
      <c r="K14" s="532">
        <v>3.9239999999999999</v>
      </c>
      <c r="L14" s="656"/>
    </row>
    <row r="15" spans="1:12" s="68" customFormat="1" ht="15.95" customHeight="1">
      <c r="A15" s="511" t="s">
        <v>37</v>
      </c>
      <c r="B15" s="659"/>
      <c r="C15" s="641"/>
      <c r="D15" s="1290">
        <v>445.733</v>
      </c>
      <c r="E15" s="640">
        <v>548.17200000000003</v>
      </c>
      <c r="F15" s="641">
        <v>506.02</v>
      </c>
      <c r="G15" s="641">
        <v>469.03</v>
      </c>
      <c r="H15" s="641">
        <v>461.947</v>
      </c>
      <c r="I15" s="1325">
        <v>475.90800000000002</v>
      </c>
      <c r="J15" s="641">
        <v>993.90499999999997</v>
      </c>
      <c r="K15" s="641">
        <v>937.85500000000002</v>
      </c>
      <c r="L15" s="656"/>
    </row>
    <row r="16" spans="1:12" s="68" customFormat="1" ht="15.95" customHeight="1">
      <c r="A16" s="511" t="s">
        <v>271</v>
      </c>
      <c r="B16" s="659"/>
      <c r="C16" s="641"/>
      <c r="D16" s="1290">
        <v>356.92999999999989</v>
      </c>
      <c r="E16" s="640">
        <v>295.26199999999994</v>
      </c>
      <c r="F16" s="641">
        <v>221.86399999999981</v>
      </c>
      <c r="G16" s="641">
        <v>263.30700000000024</v>
      </c>
      <c r="H16" s="641">
        <v>324.15899999999999</v>
      </c>
      <c r="I16" s="1325">
        <v>337.32499999999993</v>
      </c>
      <c r="J16" s="641">
        <v>652.19199999999978</v>
      </c>
      <c r="K16" s="641">
        <v>661.48399999999992</v>
      </c>
      <c r="L16" s="656"/>
    </row>
    <row r="17" spans="1:12" s="68" customFormat="1" ht="15.95" customHeight="1">
      <c r="A17" s="508" t="s">
        <v>272</v>
      </c>
      <c r="B17" s="660"/>
      <c r="C17" s="661"/>
      <c r="D17" s="1291">
        <v>51.154000000000003</v>
      </c>
      <c r="E17" s="1288">
        <v>33.884999999999998</v>
      </c>
      <c r="F17" s="661">
        <v>82.275000000000006</v>
      </c>
      <c r="G17" s="661">
        <v>34.076999999999998</v>
      </c>
      <c r="H17" s="661">
        <v>40.045999999999999</v>
      </c>
      <c r="I17" s="1326">
        <v>48.773000000000003</v>
      </c>
      <c r="J17" s="661">
        <v>85.039000000000001</v>
      </c>
      <c r="K17" s="661">
        <v>88.819000000000003</v>
      </c>
      <c r="L17" s="656"/>
    </row>
    <row r="18" spans="1:12" s="68" customFormat="1" ht="15.95" customHeight="1">
      <c r="A18" s="674" t="s">
        <v>38</v>
      </c>
      <c r="B18" s="662"/>
      <c r="C18" s="600"/>
      <c r="D18" s="1292">
        <v>305.7759999999999</v>
      </c>
      <c r="E18" s="601">
        <v>261.37699999999995</v>
      </c>
      <c r="F18" s="600">
        <v>139.5889999999998</v>
      </c>
      <c r="G18" s="600">
        <v>229.23000000000025</v>
      </c>
      <c r="H18" s="600">
        <v>284.113</v>
      </c>
      <c r="I18" s="1327">
        <v>288.55199999999991</v>
      </c>
      <c r="J18" s="600">
        <v>567.15299999999979</v>
      </c>
      <c r="K18" s="600">
        <v>572.66499999999996</v>
      </c>
      <c r="L18" s="656"/>
    </row>
    <row r="19" spans="1:12" s="68" customFormat="1" ht="15.95" customHeight="1">
      <c r="A19" s="508" t="s">
        <v>373</v>
      </c>
      <c r="B19" s="663"/>
      <c r="C19" s="554"/>
      <c r="D19" s="1286">
        <v>219.90899999999996</v>
      </c>
      <c r="E19" s="603">
        <v>179.60900000000001</v>
      </c>
      <c r="F19" s="532">
        <v>131.12099999999998</v>
      </c>
      <c r="G19" s="532">
        <v>168.30900000000003</v>
      </c>
      <c r="H19" s="532">
        <v>161.44400000000002</v>
      </c>
      <c r="I19" s="1328">
        <v>201.774</v>
      </c>
      <c r="J19" s="554">
        <v>399.51799999999997</v>
      </c>
      <c r="K19" s="554">
        <v>363.21800000000002</v>
      </c>
      <c r="L19" s="656"/>
    </row>
    <row r="20" spans="1:12" s="69" customFormat="1" ht="15.95" customHeight="1">
      <c r="A20" s="508" t="s">
        <v>374</v>
      </c>
      <c r="B20" s="663"/>
      <c r="C20" s="554"/>
      <c r="D20" s="1286">
        <v>85.86699999999999</v>
      </c>
      <c r="E20" s="603">
        <v>81.768000000000001</v>
      </c>
      <c r="F20" s="532">
        <v>8.4670000000000023</v>
      </c>
      <c r="G20" s="532">
        <v>60.920999999999992</v>
      </c>
      <c r="H20" s="532">
        <v>122.67</v>
      </c>
      <c r="I20" s="1328">
        <v>86.777000000000001</v>
      </c>
      <c r="J20" s="554">
        <v>167.63499999999999</v>
      </c>
      <c r="K20" s="554">
        <v>209.447</v>
      </c>
      <c r="L20" s="656"/>
    </row>
    <row r="21" spans="1:12" s="69" customFormat="1" ht="15.95" customHeight="1">
      <c r="A21" s="508" t="s">
        <v>375</v>
      </c>
      <c r="B21" s="658"/>
      <c r="C21" s="532"/>
      <c r="D21" s="1278"/>
      <c r="E21" s="593"/>
      <c r="F21" s="554"/>
      <c r="G21" s="554"/>
      <c r="H21" s="554"/>
      <c r="I21" s="1319"/>
      <c r="J21" s="532">
        <v>0</v>
      </c>
      <c r="K21" s="532">
        <v>0</v>
      </c>
      <c r="L21" s="656"/>
    </row>
    <row r="22" spans="1:12" s="69" customFormat="1" ht="15.95" customHeight="1">
      <c r="A22" s="674" t="s">
        <v>38</v>
      </c>
      <c r="B22" s="662"/>
      <c r="C22" s="600"/>
      <c r="D22" s="1292">
        <v>305.77599999999995</v>
      </c>
      <c r="E22" s="601">
        <v>261.37700000000001</v>
      </c>
      <c r="F22" s="600">
        <v>139.58799999999999</v>
      </c>
      <c r="G22" s="600">
        <v>229.23000000000002</v>
      </c>
      <c r="H22" s="600">
        <v>284.11400000000003</v>
      </c>
      <c r="I22" s="1327">
        <v>288.55099999999999</v>
      </c>
      <c r="J22" s="600">
        <v>567.15300000000002</v>
      </c>
      <c r="K22" s="600">
        <v>572.66499999999996</v>
      </c>
      <c r="L22" s="656"/>
    </row>
    <row r="23" spans="1:12" s="69" customFormat="1" ht="15.95" customHeight="1">
      <c r="A23" s="105" t="s">
        <v>376</v>
      </c>
      <c r="B23" s="664"/>
      <c r="C23" s="606"/>
      <c r="D23" s="1293"/>
      <c r="E23" s="607"/>
      <c r="F23" s="606"/>
      <c r="G23" s="606"/>
      <c r="H23" s="606"/>
      <c r="I23" s="1329"/>
      <c r="J23" s="606"/>
      <c r="K23" s="606"/>
      <c r="L23" s="656"/>
    </row>
    <row r="24" spans="1:12" s="69" customFormat="1" ht="15.95" customHeight="1">
      <c r="A24" s="1403" t="s">
        <v>324</v>
      </c>
      <c r="B24" s="665"/>
      <c r="C24" s="609"/>
      <c r="D24" s="1294">
        <v>31.854902645999999</v>
      </c>
      <c r="E24" s="610">
        <v>31.337757012000001</v>
      </c>
      <c r="F24" s="609">
        <v>30.915940049</v>
      </c>
      <c r="G24" s="609">
        <v>30.594018351999999</v>
      </c>
      <c r="H24" s="609">
        <v>30.428874645</v>
      </c>
      <c r="I24" s="1330">
        <v>30.161999999999999</v>
      </c>
      <c r="J24" s="609">
        <v>31.854902645999999</v>
      </c>
      <c r="K24" s="609">
        <v>30.428874645</v>
      </c>
      <c r="L24" s="656"/>
    </row>
    <row r="25" spans="1:12" s="68" customFormat="1" ht="15.95" customHeight="1">
      <c r="A25" s="1403" t="s">
        <v>377</v>
      </c>
      <c r="B25" s="665"/>
      <c r="C25" s="609"/>
      <c r="D25" s="1294">
        <v>47.204530689999999</v>
      </c>
      <c r="E25" s="610">
        <v>46.086641296000003</v>
      </c>
      <c r="F25" s="609">
        <v>44.513694373</v>
      </c>
      <c r="G25" s="609">
        <v>43.413551148000003</v>
      </c>
      <c r="H25" s="609">
        <v>45.899048804000003</v>
      </c>
      <c r="I25" s="1330">
        <v>45.072000000000003</v>
      </c>
      <c r="J25" s="609">
        <v>47.204530689999999</v>
      </c>
      <c r="K25" s="609">
        <v>45.899048804000003</v>
      </c>
      <c r="L25" s="656"/>
    </row>
    <row r="26" spans="1:12" s="68" customFormat="1" ht="15.95" customHeight="1">
      <c r="A26" s="1403" t="s">
        <v>378</v>
      </c>
      <c r="B26" s="665"/>
      <c r="C26" s="609"/>
      <c r="D26" s="1294">
        <v>95.682122918999994</v>
      </c>
      <c r="E26" s="610">
        <v>95.089776474999994</v>
      </c>
      <c r="F26" s="609">
        <v>91.222415542999997</v>
      </c>
      <c r="G26" s="609">
        <v>93.220988582999993</v>
      </c>
      <c r="H26" s="609">
        <v>92.813974161000004</v>
      </c>
      <c r="I26" s="1330">
        <v>93.578000000000003</v>
      </c>
      <c r="J26" s="609">
        <v>95.682122918999994</v>
      </c>
      <c r="K26" s="609">
        <v>92.813974161000004</v>
      </c>
      <c r="L26" s="656"/>
    </row>
    <row r="27" spans="1:12" s="68" customFormat="1" ht="15.95" customHeight="1">
      <c r="A27" s="644" t="s">
        <v>379</v>
      </c>
      <c r="B27" s="666"/>
      <c r="C27" s="613"/>
      <c r="D27" s="1295">
        <v>27.860180051</v>
      </c>
      <c r="E27" s="614">
        <v>27.088967970999999</v>
      </c>
      <c r="F27" s="613">
        <v>26.889680032000001</v>
      </c>
      <c r="G27" s="613">
        <v>25.362476319999999</v>
      </c>
      <c r="H27" s="613">
        <v>25.769754891000002</v>
      </c>
      <c r="I27" s="1331">
        <v>26.385999999999999</v>
      </c>
      <c r="J27" s="613">
        <v>27.860180051</v>
      </c>
      <c r="K27" s="613">
        <v>25.769754891000002</v>
      </c>
      <c r="L27" s="656"/>
    </row>
    <row r="28" spans="1:12" s="68" customFormat="1" ht="15.95" customHeight="1">
      <c r="A28" s="635" t="s">
        <v>298</v>
      </c>
      <c r="B28" s="658"/>
      <c r="C28" s="532"/>
      <c r="D28" s="1278"/>
      <c r="E28" s="593"/>
      <c r="F28" s="532"/>
      <c r="G28" s="532"/>
      <c r="H28" s="532"/>
      <c r="I28" s="1319"/>
      <c r="J28" s="532"/>
      <c r="K28" s="532"/>
      <c r="L28" s="656"/>
    </row>
    <row r="29" spans="1:12" s="68" customFormat="1" ht="15.95" customHeight="1">
      <c r="A29" s="59" t="s">
        <v>275</v>
      </c>
      <c r="B29" s="667"/>
      <c r="C29" s="646"/>
      <c r="D29" s="1296">
        <v>0.55531773608600377</v>
      </c>
      <c r="E29" s="645">
        <v>0.64992874368356035</v>
      </c>
      <c r="F29" s="646">
        <v>0.69519319012370118</v>
      </c>
      <c r="G29" s="646">
        <v>0.64045651114172819</v>
      </c>
      <c r="H29" s="646">
        <v>0.58763958041281961</v>
      </c>
      <c r="I29" s="1332">
        <v>0.58520497815509209</v>
      </c>
      <c r="J29" s="646">
        <v>0.60379491609546698</v>
      </c>
      <c r="K29" s="646">
        <v>0.58640163217429209</v>
      </c>
      <c r="L29" s="656"/>
    </row>
    <row r="30" spans="1:12" s="68" customFormat="1" ht="15.95" customHeight="1">
      <c r="A30" s="644" t="s">
        <v>299</v>
      </c>
      <c r="B30" s="668"/>
      <c r="C30" s="648"/>
      <c r="D30" s="1297">
        <v>0.21502534072286555</v>
      </c>
      <c r="E30" s="647">
        <v>0.21998742119892878</v>
      </c>
      <c r="F30" s="648">
        <v>0.11166987944022319</v>
      </c>
      <c r="G30" s="648">
        <v>0.20549900778063912</v>
      </c>
      <c r="H30" s="648">
        <v>0.2651943464530177</v>
      </c>
      <c r="I30" s="1333">
        <v>0.23979305905530607</v>
      </c>
      <c r="J30" s="648">
        <v>0.2174530512034494</v>
      </c>
      <c r="K30" s="648">
        <v>0.2524001610704118</v>
      </c>
      <c r="L30" s="656"/>
    </row>
    <row r="31" spans="1:12" s="69" customFormat="1" ht="15.95" customHeight="1">
      <c r="A31" s="635" t="s">
        <v>381</v>
      </c>
      <c r="B31" s="669"/>
      <c r="C31" s="650"/>
      <c r="D31" s="1298"/>
      <c r="E31" s="649"/>
      <c r="F31" s="650"/>
      <c r="G31" s="650"/>
      <c r="H31" s="650"/>
      <c r="I31" s="1334"/>
      <c r="J31" s="650"/>
      <c r="K31" s="650"/>
      <c r="L31" s="656"/>
    </row>
    <row r="32" spans="1:12" s="69" customFormat="1" ht="15.95" customHeight="1">
      <c r="A32" s="59" t="s">
        <v>289</v>
      </c>
      <c r="B32" s="663"/>
      <c r="C32" s="554"/>
      <c r="D32" s="1286">
        <v>51.491249663357621</v>
      </c>
      <c r="E32" s="603">
        <v>35.606923211124496</v>
      </c>
      <c r="F32" s="554">
        <v>94.216737057963442</v>
      </c>
      <c r="G32" s="554">
        <v>40.882175981019785</v>
      </c>
      <c r="H32" s="554">
        <v>47.749314548549975</v>
      </c>
      <c r="I32" s="1328">
        <v>57.304680581818218</v>
      </c>
      <c r="J32" s="554">
        <v>43.719802587655124</v>
      </c>
      <c r="K32" s="554">
        <v>52.562185743389627</v>
      </c>
      <c r="L32" s="656"/>
    </row>
    <row r="33" spans="1:12" s="68" customFormat="1" ht="15.95" customHeight="1">
      <c r="A33" s="466" t="s">
        <v>280</v>
      </c>
      <c r="B33" s="670"/>
      <c r="C33" s="671"/>
      <c r="D33" s="1299">
        <v>40217.43</v>
      </c>
      <c r="E33" s="651">
        <v>39258.597999999998</v>
      </c>
      <c r="F33" s="671">
        <v>36872.663999999997</v>
      </c>
      <c r="G33" s="671">
        <v>32987.535000000003</v>
      </c>
      <c r="H33" s="671">
        <v>33695.803999999996</v>
      </c>
      <c r="I33" s="1335">
        <v>33397.934000000001</v>
      </c>
      <c r="J33" s="671">
        <v>40217.43</v>
      </c>
      <c r="K33" s="671">
        <v>33695.803999999996</v>
      </c>
      <c r="L33" s="656"/>
    </row>
    <row r="34" spans="1:12" s="68" customFormat="1" ht="15" customHeight="1">
      <c r="A34" s="1405" t="s">
        <v>300</v>
      </c>
      <c r="B34" s="345"/>
      <c r="C34" s="345"/>
      <c r="D34" s="345"/>
      <c r="E34" s="345"/>
      <c r="F34" s="345"/>
      <c r="G34" s="672"/>
      <c r="H34" s="672"/>
      <c r="I34" s="672"/>
      <c r="J34" s="672"/>
      <c r="K34" s="672"/>
      <c r="L34" s="652"/>
    </row>
    <row r="35" spans="1:12" s="69" customFormat="1" ht="15" customHeight="1">
      <c r="A35" s="417" t="s">
        <v>301</v>
      </c>
      <c r="B35" s="345"/>
      <c r="C35" s="345"/>
      <c r="D35" s="345"/>
      <c r="E35" s="345"/>
      <c r="F35" s="672"/>
      <c r="G35" s="345"/>
      <c r="H35" s="345"/>
      <c r="I35" s="345"/>
      <c r="J35" s="345"/>
      <c r="K35" s="345"/>
      <c r="L35" s="652"/>
    </row>
    <row r="36" spans="1:12" s="68" customFormat="1" ht="15" customHeight="1">
      <c r="A36" s="417" t="s">
        <v>302</v>
      </c>
      <c r="B36" s="652"/>
      <c r="C36" s="652"/>
      <c r="D36" s="652"/>
      <c r="E36" s="652"/>
      <c r="F36" s="652"/>
      <c r="G36" s="652"/>
      <c r="H36" s="652"/>
      <c r="I36" s="652"/>
      <c r="J36" s="652"/>
      <c r="K36" s="652"/>
      <c r="L36" s="652"/>
    </row>
    <row r="37" spans="1:12" s="68" customFormat="1" ht="15" customHeight="1">
      <c r="A37" s="652"/>
      <c r="B37" s="652"/>
      <c r="C37" s="652"/>
      <c r="D37" s="652"/>
      <c r="E37" s="652"/>
      <c r="F37" s="652"/>
      <c r="G37" s="652"/>
      <c r="H37" s="652"/>
      <c r="I37" s="652"/>
      <c r="J37" s="652"/>
      <c r="K37" s="652"/>
      <c r="L37"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view="pageBreakPreview" zoomScale="70" zoomScaleNormal="100" zoomScaleSheetLayoutView="70" workbookViewId="0"/>
  </sheetViews>
  <sheetFormatPr defaultRowHeight="12.75"/>
  <cols>
    <col min="1" max="1" width="65.7109375" style="652" customWidth="1"/>
    <col min="2" max="3" width="14.7109375" style="98" customWidth="1"/>
    <col min="4" max="7" width="14.7109375" style="99" customWidth="1"/>
    <col min="8" max="11" width="14.7109375" style="98" customWidth="1"/>
    <col min="12" max="12" width="3.7109375" style="652" customWidth="1"/>
    <col min="13" max="16384" width="9.140625" style="652"/>
  </cols>
  <sheetData>
    <row r="1" spans="1:11" s="59" customFormat="1" ht="50.1" customHeight="1">
      <c r="A1" s="55"/>
    </row>
    <row r="2" spans="1:11" ht="39.75" customHeight="1">
      <c r="A2" s="60" t="s">
        <v>391</v>
      </c>
      <c r="B2" s="62"/>
      <c r="C2" s="63"/>
      <c r="D2" s="63"/>
      <c r="E2" s="62"/>
      <c r="F2" s="62"/>
      <c r="G2" s="62"/>
      <c r="H2" s="62"/>
      <c r="I2" s="62"/>
      <c r="J2" s="62"/>
      <c r="K2" s="62"/>
    </row>
    <row r="3" spans="1:11" ht="0.75" customHeight="1">
      <c r="A3" s="521"/>
      <c r="B3" s="129"/>
      <c r="C3" s="629"/>
      <c r="D3" s="629"/>
      <c r="E3" s="629"/>
      <c r="F3" s="629"/>
      <c r="G3" s="629"/>
      <c r="H3" s="629"/>
      <c r="I3" s="629"/>
      <c r="J3" s="629"/>
      <c r="K3" s="629"/>
    </row>
    <row r="4" spans="1:11" ht="15.75" customHeight="1">
      <c r="A4" s="1404"/>
      <c r="B4" s="653"/>
      <c r="C4" s="453"/>
      <c r="D4" s="453"/>
      <c r="E4" s="453"/>
      <c r="F4" s="453"/>
      <c r="G4" s="453"/>
      <c r="H4" s="453"/>
      <c r="I4" s="453"/>
      <c r="J4" s="453"/>
      <c r="K4" s="453"/>
    </row>
    <row r="5" spans="1:11" ht="19.5" customHeight="1">
      <c r="A5" s="630" t="s">
        <v>392</v>
      </c>
      <c r="B5" s="526"/>
      <c r="C5" s="526"/>
      <c r="D5" s="526"/>
      <c r="E5" s="526"/>
      <c r="F5" s="526"/>
      <c r="G5" s="526"/>
      <c r="H5" s="526"/>
      <c r="I5" s="527"/>
      <c r="J5" s="527"/>
      <c r="K5" s="527"/>
    </row>
    <row r="6" spans="1:11" s="656" customFormat="1" ht="15.95" customHeight="1">
      <c r="A6" s="654" t="s">
        <v>95</v>
      </c>
      <c r="B6" s="655" t="s">
        <v>229</v>
      </c>
      <c r="C6" s="501" t="s">
        <v>99</v>
      </c>
      <c r="D6" s="1276" t="s">
        <v>100</v>
      </c>
      <c r="E6" s="1204" t="s">
        <v>101</v>
      </c>
      <c r="F6" s="501" t="s">
        <v>85</v>
      </c>
      <c r="G6" s="501" t="s">
        <v>86</v>
      </c>
      <c r="H6" s="501" t="s">
        <v>87</v>
      </c>
      <c r="I6" s="1204" t="s">
        <v>88</v>
      </c>
      <c r="J6" s="398" t="s">
        <v>653</v>
      </c>
      <c r="K6" s="398" t="s">
        <v>670</v>
      </c>
    </row>
    <row r="7" spans="1:11" s="656" customFormat="1" ht="15.95" customHeight="1">
      <c r="A7" s="635" t="s">
        <v>372</v>
      </c>
      <c r="B7" s="657"/>
      <c r="C7" s="637"/>
      <c r="D7" s="1289"/>
      <c r="E7" s="636"/>
      <c r="F7" s="637"/>
      <c r="G7" s="637"/>
      <c r="H7" s="637"/>
      <c r="I7" s="636"/>
      <c r="J7" s="637"/>
      <c r="K7" s="637"/>
    </row>
    <row r="8" spans="1:11" s="656" customFormat="1" ht="15.95" customHeight="1">
      <c r="A8" s="638" t="s">
        <v>252</v>
      </c>
      <c r="B8" s="658"/>
      <c r="C8" s="532"/>
      <c r="D8" s="1278">
        <v>393.20499999999998</v>
      </c>
      <c r="E8" s="593">
        <v>380.964</v>
      </c>
      <c r="F8" s="532">
        <v>379.95999999999992</v>
      </c>
      <c r="G8" s="532">
        <v>370.80099999999993</v>
      </c>
      <c r="H8" s="532">
        <v>344.93500000000006</v>
      </c>
      <c r="I8" s="593">
        <v>305.39499999999998</v>
      </c>
      <c r="J8" s="532">
        <v>774.16899999999998</v>
      </c>
      <c r="K8" s="532">
        <v>650.33000000000004</v>
      </c>
    </row>
    <row r="9" spans="1:11" s="656" customFormat="1" ht="15.95" customHeight="1">
      <c r="A9" s="638" t="s">
        <v>35</v>
      </c>
      <c r="B9" s="658"/>
      <c r="C9" s="532"/>
      <c r="D9" s="1278">
        <v>38.269000000000005</v>
      </c>
      <c r="E9" s="593">
        <v>35.356999999999999</v>
      </c>
      <c r="F9" s="532">
        <v>40.317000000000007</v>
      </c>
      <c r="G9" s="532">
        <v>35.392999999999986</v>
      </c>
      <c r="H9" s="532">
        <v>34.178000000000004</v>
      </c>
      <c r="I9" s="593">
        <v>35.243000000000002</v>
      </c>
      <c r="J9" s="532">
        <v>73.626000000000005</v>
      </c>
      <c r="K9" s="532">
        <v>69.421000000000006</v>
      </c>
    </row>
    <row r="10" spans="1:11" s="656" customFormat="1" ht="15.95" customHeight="1">
      <c r="A10" s="638" t="s">
        <v>260</v>
      </c>
      <c r="B10" s="658"/>
      <c r="C10" s="532"/>
      <c r="D10" s="1278">
        <v>2.2080000000000002</v>
      </c>
      <c r="E10" s="593">
        <v>-0.93400000000000005</v>
      </c>
      <c r="F10" s="532">
        <v>-0.28099999999999997</v>
      </c>
      <c r="G10" s="532">
        <v>4.3000000000000003E-2</v>
      </c>
      <c r="H10" s="532">
        <v>1.6999999999999998E-2</v>
      </c>
      <c r="I10" s="593">
        <v>-1.7999999999999999E-2</v>
      </c>
      <c r="J10" s="532">
        <v>1.274</v>
      </c>
      <c r="K10" s="532">
        <v>-1.0000000000000009E-3</v>
      </c>
    </row>
    <row r="11" spans="1:11" s="656" customFormat="1" ht="15.95" customHeight="1">
      <c r="A11" s="638" t="s">
        <v>268</v>
      </c>
      <c r="B11" s="658"/>
      <c r="C11" s="532"/>
      <c r="D11" s="1278">
        <v>5.4370000000000029</v>
      </c>
      <c r="E11" s="593">
        <v>-7.1149999999999523</v>
      </c>
      <c r="F11" s="532">
        <v>-8.9500000000000028</v>
      </c>
      <c r="G11" s="532">
        <v>-13.630999999999991</v>
      </c>
      <c r="H11" s="532">
        <v>3.702</v>
      </c>
      <c r="I11" s="593">
        <v>-12.942000000000007</v>
      </c>
      <c r="J11" s="532">
        <v>-1.6779999999999973</v>
      </c>
      <c r="K11" s="532">
        <v>-9.2400000000000073</v>
      </c>
    </row>
    <row r="12" spans="1:11" s="656" customFormat="1" ht="15.95" customHeight="1">
      <c r="A12" s="639" t="s">
        <v>36</v>
      </c>
      <c r="B12" s="659"/>
      <c r="C12" s="641"/>
      <c r="D12" s="1290">
        <v>439.11900000000003</v>
      </c>
      <c r="E12" s="640">
        <v>408.27200000000005</v>
      </c>
      <c r="F12" s="641">
        <v>411.04599999999994</v>
      </c>
      <c r="G12" s="641">
        <v>392.60599999999994</v>
      </c>
      <c r="H12" s="641">
        <v>382.83200000000005</v>
      </c>
      <c r="I12" s="640">
        <v>327.678</v>
      </c>
      <c r="J12" s="641">
        <v>847.39099999999996</v>
      </c>
      <c r="K12" s="641">
        <v>710.5100000000001</v>
      </c>
    </row>
    <row r="13" spans="1:11" s="656" customFormat="1" ht="15.95" customHeight="1">
      <c r="A13" s="638" t="s">
        <v>270</v>
      </c>
      <c r="B13" s="658"/>
      <c r="C13" s="532"/>
      <c r="D13" s="1278">
        <v>203.48499999999999</v>
      </c>
      <c r="E13" s="593">
        <v>198.93199999999999</v>
      </c>
      <c r="F13" s="532">
        <v>199.89499999999998</v>
      </c>
      <c r="G13" s="532">
        <v>194.35899999999998</v>
      </c>
      <c r="H13" s="532">
        <v>184.32599999999996</v>
      </c>
      <c r="I13" s="593">
        <v>186.34100000000001</v>
      </c>
      <c r="J13" s="532">
        <v>402.41699999999997</v>
      </c>
      <c r="K13" s="532">
        <v>370.66699999999997</v>
      </c>
    </row>
    <row r="14" spans="1:11" s="656" customFormat="1" ht="15.95" customHeight="1">
      <c r="A14" s="638" t="s">
        <v>66</v>
      </c>
      <c r="B14" s="658"/>
      <c r="C14" s="532"/>
      <c r="D14" s="1278">
        <v>0</v>
      </c>
      <c r="E14" s="593">
        <v>0</v>
      </c>
      <c r="F14" s="532">
        <v>1.7000000000000001E-2</v>
      </c>
      <c r="G14" s="532">
        <v>0</v>
      </c>
      <c r="H14" s="532">
        <v>0</v>
      </c>
      <c r="I14" s="593">
        <v>0</v>
      </c>
      <c r="J14" s="532">
        <v>0</v>
      </c>
      <c r="K14" s="532">
        <v>0</v>
      </c>
    </row>
    <row r="15" spans="1:11" s="656" customFormat="1" ht="15.95" customHeight="1">
      <c r="A15" s="639" t="s">
        <v>37</v>
      </c>
      <c r="B15" s="659"/>
      <c r="C15" s="641"/>
      <c r="D15" s="1290">
        <v>203.48499999999999</v>
      </c>
      <c r="E15" s="640">
        <v>198.93199999999999</v>
      </c>
      <c r="F15" s="641">
        <v>199.91199999999998</v>
      </c>
      <c r="G15" s="641">
        <v>194.35899999999998</v>
      </c>
      <c r="H15" s="641">
        <v>184.32599999999996</v>
      </c>
      <c r="I15" s="640">
        <v>186.34100000000001</v>
      </c>
      <c r="J15" s="641">
        <v>402.41699999999997</v>
      </c>
      <c r="K15" s="641">
        <v>370.66699999999997</v>
      </c>
    </row>
    <row r="16" spans="1:11" s="656" customFormat="1" ht="15.95" customHeight="1">
      <c r="A16" s="639" t="s">
        <v>271</v>
      </c>
      <c r="B16" s="659"/>
      <c r="C16" s="641"/>
      <c r="D16" s="1290">
        <v>235.63400000000004</v>
      </c>
      <c r="E16" s="640">
        <v>209.34000000000006</v>
      </c>
      <c r="F16" s="641">
        <v>211.13399999999996</v>
      </c>
      <c r="G16" s="641">
        <v>198.24699999999996</v>
      </c>
      <c r="H16" s="641">
        <v>198.50600000000009</v>
      </c>
      <c r="I16" s="640">
        <v>141.33699999999999</v>
      </c>
      <c r="J16" s="641">
        <v>444.97400000000005</v>
      </c>
      <c r="K16" s="641">
        <v>339.84300000000007</v>
      </c>
    </row>
    <row r="17" spans="1:11" s="656" customFormat="1" ht="15.95" customHeight="1">
      <c r="A17" s="638" t="s">
        <v>272</v>
      </c>
      <c r="B17" s="660"/>
      <c r="C17" s="661"/>
      <c r="D17" s="1291">
        <v>9.0229999999999961</v>
      </c>
      <c r="E17" s="1288">
        <v>29.149000000000001</v>
      </c>
      <c r="F17" s="661">
        <v>32.207000000000008</v>
      </c>
      <c r="G17" s="661">
        <v>23.033999999999999</v>
      </c>
      <c r="H17" s="661">
        <v>26.882999999999999</v>
      </c>
      <c r="I17" s="1288">
        <v>28.111999999999998</v>
      </c>
      <c r="J17" s="661">
        <v>38.171999999999997</v>
      </c>
      <c r="K17" s="661">
        <v>54.994999999999997</v>
      </c>
    </row>
    <row r="18" spans="1:11" s="656" customFormat="1" ht="15.95" customHeight="1">
      <c r="A18" s="642" t="s">
        <v>38</v>
      </c>
      <c r="B18" s="662"/>
      <c r="C18" s="600"/>
      <c r="D18" s="1292">
        <v>226.61100000000005</v>
      </c>
      <c r="E18" s="601">
        <v>180.19100000000006</v>
      </c>
      <c r="F18" s="600">
        <v>178.92699999999996</v>
      </c>
      <c r="G18" s="600">
        <v>175.21299999999997</v>
      </c>
      <c r="H18" s="600">
        <v>171.62300000000008</v>
      </c>
      <c r="I18" s="601">
        <v>113.22499999999999</v>
      </c>
      <c r="J18" s="600">
        <v>406.80200000000002</v>
      </c>
      <c r="K18" s="600">
        <v>284.84800000000007</v>
      </c>
    </row>
    <row r="19" spans="1:11" s="656" customFormat="1" ht="15.95" customHeight="1">
      <c r="A19" s="643" t="s">
        <v>373</v>
      </c>
      <c r="B19" s="663"/>
      <c r="C19" s="554"/>
      <c r="D19" s="1286">
        <v>201.15599999999998</v>
      </c>
      <c r="E19" s="603">
        <v>162.816</v>
      </c>
      <c r="F19" s="532">
        <v>173.90900000000005</v>
      </c>
      <c r="G19" s="532">
        <v>164.79599999999999</v>
      </c>
      <c r="H19" s="532">
        <v>158.733</v>
      </c>
      <c r="I19" s="603">
        <v>100.306</v>
      </c>
      <c r="J19" s="554">
        <v>363.97199999999998</v>
      </c>
      <c r="K19" s="554">
        <v>259.03899999999999</v>
      </c>
    </row>
    <row r="20" spans="1:11" s="656" customFormat="1" ht="15.95" customHeight="1">
      <c r="A20" s="643" t="s">
        <v>374</v>
      </c>
      <c r="B20" s="663"/>
      <c r="C20" s="554"/>
      <c r="D20" s="1286">
        <v>25.456000000000003</v>
      </c>
      <c r="E20" s="603">
        <v>17.375</v>
      </c>
      <c r="F20" s="532">
        <v>5.0190000000000001</v>
      </c>
      <c r="G20" s="532">
        <v>10.416999999999998</v>
      </c>
      <c r="H20" s="532">
        <v>12.89</v>
      </c>
      <c r="I20" s="603">
        <v>12.919</v>
      </c>
      <c r="J20" s="554">
        <v>42.831000000000003</v>
      </c>
      <c r="K20" s="554">
        <v>25.809000000000001</v>
      </c>
    </row>
    <row r="21" spans="1:11" s="656" customFormat="1" ht="15.95" customHeight="1">
      <c r="A21" s="643" t="s">
        <v>375</v>
      </c>
      <c r="B21" s="658"/>
      <c r="C21" s="532"/>
      <c r="D21" s="1278"/>
      <c r="E21" s="593"/>
      <c r="F21" s="554"/>
      <c r="G21" s="554"/>
      <c r="H21" s="554"/>
      <c r="I21" s="593"/>
      <c r="J21" s="532">
        <v>0</v>
      </c>
      <c r="K21" s="532">
        <v>0</v>
      </c>
    </row>
    <row r="22" spans="1:11" s="656" customFormat="1" ht="15.95" customHeight="1">
      <c r="A22" s="642" t="s">
        <v>38</v>
      </c>
      <c r="B22" s="662"/>
      <c r="C22" s="600"/>
      <c r="D22" s="1292">
        <v>226.61199999999997</v>
      </c>
      <c r="E22" s="601">
        <v>180.191</v>
      </c>
      <c r="F22" s="600">
        <v>178.92800000000005</v>
      </c>
      <c r="G22" s="600">
        <v>175.21299999999999</v>
      </c>
      <c r="H22" s="600">
        <v>171.62299999999999</v>
      </c>
      <c r="I22" s="601">
        <v>113.22499999999999</v>
      </c>
      <c r="J22" s="600">
        <v>406.803</v>
      </c>
      <c r="K22" s="600">
        <v>284.84800000000001</v>
      </c>
    </row>
    <row r="23" spans="1:11" s="656" customFormat="1" ht="15.95" customHeight="1">
      <c r="A23" s="635" t="s">
        <v>376</v>
      </c>
      <c r="B23" s="664"/>
      <c r="C23" s="606"/>
      <c r="D23" s="1293"/>
      <c r="E23" s="607"/>
      <c r="F23" s="606"/>
      <c r="G23" s="606"/>
      <c r="H23" s="606"/>
      <c r="I23" s="607"/>
      <c r="J23" s="606"/>
      <c r="K23" s="606"/>
    </row>
    <row r="24" spans="1:11" s="656" customFormat="1" ht="15.95" customHeight="1">
      <c r="A24" s="103" t="s">
        <v>324</v>
      </c>
      <c r="B24" s="665"/>
      <c r="C24" s="609"/>
      <c r="D24" s="1294">
        <v>63.175520116000001</v>
      </c>
      <c r="E24" s="610">
        <v>62.522221424999998</v>
      </c>
      <c r="F24" s="609">
        <v>62.144166540000001</v>
      </c>
      <c r="G24" s="609">
        <v>61.386810257</v>
      </c>
      <c r="H24" s="609">
        <v>60.361060414000001</v>
      </c>
      <c r="I24" s="610">
        <v>60.042999999999999</v>
      </c>
      <c r="J24" s="609">
        <v>63.175520116000001</v>
      </c>
      <c r="K24" s="609">
        <v>60.361060414000001</v>
      </c>
    </row>
    <row r="25" spans="1:11" s="656" customFormat="1" ht="15.95" customHeight="1">
      <c r="A25" s="103" t="s">
        <v>377</v>
      </c>
      <c r="B25" s="665"/>
      <c r="C25" s="609"/>
      <c r="D25" s="1294">
        <v>10.274374661</v>
      </c>
      <c r="E25" s="610">
        <v>9.6424906119999996</v>
      </c>
      <c r="F25" s="609">
        <v>9.2788816339999993</v>
      </c>
      <c r="G25" s="609">
        <v>8.7335244240000005</v>
      </c>
      <c r="H25" s="609">
        <v>8.1832782759999994</v>
      </c>
      <c r="I25" s="610">
        <v>8.109</v>
      </c>
      <c r="J25" s="609">
        <v>10.274374661</v>
      </c>
      <c r="K25" s="609">
        <v>8.1832782759999994</v>
      </c>
    </row>
    <row r="26" spans="1:11" s="656" customFormat="1" ht="15.95" customHeight="1">
      <c r="A26" s="103" t="s">
        <v>378</v>
      </c>
      <c r="B26" s="665"/>
      <c r="C26" s="609"/>
      <c r="D26" s="1294">
        <v>112.13197896</v>
      </c>
      <c r="E26" s="610">
        <v>109.964225046</v>
      </c>
      <c r="F26" s="609">
        <v>106.506146293</v>
      </c>
      <c r="G26" s="609">
        <v>103.935145776</v>
      </c>
      <c r="H26" s="609">
        <v>102.87216941699999</v>
      </c>
      <c r="I26" s="610">
        <v>101.736</v>
      </c>
      <c r="J26" s="609">
        <v>112.13197896</v>
      </c>
      <c r="K26" s="609">
        <v>102.87216941699999</v>
      </c>
    </row>
    <row r="27" spans="1:11" s="656" customFormat="1" ht="15.95" customHeight="1">
      <c r="A27" s="644" t="s">
        <v>379</v>
      </c>
      <c r="B27" s="666"/>
      <c r="C27" s="613"/>
      <c r="D27" s="1295">
        <v>7.2680783489999996</v>
      </c>
      <c r="E27" s="614">
        <v>6.9663646090000002</v>
      </c>
      <c r="F27" s="613">
        <v>6.7807111659999997</v>
      </c>
      <c r="G27" s="613">
        <v>6.603734685</v>
      </c>
      <c r="H27" s="613">
        <v>6.3844324690000001</v>
      </c>
      <c r="I27" s="614">
        <v>6.6349999999999998</v>
      </c>
      <c r="J27" s="613">
        <v>7.2680783489999996</v>
      </c>
      <c r="K27" s="613">
        <v>6.3844324690000001</v>
      </c>
    </row>
    <row r="28" spans="1:11" s="656" customFormat="1" ht="15.95" customHeight="1">
      <c r="A28" s="635" t="s">
        <v>298</v>
      </c>
      <c r="B28" s="658"/>
      <c r="C28" s="532"/>
      <c r="D28" s="1278"/>
      <c r="E28" s="593"/>
      <c r="F28" s="532"/>
      <c r="G28" s="532"/>
      <c r="H28" s="532"/>
      <c r="I28" s="593"/>
      <c r="J28" s="532"/>
      <c r="K28" s="532"/>
    </row>
    <row r="29" spans="1:11" s="656" customFormat="1" ht="15.95" customHeight="1">
      <c r="A29" s="59" t="s">
        <v>275</v>
      </c>
      <c r="B29" s="667"/>
      <c r="C29" s="646"/>
      <c r="D29" s="1296">
        <v>0.46339374975803821</v>
      </c>
      <c r="E29" s="645">
        <v>0.48725359564212084</v>
      </c>
      <c r="F29" s="646">
        <v>0.48634945967118037</v>
      </c>
      <c r="G29" s="646">
        <v>0.49504847098617955</v>
      </c>
      <c r="H29" s="646">
        <v>0.48148012705311977</v>
      </c>
      <c r="I29" s="645">
        <v>0.56867107343184475</v>
      </c>
      <c r="J29" s="646">
        <v>0.47488939580429812</v>
      </c>
      <c r="K29" s="646">
        <v>0.52169146106317987</v>
      </c>
    </row>
    <row r="30" spans="1:11" s="656" customFormat="1" ht="15.95" customHeight="1">
      <c r="A30" s="644" t="s">
        <v>299</v>
      </c>
      <c r="B30" s="668"/>
      <c r="C30" s="648"/>
      <c r="D30" s="1297">
        <v>0.20715259715605255</v>
      </c>
      <c r="E30" s="647">
        <v>0.18239899516440453</v>
      </c>
      <c r="F30" s="648">
        <v>0.17826292307401256</v>
      </c>
      <c r="G30" s="648">
        <v>0.19367273035493293</v>
      </c>
      <c r="H30" s="648">
        <v>0.17517367550618224</v>
      </c>
      <c r="I30" s="647">
        <v>0.11673536769111509</v>
      </c>
      <c r="J30" s="648">
        <v>0.19494677291774207</v>
      </c>
      <c r="K30" s="648">
        <v>0.14582499964119844</v>
      </c>
    </row>
    <row r="31" spans="1:11" s="656" customFormat="1" ht="15.95" customHeight="1">
      <c r="A31" s="635" t="s">
        <v>381</v>
      </c>
      <c r="B31" s="669"/>
      <c r="C31" s="650"/>
      <c r="D31" s="1298"/>
      <c r="E31" s="649"/>
      <c r="F31" s="650"/>
      <c r="G31" s="650"/>
      <c r="H31" s="650"/>
      <c r="I31" s="649"/>
      <c r="J31" s="650"/>
      <c r="K31" s="650"/>
    </row>
    <row r="32" spans="1:11" s="656" customFormat="1" ht="15.95" customHeight="1">
      <c r="A32" s="59" t="s">
        <v>289</v>
      </c>
      <c r="B32" s="663"/>
      <c r="C32" s="554"/>
      <c r="D32" s="1286">
        <v>12.860981491867431</v>
      </c>
      <c r="E32" s="603">
        <v>42.711667015160891</v>
      </c>
      <c r="F32" s="554">
        <v>49.186669209207317</v>
      </c>
      <c r="G32" s="554">
        <v>36.647150833775783</v>
      </c>
      <c r="H32" s="554">
        <v>43.45276972210101</v>
      </c>
      <c r="I32" s="603">
        <v>45.03821717902705</v>
      </c>
      <c r="J32" s="554">
        <v>27.5801411928812</v>
      </c>
      <c r="K32" s="554">
        <v>44.24900741709957</v>
      </c>
    </row>
    <row r="33" spans="1:11" s="656" customFormat="1" ht="15.95" customHeight="1">
      <c r="A33" s="466" t="s">
        <v>280</v>
      </c>
      <c r="B33" s="670"/>
      <c r="C33" s="671"/>
      <c r="D33" s="1299">
        <v>28468.524000000001</v>
      </c>
      <c r="E33" s="651">
        <v>27657.83</v>
      </c>
      <c r="F33" s="671">
        <v>26938.962</v>
      </c>
      <c r="G33" s="671">
        <v>25444.337</v>
      </c>
      <c r="H33" s="671">
        <v>24838.425999999999</v>
      </c>
      <c r="I33" s="651">
        <v>24655.312000000002</v>
      </c>
      <c r="J33" s="671">
        <v>28468.524000000001</v>
      </c>
      <c r="K33" s="671">
        <v>24838.425999999999</v>
      </c>
    </row>
    <row r="34" spans="1:11" ht="15" customHeight="1">
      <c r="A34" s="1405" t="s">
        <v>307</v>
      </c>
      <c r="B34" s="345"/>
      <c r="C34" s="345"/>
      <c r="D34" s="345"/>
      <c r="E34" s="345"/>
      <c r="F34" s="672"/>
      <c r="G34" s="345"/>
      <c r="H34" s="345"/>
      <c r="I34" s="345"/>
      <c r="J34" s="345"/>
      <c r="K34" s="345"/>
    </row>
    <row r="35" spans="1:11" ht="15" customHeight="1">
      <c r="A35" s="417" t="s">
        <v>301</v>
      </c>
      <c r="B35" s="345"/>
      <c r="C35" s="345"/>
      <c r="D35" s="345"/>
      <c r="E35" s="345"/>
      <c r="F35" s="345"/>
      <c r="G35" s="672"/>
      <c r="H35" s="672"/>
      <c r="I35" s="672"/>
      <c r="J35" s="672"/>
      <c r="K35" s="672"/>
    </row>
    <row r="36" spans="1:11" ht="15" customHeight="1">
      <c r="A36" s="417" t="s">
        <v>302</v>
      </c>
      <c r="B36" s="345"/>
      <c r="C36" s="345"/>
      <c r="D36" s="345"/>
      <c r="E36" s="345"/>
      <c r="F36" s="672"/>
      <c r="G36" s="345"/>
      <c r="H36" s="345"/>
      <c r="I36" s="345"/>
      <c r="J36" s="345"/>
      <c r="K36" s="345"/>
    </row>
    <row r="37" spans="1:11" ht="15" customHeight="1">
      <c r="B37" s="652"/>
      <c r="C37" s="652"/>
      <c r="D37" s="652"/>
      <c r="E37" s="652"/>
      <c r="F37" s="652"/>
      <c r="G37" s="652"/>
      <c r="H37" s="652"/>
      <c r="I37" s="652"/>
      <c r="J37" s="652"/>
      <c r="K37"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view="pageBreakPreview" zoomScale="70" zoomScaleNormal="100" zoomScaleSheetLayoutView="70" workbookViewId="0"/>
  </sheetViews>
  <sheetFormatPr defaultRowHeight="12.75"/>
  <cols>
    <col min="1" max="1" width="65.7109375" style="652" customWidth="1"/>
    <col min="2" max="3" width="14.7109375" style="98" customWidth="1"/>
    <col min="4" max="7" width="14.7109375" style="99" customWidth="1"/>
    <col min="8" max="11" width="14.7109375" style="98" customWidth="1"/>
    <col min="12" max="12" width="3.7109375" style="652" customWidth="1"/>
    <col min="13" max="16384" width="9.140625" style="652"/>
  </cols>
  <sheetData>
    <row r="1" spans="1:11" s="59" customFormat="1" ht="50.1" customHeight="1">
      <c r="A1" s="55"/>
    </row>
    <row r="2" spans="1:11" ht="39.75" customHeight="1">
      <c r="A2" s="60" t="s">
        <v>393</v>
      </c>
      <c r="B2" s="62"/>
      <c r="C2" s="63"/>
      <c r="D2" s="63"/>
      <c r="E2" s="62"/>
      <c r="F2" s="62"/>
      <c r="G2" s="62"/>
      <c r="H2" s="62"/>
      <c r="I2" s="62"/>
      <c r="J2" s="62"/>
      <c r="K2" s="62"/>
    </row>
    <row r="3" spans="1:11" ht="0.75" customHeight="1">
      <c r="A3" s="521"/>
      <c r="B3" s="106"/>
      <c r="C3" s="629"/>
      <c r="D3" s="629"/>
      <c r="E3" s="629"/>
      <c r="F3" s="629"/>
      <c r="G3" s="629"/>
      <c r="H3" s="629"/>
      <c r="I3" s="629"/>
      <c r="J3" s="629"/>
      <c r="K3" s="629"/>
    </row>
    <row r="4" spans="1:11" ht="15.75" customHeight="1">
      <c r="A4" s="1404"/>
      <c r="B4" s="653"/>
      <c r="C4" s="453"/>
      <c r="D4" s="453"/>
      <c r="E4" s="453"/>
      <c r="F4" s="453"/>
      <c r="G4" s="453"/>
      <c r="H4" s="453"/>
      <c r="I4" s="453"/>
      <c r="J4" s="453"/>
      <c r="K4" s="453"/>
    </row>
    <row r="5" spans="1:11" s="656" customFormat="1" ht="19.5" customHeight="1">
      <c r="A5" s="630" t="s">
        <v>394</v>
      </c>
      <c r="B5" s="675"/>
      <c r="C5" s="675"/>
      <c r="D5" s="675"/>
      <c r="E5" s="675"/>
      <c r="F5" s="675"/>
      <c r="G5" s="675"/>
      <c r="H5" s="675"/>
      <c r="I5" s="676"/>
      <c r="J5" s="676"/>
      <c r="K5" s="676"/>
    </row>
    <row r="6" spans="1:11" s="656" customFormat="1" ht="15.95" customHeight="1">
      <c r="A6" s="654" t="s">
        <v>95</v>
      </c>
      <c r="B6" s="655" t="s">
        <v>229</v>
      </c>
      <c r="C6" s="501" t="s">
        <v>99</v>
      </c>
      <c r="D6" s="1276" t="s">
        <v>100</v>
      </c>
      <c r="E6" s="1204" t="s">
        <v>101</v>
      </c>
      <c r="F6" s="501" t="s">
        <v>85</v>
      </c>
      <c r="G6" s="501" t="s">
        <v>86</v>
      </c>
      <c r="H6" s="501" t="s">
        <v>87</v>
      </c>
      <c r="I6" s="1204" t="s">
        <v>88</v>
      </c>
      <c r="J6" s="398" t="s">
        <v>653</v>
      </c>
      <c r="K6" s="398" t="s">
        <v>670</v>
      </c>
    </row>
    <row r="7" spans="1:11" s="656" customFormat="1" ht="15.95" customHeight="1">
      <c r="A7" s="635" t="s">
        <v>372</v>
      </c>
      <c r="B7" s="657"/>
      <c r="C7" s="637"/>
      <c r="D7" s="1289"/>
      <c r="E7" s="636"/>
      <c r="F7" s="637"/>
      <c r="G7" s="637"/>
      <c r="H7" s="637"/>
      <c r="I7" s="636"/>
      <c r="J7" s="637"/>
      <c r="K7" s="637"/>
    </row>
    <row r="8" spans="1:11" s="656" customFormat="1" ht="15.95" customHeight="1">
      <c r="A8" s="638" t="s">
        <v>252</v>
      </c>
      <c r="B8" s="658"/>
      <c r="C8" s="532"/>
      <c r="D8" s="1278">
        <v>592.63000000000011</v>
      </c>
      <c r="E8" s="593">
        <v>570.23299999999995</v>
      </c>
      <c r="F8" s="532">
        <v>571.45199999999977</v>
      </c>
      <c r="G8" s="532">
        <v>537.99600000000009</v>
      </c>
      <c r="H8" s="532">
        <v>593.21999999999991</v>
      </c>
      <c r="I8" s="593">
        <v>585.29100000000005</v>
      </c>
      <c r="J8" s="532">
        <v>1162.8630000000001</v>
      </c>
      <c r="K8" s="532">
        <v>1178.511</v>
      </c>
    </row>
    <row r="9" spans="1:11" s="656" customFormat="1" ht="15.95" customHeight="1">
      <c r="A9" s="638" t="s">
        <v>35</v>
      </c>
      <c r="B9" s="658"/>
      <c r="C9" s="532"/>
      <c r="D9" s="1278">
        <v>196.61799999999999</v>
      </c>
      <c r="E9" s="593">
        <v>179.99700000000001</v>
      </c>
      <c r="F9" s="532">
        <v>185.85300000000007</v>
      </c>
      <c r="G9" s="532">
        <v>179.53800000000001</v>
      </c>
      <c r="H9" s="532">
        <v>188.82699999999997</v>
      </c>
      <c r="I9" s="593">
        <v>182.727</v>
      </c>
      <c r="J9" s="532">
        <v>376.61500000000001</v>
      </c>
      <c r="K9" s="532">
        <v>371.55399999999997</v>
      </c>
    </row>
    <row r="10" spans="1:11" s="656" customFormat="1" ht="15.95" customHeight="1">
      <c r="A10" s="638" t="s">
        <v>260</v>
      </c>
      <c r="B10" s="658"/>
      <c r="C10" s="532"/>
      <c r="D10" s="1278">
        <v>7.9470000000000001</v>
      </c>
      <c r="E10" s="593">
        <v>2.056</v>
      </c>
      <c r="F10" s="532">
        <v>17.981999999999999</v>
      </c>
      <c r="G10" s="532">
        <v>0.95000000000000284</v>
      </c>
      <c r="H10" s="532">
        <v>11.506999999999998</v>
      </c>
      <c r="I10" s="593">
        <v>31.448</v>
      </c>
      <c r="J10" s="532">
        <v>10.003</v>
      </c>
      <c r="K10" s="532">
        <v>42.954999999999998</v>
      </c>
    </row>
    <row r="11" spans="1:11" s="656" customFormat="1" ht="15.95" customHeight="1">
      <c r="A11" s="638" t="s">
        <v>268</v>
      </c>
      <c r="B11" s="658"/>
      <c r="C11" s="532"/>
      <c r="D11" s="1278">
        <v>89.857999999999947</v>
      </c>
      <c r="E11" s="593">
        <v>82.201999999999998</v>
      </c>
      <c r="F11" s="532">
        <v>45.875999999999976</v>
      </c>
      <c r="G11" s="532">
        <v>139.29100000000005</v>
      </c>
      <c r="H11" s="532">
        <v>70.787999999999997</v>
      </c>
      <c r="I11" s="593">
        <v>133.32399999999996</v>
      </c>
      <c r="J11" s="532">
        <v>172.05999999999995</v>
      </c>
      <c r="K11" s="532">
        <v>204.11199999999997</v>
      </c>
    </row>
    <row r="12" spans="1:11" s="656" customFormat="1" ht="15.95" customHeight="1">
      <c r="A12" s="639" t="s">
        <v>36</v>
      </c>
      <c r="B12" s="659"/>
      <c r="C12" s="641"/>
      <c r="D12" s="1290">
        <v>887.053</v>
      </c>
      <c r="E12" s="640">
        <v>834.48800000000006</v>
      </c>
      <c r="F12" s="641">
        <v>821.16299999999978</v>
      </c>
      <c r="G12" s="641">
        <v>857.7750000000002</v>
      </c>
      <c r="H12" s="641">
        <v>864.34199999999987</v>
      </c>
      <c r="I12" s="640">
        <v>932.79</v>
      </c>
      <c r="J12" s="641">
        <v>1721.5409999999999</v>
      </c>
      <c r="K12" s="641">
        <v>1797.1320000000001</v>
      </c>
    </row>
    <row r="13" spans="1:11" s="656" customFormat="1" ht="15.95" customHeight="1">
      <c r="A13" s="638" t="s">
        <v>270</v>
      </c>
      <c r="B13" s="658"/>
      <c r="C13" s="532"/>
      <c r="D13" s="1278">
        <v>474.45599999999996</v>
      </c>
      <c r="E13" s="593">
        <v>484.084</v>
      </c>
      <c r="F13" s="532">
        <v>484.62700000000001</v>
      </c>
      <c r="G13" s="532">
        <v>477.72</v>
      </c>
      <c r="H13" s="532">
        <v>484.34499999999997</v>
      </c>
      <c r="I13" s="593">
        <v>499.51100000000002</v>
      </c>
      <c r="J13" s="532">
        <v>958.54</v>
      </c>
      <c r="K13" s="532">
        <v>983.85599999999999</v>
      </c>
    </row>
    <row r="14" spans="1:11" s="656" customFormat="1" ht="15.95" customHeight="1">
      <c r="A14" s="638" t="s">
        <v>66</v>
      </c>
      <c r="B14" s="658"/>
      <c r="C14" s="532"/>
      <c r="D14" s="1278">
        <v>9.2829999999999995</v>
      </c>
      <c r="E14" s="593">
        <v>3.6999999999999998E-2</v>
      </c>
      <c r="F14" s="532">
        <v>5.4029999999999996</v>
      </c>
      <c r="G14" s="532">
        <v>0.12100000000000002</v>
      </c>
      <c r="H14" s="532">
        <v>0.13700000000000001</v>
      </c>
      <c r="I14" s="593">
        <v>2.1999999999999999E-2</v>
      </c>
      <c r="J14" s="532">
        <v>9.32</v>
      </c>
      <c r="K14" s="532">
        <v>0.159</v>
      </c>
    </row>
    <row r="15" spans="1:11" s="656" customFormat="1" ht="15.95" customHeight="1">
      <c r="A15" s="639" t="s">
        <v>37</v>
      </c>
      <c r="B15" s="659"/>
      <c r="C15" s="641"/>
      <c r="D15" s="1290">
        <v>483.73899999999998</v>
      </c>
      <c r="E15" s="640">
        <v>484.12099999999998</v>
      </c>
      <c r="F15" s="641">
        <v>490.03000000000003</v>
      </c>
      <c r="G15" s="641">
        <v>477.84100000000001</v>
      </c>
      <c r="H15" s="641">
        <v>484.48199999999997</v>
      </c>
      <c r="I15" s="640">
        <v>499.53300000000002</v>
      </c>
      <c r="J15" s="641">
        <v>967.86</v>
      </c>
      <c r="K15" s="641">
        <v>984.01499999999999</v>
      </c>
    </row>
    <row r="16" spans="1:11" s="656" customFormat="1" ht="15.95" customHeight="1">
      <c r="A16" s="639" t="s">
        <v>271</v>
      </c>
      <c r="B16" s="659"/>
      <c r="C16" s="641"/>
      <c r="D16" s="1290">
        <v>403.31400000000002</v>
      </c>
      <c r="E16" s="640">
        <v>350.36700000000008</v>
      </c>
      <c r="F16" s="641">
        <v>331.13299999999975</v>
      </c>
      <c r="G16" s="641">
        <v>379.9340000000002</v>
      </c>
      <c r="H16" s="641">
        <v>379.8599999999999</v>
      </c>
      <c r="I16" s="640">
        <v>433.25699999999995</v>
      </c>
      <c r="J16" s="641">
        <v>753.68100000000004</v>
      </c>
      <c r="K16" s="641">
        <v>813.11699999999985</v>
      </c>
    </row>
    <row r="17" spans="1:11" s="656" customFormat="1" ht="15.95" customHeight="1">
      <c r="A17" s="638" t="s">
        <v>272</v>
      </c>
      <c r="B17" s="660"/>
      <c r="C17" s="661"/>
      <c r="D17" s="1291">
        <v>61.359999999999985</v>
      </c>
      <c r="E17" s="1288">
        <v>124.614</v>
      </c>
      <c r="F17" s="661">
        <v>120.26200000000006</v>
      </c>
      <c r="G17" s="661">
        <v>115.27899999999994</v>
      </c>
      <c r="H17" s="661">
        <v>231.37100000000001</v>
      </c>
      <c r="I17" s="1288">
        <v>200.785</v>
      </c>
      <c r="J17" s="661">
        <v>185.97399999999999</v>
      </c>
      <c r="K17" s="661">
        <v>432.15600000000001</v>
      </c>
    </row>
    <row r="18" spans="1:11" s="656" customFormat="1" ht="15.95" customHeight="1">
      <c r="A18" s="642" t="s">
        <v>38</v>
      </c>
      <c r="B18" s="662"/>
      <c r="C18" s="600"/>
      <c r="D18" s="1292">
        <v>341.95400000000006</v>
      </c>
      <c r="E18" s="601">
        <v>225.75300000000007</v>
      </c>
      <c r="F18" s="600">
        <v>210.8709999999997</v>
      </c>
      <c r="G18" s="600">
        <v>264.65500000000026</v>
      </c>
      <c r="H18" s="600">
        <v>148.48899999999989</v>
      </c>
      <c r="I18" s="601">
        <v>232.47199999999995</v>
      </c>
      <c r="J18" s="600">
        <v>567.70700000000011</v>
      </c>
      <c r="K18" s="600">
        <v>380.96099999999984</v>
      </c>
    </row>
    <row r="19" spans="1:11" s="656" customFormat="1" ht="15.95" customHeight="1">
      <c r="A19" s="643" t="s">
        <v>373</v>
      </c>
      <c r="B19" s="663"/>
      <c r="C19" s="554"/>
      <c r="D19" s="1286">
        <v>90.945000000000007</v>
      </c>
      <c r="E19" s="603">
        <v>78.388999999999996</v>
      </c>
      <c r="F19" s="532">
        <v>47.179000000000002</v>
      </c>
      <c r="G19" s="532">
        <v>41.138000000000005</v>
      </c>
      <c r="H19" s="532">
        <v>15.372999999999998</v>
      </c>
      <c r="I19" s="603">
        <v>32.808</v>
      </c>
      <c r="J19" s="554">
        <v>169.334</v>
      </c>
      <c r="K19" s="554">
        <v>48.180999999999997</v>
      </c>
    </row>
    <row r="20" spans="1:11" s="656" customFormat="1" ht="15.95" customHeight="1">
      <c r="A20" s="643" t="s">
        <v>374</v>
      </c>
      <c r="B20" s="663"/>
      <c r="C20" s="554"/>
      <c r="D20" s="1286">
        <v>251.00899999999999</v>
      </c>
      <c r="E20" s="603">
        <v>147.364</v>
      </c>
      <c r="F20" s="532">
        <v>163.69099999999997</v>
      </c>
      <c r="G20" s="532">
        <v>223.51800000000003</v>
      </c>
      <c r="H20" s="532">
        <v>133.11699999999996</v>
      </c>
      <c r="I20" s="603">
        <v>199.66300000000001</v>
      </c>
      <c r="J20" s="554">
        <v>398.37299999999999</v>
      </c>
      <c r="K20" s="554">
        <v>332.78</v>
      </c>
    </row>
    <row r="21" spans="1:11" s="656" customFormat="1" ht="15.95" customHeight="1">
      <c r="A21" s="643" t="s">
        <v>375</v>
      </c>
      <c r="B21" s="658"/>
      <c r="C21" s="532"/>
      <c r="D21" s="1278"/>
      <c r="E21" s="593"/>
      <c r="F21" s="554"/>
      <c r="G21" s="554"/>
      <c r="H21" s="554"/>
      <c r="I21" s="593"/>
      <c r="J21" s="532">
        <v>0</v>
      </c>
      <c r="K21" s="532">
        <v>0</v>
      </c>
    </row>
    <row r="22" spans="1:11" s="656" customFormat="1" ht="15.95" customHeight="1">
      <c r="A22" s="642" t="s">
        <v>38</v>
      </c>
      <c r="B22" s="662"/>
      <c r="C22" s="600"/>
      <c r="D22" s="1292">
        <v>341.95400000000001</v>
      </c>
      <c r="E22" s="601">
        <v>225.75299999999999</v>
      </c>
      <c r="F22" s="600">
        <v>210.86999999999998</v>
      </c>
      <c r="G22" s="600">
        <v>264.65600000000006</v>
      </c>
      <c r="H22" s="600">
        <v>148.48999999999995</v>
      </c>
      <c r="I22" s="601">
        <v>232.471</v>
      </c>
      <c r="J22" s="600">
        <v>567.70699999999999</v>
      </c>
      <c r="K22" s="600">
        <v>380.96099999999996</v>
      </c>
    </row>
    <row r="23" spans="1:11" s="656" customFormat="1" ht="15.95" customHeight="1">
      <c r="A23" s="635" t="s">
        <v>376</v>
      </c>
      <c r="B23" s="664"/>
      <c r="C23" s="606"/>
      <c r="D23" s="1293"/>
      <c r="E23" s="607"/>
      <c r="F23" s="606"/>
      <c r="G23" s="606"/>
      <c r="H23" s="606"/>
      <c r="I23" s="607"/>
      <c r="J23" s="606"/>
      <c r="K23" s="606"/>
    </row>
    <row r="24" spans="1:11" s="656" customFormat="1" ht="15.95" customHeight="1">
      <c r="A24" s="103" t="s">
        <v>324</v>
      </c>
      <c r="B24" s="665"/>
      <c r="C24" s="609"/>
      <c r="D24" s="1294">
        <v>22.821626391999999</v>
      </c>
      <c r="E24" s="610">
        <v>22.422590707000001</v>
      </c>
      <c r="F24" s="609">
        <v>22.244129872999999</v>
      </c>
      <c r="G24" s="609">
        <v>22.097830348999999</v>
      </c>
      <c r="H24" s="609">
        <v>21.880456994999999</v>
      </c>
      <c r="I24" s="610">
        <v>21.806999999999999</v>
      </c>
      <c r="J24" s="609">
        <v>22.821626391999999</v>
      </c>
      <c r="K24" s="609">
        <v>21.880456994999999</v>
      </c>
    </row>
    <row r="25" spans="1:11" s="656" customFormat="1" ht="15.95" customHeight="1">
      <c r="A25" s="103" t="s">
        <v>377</v>
      </c>
      <c r="B25" s="665"/>
      <c r="C25" s="609"/>
      <c r="D25" s="1294">
        <v>62.042980307999997</v>
      </c>
      <c r="E25" s="610">
        <v>59.76744334</v>
      </c>
      <c r="F25" s="609">
        <v>59.653433577999998</v>
      </c>
      <c r="G25" s="609">
        <v>59.029660143000001</v>
      </c>
      <c r="H25" s="609">
        <v>59.313603200999999</v>
      </c>
      <c r="I25" s="610">
        <v>62.136000000000003</v>
      </c>
      <c r="J25" s="609">
        <v>62.042980307999997</v>
      </c>
      <c r="K25" s="609">
        <v>59.313603200999999</v>
      </c>
    </row>
    <row r="26" spans="1:11" s="656" customFormat="1" ht="15.95" customHeight="1">
      <c r="A26" s="103" t="s">
        <v>378</v>
      </c>
      <c r="B26" s="665"/>
      <c r="C26" s="609"/>
      <c r="D26" s="1294">
        <v>87.048810639999999</v>
      </c>
      <c r="E26" s="610">
        <v>84.979739679000005</v>
      </c>
      <c r="F26" s="609">
        <v>84.486515943000001</v>
      </c>
      <c r="G26" s="609">
        <v>83.019993917999997</v>
      </c>
      <c r="H26" s="609">
        <v>81.907259193000002</v>
      </c>
      <c r="I26" s="610">
        <v>82.527000000000001</v>
      </c>
      <c r="J26" s="609">
        <v>87.048810639999999</v>
      </c>
      <c r="K26" s="609">
        <v>81.907259193000002</v>
      </c>
    </row>
    <row r="27" spans="1:11" s="656" customFormat="1" ht="15.95" customHeight="1">
      <c r="A27" s="644" t="s">
        <v>379</v>
      </c>
      <c r="B27" s="666"/>
      <c r="C27" s="613"/>
      <c r="D27" s="1295">
        <v>9.3709410989999995</v>
      </c>
      <c r="E27" s="614">
        <v>8.7190415090000002</v>
      </c>
      <c r="F27" s="613">
        <v>8.1366455379999998</v>
      </c>
      <c r="G27" s="613">
        <v>7.618212776</v>
      </c>
      <c r="H27" s="613">
        <v>7.1686236890000004</v>
      </c>
      <c r="I27" s="614">
        <v>6.9630000000000001</v>
      </c>
      <c r="J27" s="613">
        <v>9.3709410989999995</v>
      </c>
      <c r="K27" s="613">
        <v>7.1686236890000004</v>
      </c>
    </row>
    <row r="28" spans="1:11" s="656" customFormat="1" ht="15.95" customHeight="1">
      <c r="A28" s="635" t="s">
        <v>273</v>
      </c>
      <c r="B28" s="658"/>
      <c r="C28" s="532"/>
      <c r="D28" s="1278"/>
      <c r="E28" s="593"/>
      <c r="F28" s="532"/>
      <c r="G28" s="532"/>
      <c r="H28" s="532"/>
      <c r="I28" s="593"/>
      <c r="J28" s="532"/>
      <c r="K28" s="532"/>
    </row>
    <row r="29" spans="1:11" s="656" customFormat="1" ht="15.95" customHeight="1">
      <c r="A29" s="59" t="s">
        <v>275</v>
      </c>
      <c r="B29" s="667"/>
      <c r="C29" s="646"/>
      <c r="D29" s="1296">
        <v>0.54533269150772279</v>
      </c>
      <c r="E29" s="645">
        <v>0.58014135613693663</v>
      </c>
      <c r="F29" s="646">
        <v>0.59675119312487312</v>
      </c>
      <c r="G29" s="646">
        <v>0.55707032730028261</v>
      </c>
      <c r="H29" s="646">
        <v>0.5605211825874481</v>
      </c>
      <c r="I29" s="645">
        <v>0.53552568102145182</v>
      </c>
      <c r="J29" s="646">
        <v>0.56220560532685548</v>
      </c>
      <c r="K29" s="646">
        <v>0.54754742556473313</v>
      </c>
    </row>
    <row r="30" spans="1:11" s="656" customFormat="1" ht="15.95" customHeight="1">
      <c r="A30" s="644" t="s">
        <v>288</v>
      </c>
      <c r="B30" s="668"/>
      <c r="C30" s="648"/>
      <c r="D30" s="1297">
        <v>0.14330127753271488</v>
      </c>
      <c r="E30" s="647">
        <v>8.8433495730181139E-2</v>
      </c>
      <c r="F30" s="648">
        <v>8.0893521184257688E-2</v>
      </c>
      <c r="G30" s="648">
        <v>0.10021381332518761</v>
      </c>
      <c r="H30" s="648">
        <v>5.1988780806121557E-2</v>
      </c>
      <c r="I30" s="647">
        <v>8.7336914307166988E-2</v>
      </c>
      <c r="J30" s="648">
        <v>0.11564086719599884</v>
      </c>
      <c r="K30" s="648">
        <v>6.9724256712557553E-2</v>
      </c>
    </row>
    <row r="31" spans="1:11" s="656" customFormat="1" ht="15.95" customHeight="1">
      <c r="A31" s="635" t="s">
        <v>386</v>
      </c>
      <c r="B31" s="669"/>
      <c r="C31" s="650"/>
      <c r="D31" s="1298"/>
      <c r="E31" s="649"/>
      <c r="F31" s="650"/>
      <c r="G31" s="650"/>
      <c r="H31" s="650"/>
      <c r="I31" s="649"/>
      <c r="J31" s="650"/>
      <c r="K31" s="650"/>
    </row>
    <row r="32" spans="1:11" s="656" customFormat="1" ht="15.95" customHeight="1">
      <c r="A32" s="59" t="s">
        <v>289</v>
      </c>
      <c r="B32" s="663"/>
      <c r="C32" s="554"/>
      <c r="D32" s="1286">
        <v>31.689677081235093</v>
      </c>
      <c r="E32" s="603">
        <v>63.303433631777899</v>
      </c>
      <c r="F32" s="554">
        <v>61.933273350741992</v>
      </c>
      <c r="G32" s="554">
        <v>59.249913767126351</v>
      </c>
      <c r="H32" s="554">
        <v>116.31031245605887</v>
      </c>
      <c r="I32" s="603">
        <v>100.23574190563153</v>
      </c>
      <c r="J32" s="554">
        <v>47.627071481835365</v>
      </c>
      <c r="K32" s="554">
        <v>108.24510135530927</v>
      </c>
    </row>
    <row r="33" spans="1:11" s="656" customFormat="1" ht="15.95" customHeight="1">
      <c r="A33" s="466" t="s">
        <v>280</v>
      </c>
      <c r="B33" s="670"/>
      <c r="C33" s="671"/>
      <c r="D33" s="1299">
        <v>76246.721999999994</v>
      </c>
      <c r="E33" s="651">
        <v>78655.456000000006</v>
      </c>
      <c r="F33" s="671">
        <v>78826.048999999999</v>
      </c>
      <c r="G33" s="671">
        <v>76517.911999999997</v>
      </c>
      <c r="H33" s="671">
        <v>79133.285000000003</v>
      </c>
      <c r="I33" s="651">
        <v>80007.203999999998</v>
      </c>
      <c r="J33" s="671">
        <v>76246.721999999994</v>
      </c>
      <c r="K33" s="671">
        <v>79133.285000000003</v>
      </c>
    </row>
    <row r="34" spans="1:11" ht="15" customHeight="1">
      <c r="A34" s="417" t="s">
        <v>282</v>
      </c>
      <c r="B34" s="345"/>
      <c r="C34" s="345"/>
      <c r="D34" s="345"/>
      <c r="E34" s="345"/>
      <c r="F34" s="672"/>
      <c r="G34" s="345"/>
      <c r="H34" s="345"/>
      <c r="I34" s="345"/>
      <c r="J34" s="345"/>
      <c r="K34" s="345"/>
    </row>
    <row r="35" spans="1:11" ht="15" customHeight="1">
      <c r="A35" s="417" t="s">
        <v>283</v>
      </c>
      <c r="B35" s="345"/>
      <c r="C35" s="345"/>
      <c r="D35" s="345"/>
      <c r="E35" s="345"/>
      <c r="F35" s="345"/>
      <c r="G35" s="672"/>
      <c r="H35" s="672"/>
      <c r="I35" s="672"/>
      <c r="J35" s="672"/>
      <c r="K35" s="672"/>
    </row>
    <row r="36" spans="1:11" ht="15" customHeight="1">
      <c r="B36" s="345"/>
      <c r="C36" s="345"/>
      <c r="D36" s="345"/>
      <c r="E36" s="345"/>
      <c r="F36" s="672"/>
      <c r="G36" s="345"/>
      <c r="H36" s="345"/>
      <c r="I36" s="345"/>
      <c r="J36" s="345"/>
      <c r="K36" s="345"/>
    </row>
    <row r="37" spans="1:11" ht="15" customHeight="1">
      <c r="B37" s="652"/>
      <c r="C37" s="652"/>
      <c r="D37" s="652"/>
      <c r="E37" s="652"/>
      <c r="F37" s="652"/>
      <c r="G37" s="652"/>
      <c r="H37" s="652"/>
      <c r="I37" s="652"/>
      <c r="J37" s="652"/>
      <c r="K37"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view="pageBreakPreview" zoomScale="70" zoomScaleNormal="100" zoomScaleSheetLayoutView="70" workbookViewId="0"/>
  </sheetViews>
  <sheetFormatPr defaultRowHeight="12.75"/>
  <cols>
    <col min="1" max="1" width="65.7109375" style="652" customWidth="1"/>
    <col min="2" max="3" width="13.85546875" style="98" customWidth="1"/>
    <col min="4" max="7" width="14.7109375" style="99" customWidth="1"/>
    <col min="8" max="11" width="14.7109375" style="98" customWidth="1"/>
    <col min="12" max="12" width="3.7109375" style="652" customWidth="1"/>
    <col min="13" max="16384" width="9.140625" style="652"/>
  </cols>
  <sheetData>
    <row r="1" spans="1:11" s="59" customFormat="1" ht="50.1" customHeight="1">
      <c r="A1" s="55"/>
    </row>
    <row r="2" spans="1:11" ht="39.75" customHeight="1">
      <c r="A2" s="60" t="s">
        <v>395</v>
      </c>
      <c r="B2" s="62"/>
      <c r="C2" s="63"/>
      <c r="D2" s="63"/>
      <c r="E2" s="62"/>
      <c r="F2" s="62"/>
      <c r="G2" s="62"/>
      <c r="H2" s="62"/>
      <c r="I2" s="62"/>
      <c r="J2" s="62"/>
      <c r="K2" s="62"/>
    </row>
    <row r="3" spans="1:11" ht="0.75" customHeight="1">
      <c r="A3" s="521"/>
      <c r="B3" s="129"/>
      <c r="C3" s="629"/>
      <c r="D3" s="629"/>
      <c r="E3" s="629"/>
      <c r="F3" s="629"/>
      <c r="G3" s="629"/>
      <c r="H3" s="629"/>
      <c r="I3" s="629"/>
      <c r="J3" s="629"/>
      <c r="K3" s="629"/>
    </row>
    <row r="4" spans="1:11" ht="15.75" customHeight="1">
      <c r="A4" s="1404"/>
      <c r="B4" s="653"/>
      <c r="C4" s="453"/>
      <c r="D4" s="453"/>
      <c r="E4" s="453"/>
      <c r="F4" s="453"/>
      <c r="G4" s="453"/>
      <c r="H4" s="453"/>
      <c r="I4" s="453"/>
      <c r="J4" s="453"/>
      <c r="K4" s="453"/>
    </row>
    <row r="5" spans="1:11" ht="19.5" customHeight="1">
      <c r="A5" s="630" t="s">
        <v>396</v>
      </c>
      <c r="B5" s="526"/>
      <c r="C5" s="526"/>
      <c r="D5" s="526"/>
      <c r="E5" s="526"/>
      <c r="F5" s="526"/>
      <c r="G5" s="526"/>
      <c r="H5" s="526"/>
      <c r="I5" s="527"/>
      <c r="J5" s="527"/>
      <c r="K5" s="527"/>
    </row>
    <row r="6" spans="1:11" s="656" customFormat="1" ht="15.95" customHeight="1">
      <c r="A6" s="654" t="s">
        <v>95</v>
      </c>
      <c r="B6" s="655" t="s">
        <v>229</v>
      </c>
      <c r="C6" s="501" t="s">
        <v>99</v>
      </c>
      <c r="D6" s="1276" t="s">
        <v>100</v>
      </c>
      <c r="E6" s="1204" t="s">
        <v>101</v>
      </c>
      <c r="F6" s="501" t="s">
        <v>85</v>
      </c>
      <c r="G6" s="501" t="s">
        <v>86</v>
      </c>
      <c r="H6" s="501" t="s">
        <v>87</v>
      </c>
      <c r="I6" s="1204" t="s">
        <v>88</v>
      </c>
      <c r="J6" s="398" t="s">
        <v>653</v>
      </c>
      <c r="K6" s="398" t="s">
        <v>670</v>
      </c>
    </row>
    <row r="7" spans="1:11" s="656" customFormat="1" ht="15.95" customHeight="1">
      <c r="A7" s="635" t="s">
        <v>372</v>
      </c>
      <c r="B7" s="657"/>
      <c r="C7" s="637"/>
      <c r="D7" s="1289"/>
      <c r="E7" s="636"/>
      <c r="F7" s="637"/>
      <c r="G7" s="637"/>
      <c r="H7" s="637"/>
      <c r="I7" s="636"/>
      <c r="J7" s="637"/>
      <c r="K7" s="637"/>
    </row>
    <row r="8" spans="1:11" s="656" customFormat="1" ht="15.95" customHeight="1">
      <c r="A8" s="638" t="s">
        <v>252</v>
      </c>
      <c r="B8" s="658"/>
      <c r="C8" s="532"/>
      <c r="D8" s="1278">
        <v>326.74700000000007</v>
      </c>
      <c r="E8" s="593">
        <v>349.34699999999998</v>
      </c>
      <c r="F8" s="532">
        <v>283.86500000000001</v>
      </c>
      <c r="G8" s="532">
        <v>324.55399999999997</v>
      </c>
      <c r="H8" s="532">
        <v>338.42699999999996</v>
      </c>
      <c r="I8" s="593">
        <v>362.387</v>
      </c>
      <c r="J8" s="532">
        <v>676.09400000000005</v>
      </c>
      <c r="K8" s="532">
        <v>700.81399999999996</v>
      </c>
    </row>
    <row r="9" spans="1:11" s="656" customFormat="1" ht="15.95" customHeight="1">
      <c r="A9" s="638" t="s">
        <v>35</v>
      </c>
      <c r="B9" s="658"/>
      <c r="C9" s="532"/>
      <c r="D9" s="1278">
        <v>61.118000000000002</v>
      </c>
      <c r="E9" s="593">
        <v>46.686</v>
      </c>
      <c r="F9" s="532">
        <v>56.657000000000011</v>
      </c>
      <c r="G9" s="532">
        <v>50.826999999999998</v>
      </c>
      <c r="H9" s="532">
        <v>63.183999999999997</v>
      </c>
      <c r="I9" s="593">
        <v>51.744</v>
      </c>
      <c r="J9" s="532">
        <v>107.804</v>
      </c>
      <c r="K9" s="532">
        <v>114.928</v>
      </c>
    </row>
    <row r="10" spans="1:11" s="656" customFormat="1" ht="15.95" customHeight="1">
      <c r="A10" s="638" t="s">
        <v>260</v>
      </c>
      <c r="B10" s="658"/>
      <c r="C10" s="532"/>
      <c r="D10" s="1278">
        <v>0.70500000000000007</v>
      </c>
      <c r="E10" s="593">
        <v>4.1079999999999997</v>
      </c>
      <c r="F10" s="532">
        <v>7.9629999999999939</v>
      </c>
      <c r="G10" s="532">
        <v>59.042000000000009</v>
      </c>
      <c r="H10" s="532">
        <v>6.5779999999999959</v>
      </c>
      <c r="I10" s="593">
        <v>27.524000000000001</v>
      </c>
      <c r="J10" s="532">
        <v>4.8129999999999997</v>
      </c>
      <c r="K10" s="532">
        <v>34.101999999999997</v>
      </c>
    </row>
    <row r="11" spans="1:11" s="656" customFormat="1" ht="15.95" customHeight="1">
      <c r="A11" s="638" t="s">
        <v>268</v>
      </c>
      <c r="B11" s="658"/>
      <c r="C11" s="532"/>
      <c r="D11" s="1278">
        <v>39.610999999999933</v>
      </c>
      <c r="E11" s="593">
        <v>29.823000000000036</v>
      </c>
      <c r="F11" s="532">
        <v>54.844000000000023</v>
      </c>
      <c r="G11" s="532">
        <v>56.068999999999988</v>
      </c>
      <c r="H11" s="532">
        <v>72.756</v>
      </c>
      <c r="I11" s="593">
        <v>55.302999999999997</v>
      </c>
      <c r="J11" s="532">
        <v>69.433999999999969</v>
      </c>
      <c r="K11" s="532">
        <v>128.059</v>
      </c>
    </row>
    <row r="12" spans="1:11" s="656" customFormat="1" ht="15.95" customHeight="1">
      <c r="A12" s="639" t="s">
        <v>36</v>
      </c>
      <c r="B12" s="659"/>
      <c r="C12" s="641"/>
      <c r="D12" s="1290">
        <v>428.18099999999998</v>
      </c>
      <c r="E12" s="640">
        <v>429.964</v>
      </c>
      <c r="F12" s="641">
        <v>403.32900000000006</v>
      </c>
      <c r="G12" s="641">
        <v>490.49199999999996</v>
      </c>
      <c r="H12" s="641">
        <v>480.94499999999994</v>
      </c>
      <c r="I12" s="640">
        <v>496.95799999999997</v>
      </c>
      <c r="J12" s="641">
        <v>858.14499999999998</v>
      </c>
      <c r="K12" s="641">
        <v>977.90299999999991</v>
      </c>
    </row>
    <row r="13" spans="1:11" s="656" customFormat="1" ht="15.95" customHeight="1">
      <c r="A13" s="638" t="s">
        <v>270</v>
      </c>
      <c r="B13" s="658"/>
      <c r="C13" s="532"/>
      <c r="D13" s="1278">
        <v>148.64699999999999</v>
      </c>
      <c r="E13" s="593">
        <v>180.86099999999999</v>
      </c>
      <c r="F13" s="532">
        <v>200.23099999999999</v>
      </c>
      <c r="G13" s="532">
        <v>183.72200000000004</v>
      </c>
      <c r="H13" s="532">
        <v>192.56799999999998</v>
      </c>
      <c r="I13" s="593">
        <v>198.45400000000001</v>
      </c>
      <c r="J13" s="532">
        <v>329.50799999999998</v>
      </c>
      <c r="K13" s="532">
        <v>391.02199999999999</v>
      </c>
    </row>
    <row r="14" spans="1:11" s="656" customFormat="1" ht="15.95" customHeight="1">
      <c r="A14" s="638" t="s">
        <v>66</v>
      </c>
      <c r="B14" s="658"/>
      <c r="C14" s="532"/>
      <c r="D14" s="1278">
        <v>0</v>
      </c>
      <c r="E14" s="593">
        <v>0</v>
      </c>
      <c r="F14" s="532">
        <v>0</v>
      </c>
      <c r="G14" s="532">
        <v>0</v>
      </c>
      <c r="H14" s="532">
        <v>0</v>
      </c>
      <c r="I14" s="593">
        <v>0</v>
      </c>
      <c r="J14" s="532">
        <v>0</v>
      </c>
      <c r="K14" s="532">
        <v>0</v>
      </c>
    </row>
    <row r="15" spans="1:11" s="656" customFormat="1" ht="15.95" customHeight="1">
      <c r="A15" s="639" t="s">
        <v>37</v>
      </c>
      <c r="B15" s="659"/>
      <c r="C15" s="641"/>
      <c r="D15" s="1290">
        <v>148.64699999999999</v>
      </c>
      <c r="E15" s="640">
        <v>180.86099999999999</v>
      </c>
      <c r="F15" s="641">
        <v>200.23099999999999</v>
      </c>
      <c r="G15" s="641">
        <v>183.72200000000004</v>
      </c>
      <c r="H15" s="641">
        <v>192.56799999999998</v>
      </c>
      <c r="I15" s="640">
        <v>198.45400000000001</v>
      </c>
      <c r="J15" s="641">
        <v>329.50799999999998</v>
      </c>
      <c r="K15" s="641">
        <v>391.02199999999999</v>
      </c>
    </row>
    <row r="16" spans="1:11" s="656" customFormat="1" ht="15.95" customHeight="1">
      <c r="A16" s="639" t="s">
        <v>271</v>
      </c>
      <c r="B16" s="659"/>
      <c r="C16" s="641"/>
      <c r="D16" s="1290">
        <v>279.53399999999999</v>
      </c>
      <c r="E16" s="640">
        <v>249.10300000000001</v>
      </c>
      <c r="F16" s="641">
        <v>203.09800000000007</v>
      </c>
      <c r="G16" s="641">
        <v>306.76999999999992</v>
      </c>
      <c r="H16" s="641">
        <v>288.37699999999995</v>
      </c>
      <c r="I16" s="640">
        <v>298.50399999999996</v>
      </c>
      <c r="J16" s="641">
        <v>528.63699999999994</v>
      </c>
      <c r="K16" s="641">
        <v>586.88099999999986</v>
      </c>
    </row>
    <row r="17" spans="1:11" s="656" customFormat="1" ht="15.95" customHeight="1">
      <c r="A17" s="638" t="s">
        <v>272</v>
      </c>
      <c r="B17" s="660"/>
      <c r="C17" s="661"/>
      <c r="D17" s="1291">
        <v>-2.8159999999999998</v>
      </c>
      <c r="E17" s="1288">
        <v>9.5359999999999996</v>
      </c>
      <c r="F17" s="661">
        <v>16.210999999999999</v>
      </c>
      <c r="G17" s="661">
        <v>25.400999999999996</v>
      </c>
      <c r="H17" s="661">
        <v>35.428000000000004</v>
      </c>
      <c r="I17" s="1288">
        <v>5.8579999999999997</v>
      </c>
      <c r="J17" s="661">
        <v>6.72</v>
      </c>
      <c r="K17" s="661">
        <v>41.286000000000001</v>
      </c>
    </row>
    <row r="18" spans="1:11" s="656" customFormat="1" ht="15.95" customHeight="1">
      <c r="A18" s="642" t="s">
        <v>38</v>
      </c>
      <c r="B18" s="662"/>
      <c r="C18" s="600"/>
      <c r="D18" s="1292">
        <v>282.34999999999997</v>
      </c>
      <c r="E18" s="601">
        <v>239.56700000000001</v>
      </c>
      <c r="F18" s="600">
        <v>186.88700000000006</v>
      </c>
      <c r="G18" s="600">
        <v>281.36899999999991</v>
      </c>
      <c r="H18" s="600">
        <v>252.94899999999996</v>
      </c>
      <c r="I18" s="601">
        <v>292.64599999999996</v>
      </c>
      <c r="J18" s="600">
        <v>521.91699999999992</v>
      </c>
      <c r="K18" s="600">
        <v>545.59499999999991</v>
      </c>
    </row>
    <row r="19" spans="1:11" s="656" customFormat="1" ht="15.95" customHeight="1">
      <c r="A19" s="643" t="s">
        <v>373</v>
      </c>
      <c r="B19" s="663"/>
      <c r="C19" s="554"/>
      <c r="D19" s="1286">
        <v>70.346999999999994</v>
      </c>
      <c r="E19" s="603">
        <v>67.698999999999998</v>
      </c>
      <c r="F19" s="532">
        <v>49.977999999999994</v>
      </c>
      <c r="G19" s="532">
        <v>96.066000000000003</v>
      </c>
      <c r="H19" s="532">
        <v>89.147000000000006</v>
      </c>
      <c r="I19" s="603">
        <v>91.822999999999993</v>
      </c>
      <c r="J19" s="554">
        <v>138.04599999999999</v>
      </c>
      <c r="K19" s="554">
        <v>180.97</v>
      </c>
    </row>
    <row r="20" spans="1:11" s="656" customFormat="1" ht="15.95" customHeight="1">
      <c r="A20" s="643" t="s">
        <v>374</v>
      </c>
      <c r="B20" s="663"/>
      <c r="C20" s="554"/>
      <c r="D20" s="1286">
        <v>212.00299999999999</v>
      </c>
      <c r="E20" s="603">
        <v>171.86799999999999</v>
      </c>
      <c r="F20" s="532">
        <v>136.911</v>
      </c>
      <c r="G20" s="532">
        <v>185.30399999999997</v>
      </c>
      <c r="H20" s="532">
        <v>163.80200000000002</v>
      </c>
      <c r="I20" s="603">
        <v>200.822</v>
      </c>
      <c r="J20" s="554">
        <v>383.87099999999998</v>
      </c>
      <c r="K20" s="554">
        <v>364.62400000000002</v>
      </c>
    </row>
    <row r="21" spans="1:11" s="656" customFormat="1" ht="15.95" customHeight="1">
      <c r="A21" s="643" t="s">
        <v>375</v>
      </c>
      <c r="B21" s="658"/>
      <c r="C21" s="532"/>
      <c r="D21" s="1278"/>
      <c r="E21" s="593"/>
      <c r="F21" s="554"/>
      <c r="G21" s="554"/>
      <c r="H21" s="554"/>
      <c r="I21" s="593"/>
      <c r="J21" s="532">
        <v>0</v>
      </c>
      <c r="K21" s="532">
        <v>0</v>
      </c>
    </row>
    <row r="22" spans="1:11" s="656" customFormat="1" ht="15.95" customHeight="1">
      <c r="A22" s="642" t="s">
        <v>38</v>
      </c>
      <c r="B22" s="662"/>
      <c r="C22" s="600"/>
      <c r="D22" s="1292">
        <v>282.34999999999997</v>
      </c>
      <c r="E22" s="601">
        <v>239.56700000000001</v>
      </c>
      <c r="F22" s="600">
        <v>186.88900000000001</v>
      </c>
      <c r="G22" s="600">
        <v>281.37</v>
      </c>
      <c r="H22" s="600">
        <v>252.94900000000001</v>
      </c>
      <c r="I22" s="601">
        <v>292.64499999999998</v>
      </c>
      <c r="J22" s="600">
        <v>521.91699999999992</v>
      </c>
      <c r="K22" s="600">
        <v>545.59400000000005</v>
      </c>
    </row>
    <row r="23" spans="1:11" s="656" customFormat="1" ht="15.95" customHeight="1">
      <c r="A23" s="635" t="s">
        <v>376</v>
      </c>
      <c r="B23" s="664"/>
      <c r="C23" s="606"/>
      <c r="D23" s="1293"/>
      <c r="E23" s="607"/>
      <c r="F23" s="606"/>
      <c r="G23" s="606"/>
      <c r="H23" s="606"/>
      <c r="I23" s="607"/>
      <c r="J23" s="606"/>
      <c r="K23" s="606"/>
    </row>
    <row r="24" spans="1:11" s="656" customFormat="1" ht="15.95" customHeight="1">
      <c r="A24" s="103" t="s">
        <v>324</v>
      </c>
      <c r="B24" s="665"/>
      <c r="C24" s="609"/>
      <c r="D24" s="1294">
        <v>26.123404465</v>
      </c>
      <c r="E24" s="610">
        <v>25.19346247</v>
      </c>
      <c r="F24" s="609">
        <v>24.705410609000001</v>
      </c>
      <c r="G24" s="609">
        <v>26.029874943999999</v>
      </c>
      <c r="H24" s="609">
        <v>26.327587977</v>
      </c>
      <c r="I24" s="610">
        <v>31.245000000000001</v>
      </c>
      <c r="J24" s="609">
        <v>26.123404465</v>
      </c>
      <c r="K24" s="609">
        <v>26.327587977</v>
      </c>
    </row>
    <row r="25" spans="1:11" s="656" customFormat="1" ht="15.95" customHeight="1">
      <c r="A25" s="103" t="s">
        <v>377</v>
      </c>
      <c r="B25" s="665"/>
      <c r="C25" s="609"/>
      <c r="D25" s="1294">
        <v>32.863803294999997</v>
      </c>
      <c r="E25" s="610">
        <v>30.497131173</v>
      </c>
      <c r="F25" s="609">
        <v>31.747719707000002</v>
      </c>
      <c r="G25" s="609">
        <v>31.083944560999999</v>
      </c>
      <c r="H25" s="609">
        <v>32.102819711000002</v>
      </c>
      <c r="I25" s="610">
        <v>31.507000000000001</v>
      </c>
      <c r="J25" s="609">
        <v>32.863803294999997</v>
      </c>
      <c r="K25" s="609">
        <v>32.102819711000002</v>
      </c>
    </row>
    <row r="26" spans="1:11" s="656" customFormat="1" ht="15.95" customHeight="1">
      <c r="A26" s="103" t="s">
        <v>378</v>
      </c>
      <c r="B26" s="665"/>
      <c r="C26" s="609"/>
      <c r="D26" s="1294">
        <v>24.231342555000001</v>
      </c>
      <c r="E26" s="610">
        <v>23.812536831999999</v>
      </c>
      <c r="F26" s="609">
        <v>26.317944317999999</v>
      </c>
      <c r="G26" s="609">
        <v>27.522451593</v>
      </c>
      <c r="H26" s="609">
        <v>28.827916038000001</v>
      </c>
      <c r="I26" s="610">
        <v>31.609000000000002</v>
      </c>
      <c r="J26" s="609">
        <v>24.231342555000001</v>
      </c>
      <c r="K26" s="609">
        <v>28.827916038000001</v>
      </c>
    </row>
    <row r="27" spans="1:11" s="656" customFormat="1" ht="15.95" customHeight="1">
      <c r="A27" s="644" t="s">
        <v>379</v>
      </c>
      <c r="B27" s="666"/>
      <c r="C27" s="613"/>
      <c r="D27" s="1295">
        <v>0.21904509699999999</v>
      </c>
      <c r="E27" s="614">
        <v>0.17591674900000001</v>
      </c>
      <c r="F27" s="613">
        <v>0.51716441199999996</v>
      </c>
      <c r="G27" s="613">
        <v>0.471693417</v>
      </c>
      <c r="H27" s="613">
        <v>0.40102130699999999</v>
      </c>
      <c r="I27" s="614">
        <v>0.44</v>
      </c>
      <c r="J27" s="613">
        <v>0.21904509699999999</v>
      </c>
      <c r="K27" s="613">
        <v>0.40102130699999999</v>
      </c>
    </row>
    <row r="28" spans="1:11" s="656" customFormat="1" ht="15.95" customHeight="1">
      <c r="A28" s="635" t="s">
        <v>273</v>
      </c>
      <c r="B28" s="658"/>
      <c r="C28" s="532"/>
      <c r="D28" s="1278"/>
      <c r="E28" s="593"/>
      <c r="F28" s="532"/>
      <c r="G28" s="532"/>
      <c r="H28" s="532"/>
      <c r="I28" s="593"/>
      <c r="J28" s="532"/>
      <c r="K28" s="532"/>
    </row>
    <row r="29" spans="1:11" s="656" customFormat="1" ht="15.95" customHeight="1">
      <c r="A29" s="59" t="s">
        <v>275</v>
      </c>
      <c r="B29" s="667"/>
      <c r="C29" s="646"/>
      <c r="D29" s="1296">
        <v>0.34715926208776193</v>
      </c>
      <c r="E29" s="645">
        <v>0.42064219329990415</v>
      </c>
      <c r="F29" s="646">
        <v>0.49644582958329297</v>
      </c>
      <c r="G29" s="646">
        <v>0.37456676153739521</v>
      </c>
      <c r="H29" s="646">
        <v>0.40039505556768445</v>
      </c>
      <c r="I29" s="645">
        <v>0.39933756977450813</v>
      </c>
      <c r="J29" s="646">
        <v>0.38397706681271809</v>
      </c>
      <c r="K29" s="646">
        <v>0.39985765459355377</v>
      </c>
    </row>
    <row r="30" spans="1:11" s="656" customFormat="1" ht="15.95" customHeight="1">
      <c r="A30" s="644" t="s">
        <v>288</v>
      </c>
      <c r="B30" s="668"/>
      <c r="C30" s="648"/>
      <c r="D30" s="1297">
        <v>0.20917337806403516</v>
      </c>
      <c r="E30" s="647">
        <v>0.1932208816793147</v>
      </c>
      <c r="F30" s="648">
        <v>0.15216017958595726</v>
      </c>
      <c r="G30" s="648">
        <v>0.24541369374135077</v>
      </c>
      <c r="H30" s="648">
        <v>0.17585388570674793</v>
      </c>
      <c r="I30" s="647">
        <v>0.22701753947720288</v>
      </c>
      <c r="J30" s="648">
        <v>0.20139408145716484</v>
      </c>
      <c r="K30" s="648">
        <v>0.20199997790179763</v>
      </c>
    </row>
    <row r="31" spans="1:11" s="656" customFormat="1" ht="15.95" customHeight="1">
      <c r="A31" s="635" t="s">
        <v>386</v>
      </c>
      <c r="B31" s="669"/>
      <c r="C31" s="650"/>
      <c r="D31" s="1298"/>
      <c r="E31" s="649"/>
      <c r="F31" s="650"/>
      <c r="G31" s="650"/>
      <c r="H31" s="650"/>
      <c r="I31" s="649"/>
      <c r="J31" s="650"/>
      <c r="K31" s="650"/>
    </row>
    <row r="32" spans="1:11" s="656" customFormat="1" ht="15.95" customHeight="1">
      <c r="A32" s="59" t="s">
        <v>289</v>
      </c>
      <c r="B32" s="663"/>
      <c r="C32" s="554"/>
      <c r="D32" s="1286">
        <v>-2.9044838665900214</v>
      </c>
      <c r="E32" s="603">
        <v>10.333664193543374</v>
      </c>
      <c r="F32" s="554">
        <v>17.390255856995477</v>
      </c>
      <c r="G32" s="554">
        <v>25.842819502375651</v>
      </c>
      <c r="H32" s="554">
        <v>34.543824472948728</v>
      </c>
      <c r="I32" s="603">
        <v>5.4652664323799867</v>
      </c>
      <c r="J32" s="554">
        <v>3.5511502737870142</v>
      </c>
      <c r="K32" s="554">
        <v>19.683848622927396</v>
      </c>
    </row>
    <row r="33" spans="1:11" s="656" customFormat="1" ht="15.95" customHeight="1">
      <c r="A33" s="466" t="s">
        <v>280</v>
      </c>
      <c r="B33" s="670"/>
      <c r="C33" s="671"/>
      <c r="D33" s="1299">
        <v>39856.478999999999</v>
      </c>
      <c r="E33" s="651">
        <v>37706.355000000003</v>
      </c>
      <c r="F33" s="671">
        <v>36118.377999999997</v>
      </c>
      <c r="G33" s="671">
        <v>38456.718000000001</v>
      </c>
      <c r="H33" s="671">
        <v>40175.569000000003</v>
      </c>
      <c r="I33" s="651">
        <v>41872.091999999997</v>
      </c>
      <c r="J33" s="671">
        <v>39856.478999999999</v>
      </c>
      <c r="K33" s="671">
        <v>40175.569000000003</v>
      </c>
    </row>
    <row r="34" spans="1:11" ht="15" customHeight="1">
      <c r="A34" s="417" t="s">
        <v>282</v>
      </c>
      <c r="B34" s="345"/>
      <c r="C34" s="345"/>
      <c r="D34" s="345"/>
      <c r="E34" s="345"/>
      <c r="F34" s="345"/>
      <c r="G34" s="672"/>
      <c r="H34" s="672"/>
      <c r="I34" s="672"/>
      <c r="J34" s="672"/>
      <c r="K34" s="672"/>
    </row>
    <row r="35" spans="1:11" ht="15" customHeight="1">
      <c r="A35" s="417" t="s">
        <v>283</v>
      </c>
      <c r="B35" s="345"/>
      <c r="C35" s="345"/>
      <c r="D35" s="345"/>
      <c r="E35" s="345"/>
      <c r="F35" s="672"/>
      <c r="G35" s="345"/>
      <c r="H35" s="345"/>
      <c r="I35" s="345"/>
      <c r="J35" s="345"/>
      <c r="K35" s="345"/>
    </row>
    <row r="36" spans="1:11" ht="15" customHeight="1">
      <c r="B36" s="652"/>
      <c r="C36" s="652"/>
      <c r="D36" s="652"/>
      <c r="E36" s="652"/>
      <c r="F36" s="652"/>
      <c r="G36" s="652"/>
      <c r="H36" s="652"/>
      <c r="I36" s="652"/>
      <c r="J36" s="652"/>
      <c r="K36" s="652"/>
    </row>
    <row r="37" spans="1:11" ht="15" customHeight="1">
      <c r="B37" s="652"/>
      <c r="C37" s="652"/>
      <c r="D37" s="652"/>
      <c r="E37" s="652"/>
      <c r="F37" s="652"/>
      <c r="G37" s="652"/>
      <c r="H37" s="652"/>
      <c r="I37" s="652"/>
      <c r="J37" s="652"/>
      <c r="K37"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view="pageBreakPreview" zoomScale="70" zoomScaleNormal="100" zoomScaleSheetLayoutView="70" workbookViewId="0"/>
  </sheetViews>
  <sheetFormatPr defaultRowHeight="12.75"/>
  <cols>
    <col min="1" max="1" width="65.7109375" style="652" customWidth="1"/>
    <col min="2" max="3" width="14.7109375" style="98" customWidth="1"/>
    <col min="4" max="7" width="14.7109375" style="99" customWidth="1"/>
    <col min="8" max="11" width="14.7109375" style="98" customWidth="1"/>
    <col min="12" max="12" width="2.85546875" style="652" customWidth="1"/>
    <col min="13" max="16384" width="9.140625" style="652"/>
  </cols>
  <sheetData>
    <row r="1" spans="1:11" s="59" customFormat="1" ht="50.1" customHeight="1">
      <c r="A1" s="55"/>
    </row>
    <row r="2" spans="1:11" ht="39.75" customHeight="1">
      <c r="A2" s="60" t="s">
        <v>397</v>
      </c>
      <c r="B2" s="62"/>
      <c r="C2" s="63"/>
      <c r="D2" s="63"/>
      <c r="E2" s="62"/>
      <c r="F2" s="62"/>
      <c r="G2" s="62"/>
      <c r="H2" s="62"/>
      <c r="I2" s="62"/>
      <c r="J2" s="62"/>
      <c r="K2" s="62"/>
    </row>
    <row r="3" spans="1:11" ht="0.75" customHeight="1">
      <c r="A3" s="521"/>
      <c r="B3" s="106"/>
      <c r="C3" s="629"/>
      <c r="D3" s="629"/>
      <c r="E3" s="629"/>
      <c r="F3" s="629"/>
      <c r="G3" s="629"/>
      <c r="H3" s="629"/>
      <c r="I3" s="629"/>
      <c r="J3" s="629"/>
      <c r="K3" s="629"/>
    </row>
    <row r="4" spans="1:11" ht="15.75" customHeight="1">
      <c r="A4" s="1404"/>
      <c r="B4" s="653"/>
      <c r="C4" s="453"/>
      <c r="D4" s="453"/>
      <c r="E4" s="453"/>
      <c r="F4" s="453"/>
      <c r="G4" s="453"/>
      <c r="H4" s="453"/>
      <c r="I4" s="453"/>
      <c r="J4" s="453"/>
      <c r="K4" s="453"/>
    </row>
    <row r="5" spans="1:11" ht="19.5" customHeight="1">
      <c r="A5" s="630" t="s">
        <v>398</v>
      </c>
      <c r="B5" s="526"/>
      <c r="C5" s="526"/>
      <c r="D5" s="526"/>
      <c r="E5" s="526"/>
      <c r="F5" s="526"/>
      <c r="G5" s="526"/>
      <c r="H5" s="526"/>
      <c r="I5" s="527"/>
      <c r="J5" s="527"/>
      <c r="K5" s="527"/>
    </row>
    <row r="6" spans="1:11" s="656" customFormat="1" ht="15.95" customHeight="1">
      <c r="A6" s="654" t="s">
        <v>95</v>
      </c>
      <c r="B6" s="655" t="s">
        <v>229</v>
      </c>
      <c r="C6" s="501" t="s">
        <v>99</v>
      </c>
      <c r="D6" s="1276" t="s">
        <v>100</v>
      </c>
      <c r="E6" s="1204" t="s">
        <v>101</v>
      </c>
      <c r="F6" s="501" t="s">
        <v>85</v>
      </c>
      <c r="G6" s="501" t="s">
        <v>86</v>
      </c>
      <c r="H6" s="501" t="s">
        <v>87</v>
      </c>
      <c r="I6" s="1204" t="s">
        <v>88</v>
      </c>
      <c r="J6" s="398" t="s">
        <v>653</v>
      </c>
      <c r="K6" s="398" t="s">
        <v>670</v>
      </c>
    </row>
    <row r="7" spans="1:11" s="656" customFormat="1" ht="15.95" customHeight="1">
      <c r="A7" s="635" t="s">
        <v>372</v>
      </c>
      <c r="B7" s="657"/>
      <c r="C7" s="637"/>
      <c r="D7" s="1289"/>
      <c r="E7" s="636"/>
      <c r="F7" s="637"/>
      <c r="G7" s="637"/>
      <c r="H7" s="637"/>
      <c r="I7" s="636"/>
      <c r="J7" s="637"/>
      <c r="K7" s="637"/>
    </row>
    <row r="8" spans="1:11" s="656" customFormat="1" ht="15.95" customHeight="1">
      <c r="A8" s="638" t="s">
        <v>252</v>
      </c>
      <c r="B8" s="658"/>
      <c r="C8" s="532"/>
      <c r="D8" s="1278">
        <v>-86.643000000000001</v>
      </c>
      <c r="E8" s="593">
        <v>-23.274999999999999</v>
      </c>
      <c r="F8" s="532">
        <v>-6.5224956483525176</v>
      </c>
      <c r="G8" s="532">
        <v>12.68323613985433</v>
      </c>
      <c r="H8" s="532">
        <v>20.990286918611289</v>
      </c>
      <c r="I8" s="593">
        <v>-10.009230061847092</v>
      </c>
      <c r="J8" s="532">
        <v>-109.91800000000001</v>
      </c>
      <c r="K8" s="532">
        <v>10.981056856764198</v>
      </c>
    </row>
    <row r="9" spans="1:11" s="656" customFormat="1" ht="15.95" customHeight="1">
      <c r="A9" s="638" t="s">
        <v>35</v>
      </c>
      <c r="B9" s="658"/>
      <c r="C9" s="532"/>
      <c r="D9" s="1278">
        <v>5.5999999999999994E-2</v>
      </c>
      <c r="E9" s="593">
        <v>-0.32400000000000001</v>
      </c>
      <c r="F9" s="532">
        <v>0.50422016999999997</v>
      </c>
      <c r="G9" s="532">
        <v>-1.7381139999999999</v>
      </c>
      <c r="H9" s="532">
        <v>-2.5000000000000001E-2</v>
      </c>
      <c r="I9" s="593">
        <v>-0.77100000000000002</v>
      </c>
      <c r="J9" s="532">
        <v>-0.26800000000000002</v>
      </c>
      <c r="K9" s="532">
        <v>-0.79600000000000004</v>
      </c>
    </row>
    <row r="10" spans="1:11" s="656" customFormat="1" ht="15.95" customHeight="1">
      <c r="A10" s="638" t="s">
        <v>260</v>
      </c>
      <c r="B10" s="658"/>
      <c r="C10" s="532"/>
      <c r="D10" s="1278">
        <v>-5.08</v>
      </c>
      <c r="E10" s="593">
        <v>7.9829999999999997</v>
      </c>
      <c r="F10" s="532">
        <v>17.655999999999999</v>
      </c>
      <c r="G10" s="532">
        <v>4.9429999999999996</v>
      </c>
      <c r="H10" s="532">
        <v>7.2850000000000001</v>
      </c>
      <c r="I10" s="593">
        <v>-0.94599999999999973</v>
      </c>
      <c r="J10" s="532">
        <v>2.9029999999999996</v>
      </c>
      <c r="K10" s="532">
        <v>6.3390000000000004</v>
      </c>
    </row>
    <row r="11" spans="1:11" s="656" customFormat="1" ht="15.95" customHeight="1">
      <c r="A11" s="638" t="s">
        <v>268</v>
      </c>
      <c r="B11" s="658"/>
      <c r="C11" s="532"/>
      <c r="D11" s="1278">
        <v>-41.619999999999969</v>
      </c>
      <c r="E11" s="593">
        <v>-35.011000000000003</v>
      </c>
      <c r="F11" s="532">
        <v>53.472396289999999</v>
      </c>
      <c r="G11" s="532">
        <v>-79.148241920000004</v>
      </c>
      <c r="H11" s="532">
        <v>-157.20092973999999</v>
      </c>
      <c r="I11" s="593">
        <v>-95.75821504000001</v>
      </c>
      <c r="J11" s="532">
        <v>-76.630999999999972</v>
      </c>
      <c r="K11" s="532">
        <v>-252.95914478</v>
      </c>
    </row>
    <row r="12" spans="1:11" s="656" customFormat="1" ht="15.95" customHeight="1">
      <c r="A12" s="639" t="s">
        <v>36</v>
      </c>
      <c r="B12" s="659"/>
      <c r="C12" s="641"/>
      <c r="D12" s="1290">
        <v>-133.28699999999998</v>
      </c>
      <c r="E12" s="640">
        <v>-50.627000000000002</v>
      </c>
      <c r="F12" s="641">
        <v>65.110120811647477</v>
      </c>
      <c r="G12" s="641">
        <v>-63.260119780145672</v>
      </c>
      <c r="H12" s="641">
        <v>-128.9506428213887</v>
      </c>
      <c r="I12" s="640">
        <v>-107.4844451018471</v>
      </c>
      <c r="J12" s="641">
        <v>-183.91399999999999</v>
      </c>
      <c r="K12" s="641">
        <v>-236.43508792323581</v>
      </c>
    </row>
    <row r="13" spans="1:11" s="656" customFormat="1" ht="15.95" customHeight="1">
      <c r="A13" s="638" t="s">
        <v>270</v>
      </c>
      <c r="B13" s="658"/>
      <c r="C13" s="532"/>
      <c r="D13" s="1278">
        <v>58.167999999999992</v>
      </c>
      <c r="E13" s="593">
        <v>5.319</v>
      </c>
      <c r="F13" s="532">
        <v>63.283999999999992</v>
      </c>
      <c r="G13" s="532">
        <v>37.548999999999985</v>
      </c>
      <c r="H13" s="532">
        <v>19.814999999999998</v>
      </c>
      <c r="I13" s="593">
        <v>4.96</v>
      </c>
      <c r="J13" s="532">
        <v>63.486999999999995</v>
      </c>
      <c r="K13" s="532">
        <v>24.774999999999999</v>
      </c>
    </row>
    <row r="14" spans="1:11" s="656" customFormat="1" ht="15.95" customHeight="1">
      <c r="A14" s="638" t="s">
        <v>66</v>
      </c>
      <c r="B14" s="658"/>
      <c r="C14" s="532"/>
      <c r="D14" s="1278">
        <v>10.703000000000003</v>
      </c>
      <c r="E14" s="593">
        <v>6.9349999999999996</v>
      </c>
      <c r="F14" s="532">
        <v>28.010999999999996</v>
      </c>
      <c r="G14" s="532">
        <v>24.387000000000008</v>
      </c>
      <c r="H14" s="532">
        <v>14.952999999999996</v>
      </c>
      <c r="I14" s="593">
        <v>32.584000000000003</v>
      </c>
      <c r="J14" s="532">
        <v>17.638000000000002</v>
      </c>
      <c r="K14" s="532">
        <v>47.536999999999999</v>
      </c>
    </row>
    <row r="15" spans="1:11" s="656" customFormat="1" ht="15.95" customHeight="1">
      <c r="A15" s="639" t="s">
        <v>37</v>
      </c>
      <c r="B15" s="659"/>
      <c r="C15" s="641"/>
      <c r="D15" s="1290">
        <v>68.870999999999995</v>
      </c>
      <c r="E15" s="640">
        <v>12.254</v>
      </c>
      <c r="F15" s="641">
        <v>91.294999999999987</v>
      </c>
      <c r="G15" s="641">
        <v>61.935999999999993</v>
      </c>
      <c r="H15" s="641">
        <v>34.767999999999994</v>
      </c>
      <c r="I15" s="640">
        <v>37.544000000000004</v>
      </c>
      <c r="J15" s="641">
        <v>81.125</v>
      </c>
      <c r="K15" s="641">
        <v>72.311999999999998</v>
      </c>
    </row>
    <row r="16" spans="1:11" s="656" customFormat="1" ht="15.95" customHeight="1">
      <c r="A16" s="639" t="s">
        <v>271</v>
      </c>
      <c r="B16" s="659"/>
      <c r="C16" s="641"/>
      <c r="D16" s="1290">
        <v>-202.15799999999996</v>
      </c>
      <c r="E16" s="640">
        <v>-62.881</v>
      </c>
      <c r="F16" s="641">
        <v>-26.184879188352511</v>
      </c>
      <c r="G16" s="641">
        <v>-125.19611978014566</v>
      </c>
      <c r="H16" s="641">
        <v>-163.7186428213887</v>
      </c>
      <c r="I16" s="640">
        <v>-145.0284451018471</v>
      </c>
      <c r="J16" s="641">
        <v>-265.03899999999999</v>
      </c>
      <c r="K16" s="641">
        <v>-308.74708792323577</v>
      </c>
    </row>
    <row r="17" spans="1:11" s="656" customFormat="1" ht="15.95" customHeight="1">
      <c r="A17" s="638" t="s">
        <v>272</v>
      </c>
      <c r="B17" s="660"/>
      <c r="C17" s="661"/>
      <c r="D17" s="1291">
        <v>0</v>
      </c>
      <c r="E17" s="1288">
        <v>0</v>
      </c>
      <c r="F17" s="661">
        <v>0</v>
      </c>
      <c r="G17" s="661">
        <v>1E-3</v>
      </c>
      <c r="H17" s="661">
        <v>0</v>
      </c>
      <c r="I17" s="1288">
        <v>0</v>
      </c>
      <c r="J17" s="661">
        <v>0</v>
      </c>
      <c r="K17" s="661">
        <v>0</v>
      </c>
    </row>
    <row r="18" spans="1:11" s="656" customFormat="1" ht="15.95" customHeight="1">
      <c r="A18" s="642" t="s">
        <v>38</v>
      </c>
      <c r="B18" s="662"/>
      <c r="C18" s="600"/>
      <c r="D18" s="1292">
        <v>-202.15799999999996</v>
      </c>
      <c r="E18" s="601">
        <v>-62.881</v>
      </c>
      <c r="F18" s="600">
        <v>-26.184879188352511</v>
      </c>
      <c r="G18" s="600">
        <v>-125.19711978014567</v>
      </c>
      <c r="H18" s="600">
        <v>-163.7186428213887</v>
      </c>
      <c r="I18" s="601">
        <v>-145.0284451018471</v>
      </c>
      <c r="J18" s="600">
        <v>-265.03899999999999</v>
      </c>
      <c r="K18" s="600">
        <v>-308.74708792323577</v>
      </c>
    </row>
    <row r="19" spans="1:11" s="656" customFormat="1" ht="15.95" customHeight="1">
      <c r="A19" s="643" t="s">
        <v>373</v>
      </c>
      <c r="B19" s="663"/>
      <c r="C19" s="554"/>
      <c r="D19" s="1286">
        <v>0</v>
      </c>
      <c r="E19" s="603">
        <v>0</v>
      </c>
      <c r="F19" s="532">
        <v>0</v>
      </c>
      <c r="G19" s="532">
        <v>0</v>
      </c>
      <c r="H19" s="532">
        <v>0</v>
      </c>
      <c r="I19" s="603">
        <v>0</v>
      </c>
      <c r="J19" s="554">
        <v>0</v>
      </c>
      <c r="K19" s="554">
        <v>0</v>
      </c>
    </row>
    <row r="20" spans="1:11" s="656" customFormat="1" ht="15.95" customHeight="1">
      <c r="A20" s="643" t="s">
        <v>374</v>
      </c>
      <c r="B20" s="663"/>
      <c r="C20" s="554"/>
      <c r="D20" s="1286">
        <v>-5.194</v>
      </c>
      <c r="E20" s="603">
        <v>2.8149999999999999</v>
      </c>
      <c r="F20" s="532">
        <v>-17.984999999999999</v>
      </c>
      <c r="G20" s="532">
        <v>-12.320999999999998</v>
      </c>
      <c r="H20" s="532">
        <v>-13.814000000000004</v>
      </c>
      <c r="I20" s="603">
        <v>-21.248999999999999</v>
      </c>
      <c r="J20" s="554">
        <v>-2.379</v>
      </c>
      <c r="K20" s="554">
        <v>-35.063000000000002</v>
      </c>
    </row>
    <row r="21" spans="1:11" s="656" customFormat="1" ht="15.95" customHeight="1">
      <c r="A21" s="643" t="s">
        <v>375</v>
      </c>
      <c r="B21" s="658"/>
      <c r="C21" s="532"/>
      <c r="D21" s="1278">
        <v>-196.964</v>
      </c>
      <c r="E21" s="593">
        <v>-65.697000000000003</v>
      </c>
      <c r="F21" s="554">
        <v>-8.1998791883524973</v>
      </c>
      <c r="G21" s="554">
        <v>-112.87711978014568</v>
      </c>
      <c r="H21" s="554">
        <v>-149.90464282138873</v>
      </c>
      <c r="I21" s="593">
        <v>-123.7794451018471</v>
      </c>
      <c r="J21" s="532">
        <v>-262.661</v>
      </c>
      <c r="K21" s="532">
        <v>-273.68408792323584</v>
      </c>
    </row>
    <row r="22" spans="1:11" s="656" customFormat="1" ht="15.95" customHeight="1">
      <c r="A22" s="642" t="s">
        <v>38</v>
      </c>
      <c r="B22" s="662"/>
      <c r="C22" s="600"/>
      <c r="D22" s="1292">
        <v>-202.15799999999999</v>
      </c>
      <c r="E22" s="601">
        <v>-62.882000000000005</v>
      </c>
      <c r="F22" s="600">
        <v>-26.184879188352497</v>
      </c>
      <c r="G22" s="600">
        <v>-125.19811978014567</v>
      </c>
      <c r="H22" s="600">
        <v>-163.71864282138873</v>
      </c>
      <c r="I22" s="601">
        <v>-145.0284451018471</v>
      </c>
      <c r="J22" s="600">
        <v>-265.04000000000002</v>
      </c>
      <c r="K22" s="600">
        <v>-308.74708792323582</v>
      </c>
    </row>
    <row r="23" spans="1:11" s="656" customFormat="1" ht="15.95" customHeight="1">
      <c r="A23" s="635" t="s">
        <v>376</v>
      </c>
      <c r="B23" s="664"/>
      <c r="C23" s="606"/>
      <c r="D23" s="1293"/>
      <c r="E23" s="607"/>
      <c r="F23" s="606"/>
      <c r="G23" s="606"/>
      <c r="H23" s="606"/>
      <c r="I23" s="607"/>
      <c r="J23" s="606"/>
      <c r="K23" s="606"/>
    </row>
    <row r="24" spans="1:11" s="656" customFormat="1" ht="15.95" customHeight="1">
      <c r="A24" s="103" t="s">
        <v>324</v>
      </c>
      <c r="B24" s="665"/>
      <c r="C24" s="609"/>
      <c r="D24" s="1294">
        <v>0</v>
      </c>
      <c r="E24" s="610">
        <v>0</v>
      </c>
      <c r="F24" s="609">
        <v>0</v>
      </c>
      <c r="G24" s="609">
        <v>0</v>
      </c>
      <c r="H24" s="609">
        <v>0</v>
      </c>
      <c r="I24" s="610">
        <v>0</v>
      </c>
      <c r="J24" s="609">
        <v>0</v>
      </c>
      <c r="K24" s="609">
        <v>0</v>
      </c>
    </row>
    <row r="25" spans="1:11" s="656" customFormat="1" ht="15.95" customHeight="1">
      <c r="A25" s="103" t="s">
        <v>377</v>
      </c>
      <c r="B25" s="665"/>
      <c r="C25" s="609"/>
      <c r="D25" s="1294">
        <v>1.5011999999999999E-2</v>
      </c>
      <c r="E25" s="610">
        <v>1.9737293999999999E-2</v>
      </c>
      <c r="F25" s="609">
        <v>5.1622308999999998E-2</v>
      </c>
      <c r="G25" s="609">
        <v>1.5315E-2</v>
      </c>
      <c r="H25" s="609">
        <v>-3.7999999999999999E-2</v>
      </c>
      <c r="I25" s="610">
        <v>0.02</v>
      </c>
      <c r="J25" s="609">
        <v>1.5011999999999999E-2</v>
      </c>
      <c r="K25" s="609">
        <v>-3.7999999999999999E-2</v>
      </c>
    </row>
    <row r="26" spans="1:11" s="656" customFormat="1" ht="15.95" customHeight="1">
      <c r="A26" s="103" t="s">
        <v>378</v>
      </c>
      <c r="B26" s="665"/>
      <c r="C26" s="609"/>
      <c r="D26" s="1294">
        <v>-9.9999999999999995E-7</v>
      </c>
      <c r="E26" s="610">
        <v>-9.9999999999999995E-7</v>
      </c>
      <c r="F26" s="609">
        <v>0</v>
      </c>
      <c r="G26" s="609">
        <v>0</v>
      </c>
      <c r="H26" s="609">
        <v>0</v>
      </c>
      <c r="I26" s="610">
        <v>-4.1000000000000002E-2</v>
      </c>
      <c r="J26" s="609">
        <v>-9.9999999999999995E-7</v>
      </c>
      <c r="K26" s="609">
        <v>0</v>
      </c>
    </row>
    <row r="27" spans="1:11" s="656" customFormat="1" ht="15.95" customHeight="1">
      <c r="A27" s="644" t="s">
        <v>379</v>
      </c>
      <c r="B27" s="666"/>
      <c r="C27" s="613"/>
      <c r="D27" s="1295">
        <v>0</v>
      </c>
      <c r="E27" s="614">
        <v>0</v>
      </c>
      <c r="F27" s="613">
        <v>0</v>
      </c>
      <c r="G27" s="613">
        <v>0</v>
      </c>
      <c r="H27" s="613">
        <v>0</v>
      </c>
      <c r="I27" s="614">
        <v>0</v>
      </c>
      <c r="J27" s="613">
        <v>0</v>
      </c>
      <c r="K27" s="613">
        <v>0</v>
      </c>
    </row>
    <row r="28" spans="1:11" s="656" customFormat="1" ht="15.95" customHeight="1">
      <c r="A28" s="635" t="s">
        <v>298</v>
      </c>
      <c r="B28" s="658"/>
      <c r="C28" s="532"/>
      <c r="D28" s="1278"/>
      <c r="E28" s="593"/>
      <c r="F28" s="532"/>
      <c r="G28" s="532"/>
      <c r="H28" s="532"/>
      <c r="I28" s="593"/>
      <c r="J28" s="532"/>
      <c r="K28" s="532"/>
    </row>
    <row r="29" spans="1:11" s="656" customFormat="1" ht="15.95" customHeight="1">
      <c r="A29" s="59" t="s">
        <v>275</v>
      </c>
      <c r="B29" s="667"/>
      <c r="C29" s="646"/>
      <c r="D29" s="1296" t="s">
        <v>276</v>
      </c>
      <c r="E29" s="645" t="s">
        <v>276</v>
      </c>
      <c r="F29" s="646">
        <v>1.4021629642509945</v>
      </c>
      <c r="G29" s="646" t="s">
        <v>276</v>
      </c>
      <c r="H29" s="646" t="s">
        <v>276</v>
      </c>
      <c r="I29" s="645" t="s">
        <v>276</v>
      </c>
      <c r="J29" s="646" t="s">
        <v>276</v>
      </c>
      <c r="K29" s="646" t="s">
        <v>276</v>
      </c>
    </row>
    <row r="30" spans="1:11" s="656" customFormat="1" ht="15.95" customHeight="1">
      <c r="A30" s="644" t="s">
        <v>299</v>
      </c>
      <c r="B30" s="668"/>
      <c r="C30" s="648"/>
      <c r="D30" s="1297">
        <v>-1.0095272487735685</v>
      </c>
      <c r="E30" s="647">
        <v>-0.64049902234804412</v>
      </c>
      <c r="F30" s="648">
        <v>0.2981556826379298</v>
      </c>
      <c r="G30" s="648">
        <v>-0.57108126266530501</v>
      </c>
      <c r="H30" s="648">
        <v>-0.3837467483595956</v>
      </c>
      <c r="I30" s="647">
        <v>-0.55146618183666085</v>
      </c>
      <c r="J30" s="648">
        <v>-0.83096780999933295</v>
      </c>
      <c r="K30" s="648">
        <v>-0.47424603750093841</v>
      </c>
    </row>
    <row r="31" spans="1:11" s="656" customFormat="1" ht="15.95" customHeight="1">
      <c r="A31" s="635" t="s">
        <v>381</v>
      </c>
      <c r="B31" s="669"/>
      <c r="C31" s="650"/>
      <c r="D31" s="1298"/>
      <c r="E31" s="649"/>
      <c r="F31" s="650"/>
      <c r="G31" s="650"/>
      <c r="H31" s="650"/>
      <c r="I31" s="649"/>
      <c r="J31" s="650"/>
      <c r="K31" s="650"/>
    </row>
    <row r="32" spans="1:11" s="656" customFormat="1" ht="15.95" customHeight="1">
      <c r="A32" s="59" t="s">
        <v>289</v>
      </c>
      <c r="B32" s="663"/>
      <c r="C32" s="554"/>
      <c r="D32" s="1286">
        <v>0</v>
      </c>
      <c r="E32" s="603">
        <v>0</v>
      </c>
      <c r="F32" s="554">
        <v>0</v>
      </c>
      <c r="G32" s="554">
        <v>5.506954009430797E-3</v>
      </c>
      <c r="H32" s="554">
        <v>0</v>
      </c>
      <c r="I32" s="603">
        <v>0</v>
      </c>
      <c r="J32" s="554">
        <v>0</v>
      </c>
      <c r="K32" s="554">
        <v>0</v>
      </c>
    </row>
    <row r="33" spans="1:11" s="656" customFormat="1" ht="15.95" customHeight="1">
      <c r="A33" s="466" t="s">
        <v>280</v>
      </c>
      <c r="B33" s="670"/>
      <c r="C33" s="671"/>
      <c r="D33" s="1299">
        <v>5523.2049999999999</v>
      </c>
      <c r="E33" s="651">
        <v>5592.1760000000004</v>
      </c>
      <c r="F33" s="671">
        <v>4828.1989999999996</v>
      </c>
      <c r="G33" s="671">
        <v>6917.3670000000002</v>
      </c>
      <c r="H33" s="671">
        <v>7609.72</v>
      </c>
      <c r="I33" s="651">
        <v>10470.221</v>
      </c>
      <c r="J33" s="671">
        <v>5523.2049999999999</v>
      </c>
      <c r="K33" s="671">
        <v>7609.72</v>
      </c>
    </row>
    <row r="34" spans="1:11" ht="15" customHeight="1">
      <c r="A34" s="417" t="s">
        <v>382</v>
      </c>
      <c r="B34" s="345"/>
      <c r="C34" s="345"/>
      <c r="D34" s="345"/>
      <c r="E34" s="345"/>
      <c r="F34" s="345"/>
      <c r="G34" s="672"/>
      <c r="H34" s="672"/>
      <c r="I34" s="672"/>
      <c r="J34" s="672"/>
      <c r="K34" s="672"/>
    </row>
    <row r="35" spans="1:11" ht="15" customHeight="1">
      <c r="A35" s="417" t="s">
        <v>301</v>
      </c>
      <c r="B35" s="345"/>
      <c r="C35" s="345"/>
      <c r="D35" s="345"/>
      <c r="E35" s="345"/>
      <c r="F35" s="672"/>
      <c r="G35" s="345"/>
      <c r="H35" s="345"/>
      <c r="I35" s="345"/>
      <c r="J35" s="345"/>
      <c r="K35" s="345"/>
    </row>
    <row r="36" spans="1:11" ht="15" customHeight="1">
      <c r="A36" s="417" t="s">
        <v>302</v>
      </c>
      <c r="B36" s="652"/>
      <c r="C36" s="652"/>
      <c r="D36" s="652"/>
      <c r="E36" s="652"/>
      <c r="F36" s="652"/>
      <c r="G36" s="652"/>
      <c r="H36" s="652"/>
      <c r="I36" s="652"/>
      <c r="J36" s="652"/>
      <c r="K36" s="65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65"/>
  <sheetViews>
    <sheetView showGridLines="0" view="pageBreakPreview" zoomScale="70" zoomScaleNormal="50" zoomScaleSheetLayoutView="70" workbookViewId="0"/>
  </sheetViews>
  <sheetFormatPr defaultRowHeight="12.75"/>
  <cols>
    <col min="1" max="1" width="84.7109375" style="723" customWidth="1"/>
    <col min="2" max="2" width="12.7109375" style="723" customWidth="1"/>
    <col min="3" max="3" width="12.7109375" style="777" customWidth="1"/>
    <col min="4" max="5" width="12.7109375" style="778" customWidth="1"/>
    <col min="6" max="11" width="12.7109375" style="777" customWidth="1"/>
    <col min="12" max="12" width="3.7109375" style="721" customWidth="1"/>
    <col min="13" max="16384" width="9.140625" style="723"/>
  </cols>
  <sheetData>
    <row r="1" spans="1:13" s="705" customFormat="1" ht="50.1" customHeight="1">
      <c r="A1" s="704"/>
      <c r="C1" s="706"/>
      <c r="D1" s="706"/>
      <c r="E1" s="706"/>
      <c r="F1" s="706"/>
      <c r="G1" s="706"/>
      <c r="H1" s="706"/>
      <c r="I1" s="706"/>
      <c r="J1" s="706"/>
      <c r="K1" s="706"/>
    </row>
    <row r="2" spans="1:13" s="12" customFormat="1" ht="39.950000000000003" customHeight="1">
      <c r="A2" s="1677" t="s">
        <v>711</v>
      </c>
      <c r="B2" s="24"/>
      <c r="C2" s="25"/>
      <c r="D2" s="24"/>
      <c r="E2" s="24"/>
      <c r="F2" s="24"/>
      <c r="G2" s="24"/>
      <c r="H2" s="26"/>
      <c r="I2" s="26"/>
      <c r="J2" s="26"/>
      <c r="K2" s="26"/>
      <c r="L2" s="11"/>
    </row>
    <row r="3" spans="1:13" s="12" customFormat="1" ht="2.1" customHeight="1">
      <c r="A3" s="9"/>
      <c r="B3" s="8"/>
      <c r="C3" s="707"/>
      <c r="D3" s="8"/>
      <c r="E3" s="8"/>
      <c r="F3" s="8"/>
      <c r="G3" s="8"/>
      <c r="H3" s="8"/>
      <c r="I3" s="708"/>
      <c r="J3" s="708"/>
      <c r="K3" s="708"/>
      <c r="L3" s="11"/>
    </row>
    <row r="4" spans="1:13" s="1678" customFormat="1" ht="15.75" customHeight="1">
      <c r="A4" s="28"/>
      <c r="B4" s="28"/>
      <c r="C4" s="28"/>
      <c r="D4" s="709"/>
      <c r="E4" s="709"/>
      <c r="F4" s="709"/>
      <c r="G4" s="709"/>
      <c r="H4" s="709"/>
      <c r="I4" s="709"/>
      <c r="J4" s="709"/>
      <c r="K4" s="709"/>
      <c r="L4" s="1679"/>
    </row>
    <row r="5" spans="1:13" s="1678" customFormat="1" ht="20.100000000000001" customHeight="1">
      <c r="A5" s="710" t="s">
        <v>419</v>
      </c>
      <c r="B5" s="711"/>
      <c r="C5" s="712"/>
      <c r="D5" s="712"/>
      <c r="E5" s="712"/>
      <c r="F5" s="712"/>
      <c r="G5" s="712"/>
      <c r="H5" s="712"/>
      <c r="I5" s="713"/>
      <c r="J5" s="713"/>
      <c r="K5" s="713"/>
    </row>
    <row r="6" spans="1:13" s="11" customFormat="1" ht="15.95" customHeight="1">
      <c r="A6" s="714" t="s">
        <v>95</v>
      </c>
      <c r="B6" s="715" t="s">
        <v>229</v>
      </c>
      <c r="C6" s="716" t="s">
        <v>99</v>
      </c>
      <c r="D6" s="717" t="s">
        <v>100</v>
      </c>
      <c r="E6" s="716" t="s">
        <v>101</v>
      </c>
      <c r="F6" s="1497" t="s">
        <v>712</v>
      </c>
      <c r="G6" s="716" t="s">
        <v>713</v>
      </c>
      <c r="H6" s="716" t="s">
        <v>714</v>
      </c>
      <c r="I6" s="716" t="s">
        <v>715</v>
      </c>
      <c r="J6" s="715" t="s">
        <v>653</v>
      </c>
      <c r="K6" s="1203" t="s">
        <v>767</v>
      </c>
      <c r="L6" s="718"/>
      <c r="M6" s="719"/>
    </row>
    <row r="7" spans="1:13" ht="15.95" customHeight="1">
      <c r="A7" s="720" t="s">
        <v>420</v>
      </c>
      <c r="B7" s="678"/>
      <c r="C7" s="681"/>
      <c r="D7" s="1513"/>
      <c r="E7" s="697"/>
      <c r="F7" s="678"/>
      <c r="G7" s="683"/>
      <c r="H7" s="683"/>
      <c r="I7" s="684"/>
      <c r="J7" s="678"/>
      <c r="K7" s="683"/>
      <c r="L7" s="1681"/>
      <c r="M7" s="722"/>
    </row>
    <row r="8" spans="1:13" s="727" customFormat="1" ht="15.95" customHeight="1">
      <c r="A8" s="724" t="s">
        <v>421</v>
      </c>
      <c r="B8" s="682"/>
      <c r="C8" s="697"/>
      <c r="D8" s="1513">
        <v>147.57168361999899</v>
      </c>
      <c r="E8" s="697">
        <v>147.25995587</v>
      </c>
      <c r="F8" s="682">
        <v>185.91762126000501</v>
      </c>
      <c r="G8" s="683">
        <v>169.13404852999699</v>
      </c>
      <c r="H8" s="683">
        <v>198.85041431000201</v>
      </c>
      <c r="I8" s="684">
        <v>132.49675225999999</v>
      </c>
      <c r="J8" s="698">
        <v>294.83163948999902</v>
      </c>
      <c r="K8" s="684">
        <v>331.347166570002</v>
      </c>
      <c r="L8" s="28"/>
      <c r="M8" s="722"/>
    </row>
    <row r="9" spans="1:13" s="727" customFormat="1" ht="15.95" customHeight="1">
      <c r="A9" s="724" t="s">
        <v>422</v>
      </c>
      <c r="B9" s="682"/>
      <c r="C9" s="697"/>
      <c r="D9" s="1513">
        <v>39.108663850010402</v>
      </c>
      <c r="E9" s="697">
        <v>22.233381259990001</v>
      </c>
      <c r="F9" s="682">
        <v>11.5084218800004</v>
      </c>
      <c r="G9" s="683">
        <v>27.695834329999997</v>
      </c>
      <c r="H9" s="683">
        <v>42.385958969999798</v>
      </c>
      <c r="I9" s="684">
        <v>-2.9424578899997997</v>
      </c>
      <c r="J9" s="698">
        <v>61.342045110000399</v>
      </c>
      <c r="K9" s="684">
        <v>39.443501079999997</v>
      </c>
      <c r="L9" s="28"/>
      <c r="M9" s="722"/>
    </row>
    <row r="10" spans="1:13" s="727" customFormat="1" ht="15.95" customHeight="1">
      <c r="A10" s="724" t="s">
        <v>423</v>
      </c>
      <c r="B10" s="682"/>
      <c r="C10" s="697"/>
      <c r="D10" s="1513">
        <v>44.433123359927102</v>
      </c>
      <c r="E10" s="697">
        <v>45.499499962895101</v>
      </c>
      <c r="F10" s="682">
        <v>47.695604246467802</v>
      </c>
      <c r="G10" s="683">
        <v>57.071294224523797</v>
      </c>
      <c r="H10" s="683">
        <v>52.602914775757903</v>
      </c>
      <c r="I10" s="684">
        <v>42.044503096863394</v>
      </c>
      <c r="J10" s="698">
        <v>89.932623322822195</v>
      </c>
      <c r="K10" s="684">
        <v>94.647417872621304</v>
      </c>
      <c r="L10" s="28"/>
      <c r="M10" s="722"/>
    </row>
    <row r="11" spans="1:13" s="727" customFormat="1" ht="15.95" customHeight="1">
      <c r="A11" s="724" t="s">
        <v>424</v>
      </c>
      <c r="B11" s="682"/>
      <c r="C11" s="697"/>
      <c r="D11" s="1513">
        <v>24.102662791938698</v>
      </c>
      <c r="E11" s="697">
        <v>66.286044630267597</v>
      </c>
      <c r="F11" s="682">
        <v>14.768281818443301</v>
      </c>
      <c r="G11" s="683">
        <v>33.503137829154596</v>
      </c>
      <c r="H11" s="683">
        <v>30.211776948134901</v>
      </c>
      <c r="I11" s="684">
        <v>82.785137990095905</v>
      </c>
      <c r="J11" s="698">
        <v>90.388707422206295</v>
      </c>
      <c r="K11" s="684">
        <v>112.9969149382308</v>
      </c>
      <c r="L11" s="28"/>
      <c r="M11" s="722"/>
    </row>
    <row r="12" spans="1:13" s="727" customFormat="1" ht="15.95" customHeight="1">
      <c r="A12" s="724" t="s">
        <v>425</v>
      </c>
      <c r="B12" s="682"/>
      <c r="C12" s="697"/>
      <c r="D12" s="1513">
        <v>37.589024427820199</v>
      </c>
      <c r="E12" s="697">
        <v>38.944308437697003</v>
      </c>
      <c r="F12" s="682">
        <v>27.711081524455199</v>
      </c>
      <c r="G12" s="683">
        <v>31.044371509142803</v>
      </c>
      <c r="H12" s="683">
        <v>41.0202327137144</v>
      </c>
      <c r="I12" s="684">
        <v>30.711584231696698</v>
      </c>
      <c r="J12" s="698">
        <v>76.533332865517195</v>
      </c>
      <c r="K12" s="684">
        <v>71.731816945411097</v>
      </c>
      <c r="L12" s="28"/>
      <c r="M12" s="722"/>
    </row>
    <row r="13" spans="1:13" ht="15.95" customHeight="1">
      <c r="A13" s="724" t="s">
        <v>716</v>
      </c>
      <c r="B13" s="682"/>
      <c r="C13" s="697"/>
      <c r="D13" s="1513">
        <v>-44.162886565232938</v>
      </c>
      <c r="E13" s="697">
        <v>-46.384615477547797</v>
      </c>
      <c r="F13" s="682">
        <v>-73.249391774432766</v>
      </c>
      <c r="G13" s="683">
        <v>-88.565284565526895</v>
      </c>
      <c r="H13" s="683">
        <v>-96.595446958840256</v>
      </c>
      <c r="I13" s="684">
        <v>-115.08041196667142</v>
      </c>
      <c r="J13" s="698">
        <v>-90.547502042780735</v>
      </c>
      <c r="K13" s="684">
        <v>-211.67585892551168</v>
      </c>
      <c r="L13" s="1681"/>
      <c r="M13" s="722"/>
    </row>
    <row r="14" spans="1:13" ht="15.95" customHeight="1">
      <c r="A14" s="728" t="s">
        <v>426</v>
      </c>
      <c r="B14" s="690"/>
      <c r="C14" s="729"/>
      <c r="D14" s="1514">
        <v>248.64226321980902</v>
      </c>
      <c r="E14" s="729">
        <v>273.83857468330189</v>
      </c>
      <c r="F14" s="690">
        <v>214.35161895489699</v>
      </c>
      <c r="G14" s="691">
        <v>229.883401857302</v>
      </c>
      <c r="H14" s="691">
        <v>268.47580260106338</v>
      </c>
      <c r="I14" s="692">
        <v>170.01512053541171</v>
      </c>
      <c r="J14" s="789">
        <v>522.48083790311091</v>
      </c>
      <c r="K14" s="692">
        <v>438.49092313647509</v>
      </c>
      <c r="L14" s="1681"/>
      <c r="M14" s="722"/>
    </row>
    <row r="15" spans="1:13" ht="15.95" customHeight="1">
      <c r="A15" s="730" t="s">
        <v>427</v>
      </c>
      <c r="B15" s="1683"/>
      <c r="C15" s="731"/>
      <c r="D15" s="1684">
        <v>9.6348458016216014</v>
      </c>
      <c r="E15" s="1685">
        <v>-27.649798334745959</v>
      </c>
      <c r="F15" s="1683">
        <v>-116.88732738929941</v>
      </c>
      <c r="G15" s="1686">
        <v>-55.942235793526748</v>
      </c>
      <c r="H15" s="1686">
        <v>-70.601106647151113</v>
      </c>
      <c r="I15" s="1687">
        <v>14.749130462244892</v>
      </c>
      <c r="J15" s="788">
        <v>-18.014952533124358</v>
      </c>
      <c r="K15" s="680">
        <v>-55.851976184906221</v>
      </c>
      <c r="L15" s="1681"/>
      <c r="M15" s="722"/>
    </row>
    <row r="16" spans="1:13" ht="15.95" customHeight="1">
      <c r="A16" s="732" t="s">
        <v>428</v>
      </c>
      <c r="B16" s="1688"/>
      <c r="C16" s="697"/>
      <c r="D16" s="1513">
        <v>-51.090316571803598</v>
      </c>
      <c r="E16" s="697">
        <v>9.5003973389761391</v>
      </c>
      <c r="F16" s="682">
        <v>29.151066178157798</v>
      </c>
      <c r="G16" s="683">
        <v>15.9777805025858</v>
      </c>
      <c r="H16" s="683">
        <v>-9.0926303387247494</v>
      </c>
      <c r="I16" s="684">
        <v>60.889727180099001</v>
      </c>
      <c r="J16" s="698">
        <v>-41.589919232827455</v>
      </c>
      <c r="K16" s="684">
        <v>51.797096841374255</v>
      </c>
      <c r="L16" s="1681"/>
      <c r="M16" s="722"/>
    </row>
    <row r="17" spans="1:15" ht="15.95" customHeight="1">
      <c r="A17" s="732" t="s">
        <v>429</v>
      </c>
      <c r="B17" s="1688"/>
      <c r="C17" s="697"/>
      <c r="D17" s="1513">
        <v>84.267641791738598</v>
      </c>
      <c r="E17" s="697">
        <v>-0.27566529367299503</v>
      </c>
      <c r="F17" s="682">
        <v>15.180552369035802</v>
      </c>
      <c r="G17" s="683">
        <v>-1.1977220651115501</v>
      </c>
      <c r="H17" s="683">
        <v>1.39934865294762</v>
      </c>
      <c r="I17" s="684">
        <v>-11.898489292007099</v>
      </c>
      <c r="J17" s="698">
        <v>83.991976498065597</v>
      </c>
      <c r="K17" s="684">
        <v>-10.49914063905948</v>
      </c>
      <c r="L17" s="1681"/>
      <c r="M17" s="722"/>
    </row>
    <row r="18" spans="1:15" ht="15.95" customHeight="1">
      <c r="A18" s="732" t="s">
        <v>430</v>
      </c>
      <c r="B18" s="1688"/>
      <c r="C18" s="697"/>
      <c r="D18" s="1513">
        <v>-23.542479418313398</v>
      </c>
      <c r="E18" s="697">
        <v>-36.874530380049102</v>
      </c>
      <c r="F18" s="682">
        <v>-161.21894593649301</v>
      </c>
      <c r="G18" s="683">
        <v>-70.722294231001001</v>
      </c>
      <c r="H18" s="683">
        <v>-62.90782496137399</v>
      </c>
      <c r="I18" s="684">
        <v>-34.24210742584701</v>
      </c>
      <c r="J18" s="698">
        <v>-60.4170097983625</v>
      </c>
      <c r="K18" s="684">
        <v>-97.149932387221</v>
      </c>
      <c r="L18" s="1681"/>
      <c r="M18" s="722"/>
    </row>
    <row r="19" spans="1:15" ht="15.95" customHeight="1">
      <c r="A19" s="724" t="s">
        <v>431</v>
      </c>
      <c r="B19" s="1688"/>
      <c r="C19" s="697"/>
      <c r="D19" s="1689">
        <v>78.837754507955694</v>
      </c>
      <c r="E19" s="1690">
        <v>-35.821643363335106</v>
      </c>
      <c r="F19" s="1688">
        <v>-423.21585677621403</v>
      </c>
      <c r="G19" s="1691">
        <v>106.213429947414</v>
      </c>
      <c r="H19" s="1691">
        <v>-97.285415598462293</v>
      </c>
      <c r="I19" s="1692">
        <v>162.31622144703701</v>
      </c>
      <c r="J19" s="698">
        <v>43.016111144620588</v>
      </c>
      <c r="K19" s="684">
        <v>65.030805848574715</v>
      </c>
      <c r="L19" s="1681"/>
      <c r="M19" s="722"/>
    </row>
    <row r="20" spans="1:15" ht="15.95" customHeight="1">
      <c r="A20" s="724" t="s">
        <v>432</v>
      </c>
      <c r="B20" s="682"/>
      <c r="C20" s="697"/>
      <c r="D20" s="1513">
        <v>-25.357628980809199</v>
      </c>
      <c r="E20" s="697">
        <v>-571.63268870143099</v>
      </c>
      <c r="F20" s="682">
        <v>-28.723033660369701</v>
      </c>
      <c r="G20" s="683">
        <v>-56.177306093112904</v>
      </c>
      <c r="H20" s="683">
        <v>-12.1552497382122</v>
      </c>
      <c r="I20" s="684">
        <v>-29.3815482207829</v>
      </c>
      <c r="J20" s="698">
        <v>-596.99031768224017</v>
      </c>
      <c r="K20" s="684">
        <v>-41.536797958995102</v>
      </c>
      <c r="L20" s="1681"/>
      <c r="M20" s="722"/>
    </row>
    <row r="21" spans="1:15" ht="15.95" customHeight="1">
      <c r="A21" s="724" t="s">
        <v>433</v>
      </c>
      <c r="B21" s="682"/>
      <c r="C21" s="697"/>
      <c r="D21" s="1513">
        <v>-2.0352051057952933</v>
      </c>
      <c r="E21" s="697">
        <v>-11.139318365252784</v>
      </c>
      <c r="F21" s="682">
        <v>42.246771137404842</v>
      </c>
      <c r="G21" s="683">
        <v>-874.2589978212668</v>
      </c>
      <c r="H21" s="683">
        <v>24.379289757924035</v>
      </c>
      <c r="I21" s="684">
        <v>1028.643530307186</v>
      </c>
      <c r="J21" s="698">
        <v>-13.174523471048078</v>
      </c>
      <c r="K21" s="684">
        <v>1053.02282006511</v>
      </c>
      <c r="L21" s="1681"/>
      <c r="M21" s="722"/>
    </row>
    <row r="22" spans="1:15" ht="15.95" customHeight="1">
      <c r="A22" s="733" t="s">
        <v>434</v>
      </c>
      <c r="B22" s="690"/>
      <c r="C22" s="729"/>
      <c r="D22" s="1514">
        <v>309.72202944278246</v>
      </c>
      <c r="E22" s="729">
        <v>-372.40487408146276</v>
      </c>
      <c r="F22" s="690">
        <v>-312.22792078239485</v>
      </c>
      <c r="G22" s="691">
        <v>-650.2816721140307</v>
      </c>
      <c r="H22" s="691">
        <v>112.81332037515983</v>
      </c>
      <c r="I22" s="692">
        <v>1346.3424545310979</v>
      </c>
      <c r="J22" s="789">
        <v>-62.682844638680308</v>
      </c>
      <c r="K22" s="692">
        <v>1459.1557749062576</v>
      </c>
      <c r="L22" s="1681"/>
      <c r="M22" s="722"/>
    </row>
    <row r="23" spans="1:15" s="724" customFormat="1" ht="15.95" customHeight="1">
      <c r="A23" s="724" t="s">
        <v>39</v>
      </c>
      <c r="B23" s="734"/>
      <c r="C23" s="735"/>
      <c r="D23" s="1557">
        <v>65.154250257566673</v>
      </c>
      <c r="E23" s="737">
        <v>-87.536509888917919</v>
      </c>
      <c r="F23" s="1556">
        <v>-126.3936558787298</v>
      </c>
      <c r="G23" s="736">
        <v>100.94521636321051</v>
      </c>
      <c r="H23" s="736">
        <v>52.95533127022734</v>
      </c>
      <c r="I23" s="736">
        <v>95.52045968184872</v>
      </c>
      <c r="J23" s="1556">
        <v>-22.382259631351246</v>
      </c>
      <c r="K23" s="736">
        <v>148.47579095207607</v>
      </c>
    </row>
    <row r="24" spans="1:15" s="724" customFormat="1">
      <c r="A24" s="724" t="s">
        <v>40</v>
      </c>
      <c r="B24" s="734"/>
      <c r="C24" s="737"/>
      <c r="D24" s="1557">
        <v>-0.65893225942222</v>
      </c>
      <c r="E24" s="737">
        <v>1.6510486089937606</v>
      </c>
      <c r="F24" s="1556">
        <v>7.5325432629725535</v>
      </c>
      <c r="G24" s="736">
        <v>2.8317071079778735</v>
      </c>
      <c r="H24" s="736">
        <v>3.4917993217642618</v>
      </c>
      <c r="I24" s="736">
        <v>2.2513129926492432</v>
      </c>
      <c r="J24" s="1556">
        <v>0.9921163495715406</v>
      </c>
      <c r="K24" s="736">
        <v>5.743112314413505</v>
      </c>
    </row>
    <row r="25" spans="1:15" ht="15.95" customHeight="1">
      <c r="A25" s="728" t="s">
        <v>45</v>
      </c>
      <c r="B25" s="690"/>
      <c r="C25" s="729"/>
      <c r="D25" s="1514">
        <v>245.2267114446415</v>
      </c>
      <c r="E25" s="729">
        <v>-286.51941280153881</v>
      </c>
      <c r="F25" s="690">
        <v>-193.36710963044587</v>
      </c>
      <c r="G25" s="691">
        <v>-754.05859475409557</v>
      </c>
      <c r="H25" s="691">
        <v>56.366189764749819</v>
      </c>
      <c r="I25" s="692">
        <v>1248.5706815077024</v>
      </c>
      <c r="J25" s="789">
        <v>-41.292701356897311</v>
      </c>
      <c r="K25" s="692">
        <v>1304.9368712724522</v>
      </c>
      <c r="L25" s="1681"/>
      <c r="M25" s="722"/>
    </row>
    <row r="26" spans="1:15" ht="15.95" customHeight="1">
      <c r="A26" s="738" t="s">
        <v>435</v>
      </c>
      <c r="B26" s="739"/>
      <c r="C26" s="740"/>
      <c r="D26" s="1555"/>
      <c r="E26" s="740"/>
      <c r="F26" s="739"/>
      <c r="G26" s="741"/>
      <c r="H26" s="741"/>
      <c r="I26" s="23"/>
      <c r="J26" s="791"/>
      <c r="K26" s="23"/>
      <c r="L26" s="723"/>
      <c r="M26" s="742"/>
      <c r="N26" s="742"/>
      <c r="O26" s="742"/>
    </row>
    <row r="27" spans="1:15" ht="15.95" customHeight="1">
      <c r="A27" s="724" t="s">
        <v>436</v>
      </c>
      <c r="B27" s="682"/>
      <c r="C27" s="697"/>
      <c r="D27" s="1554">
        <v>423.24608668082396</v>
      </c>
      <c r="E27" s="1300">
        <v>436.70768912409699</v>
      </c>
      <c r="F27" s="682">
        <v>504.85142619577999</v>
      </c>
      <c r="G27" s="683">
        <v>390.39492644627501</v>
      </c>
      <c r="H27" s="683">
        <v>408.63835452417499</v>
      </c>
      <c r="I27" s="683">
        <v>437.18967502266003</v>
      </c>
      <c r="J27" s="698">
        <v>859.95377580492095</v>
      </c>
      <c r="K27" s="684">
        <v>845.82802954683507</v>
      </c>
      <c r="L27" s="723"/>
      <c r="M27" s="726"/>
      <c r="N27" s="726"/>
      <c r="O27" s="726"/>
    </row>
    <row r="28" spans="1:15" ht="15.95" customHeight="1">
      <c r="A28" s="724" t="s">
        <v>437</v>
      </c>
      <c r="B28" s="682"/>
      <c r="C28" s="697"/>
      <c r="D28" s="1554">
        <v>262.457151778271</v>
      </c>
      <c r="E28" s="1300">
        <v>395.60608579539297</v>
      </c>
      <c r="F28" s="682">
        <v>241.33590590520399</v>
      </c>
      <c r="G28" s="683">
        <v>232.66216738640901</v>
      </c>
      <c r="H28" s="683">
        <v>225.17262447368299</v>
      </c>
      <c r="I28" s="683">
        <v>353.821650011374</v>
      </c>
      <c r="J28" s="698">
        <v>658.06323757366397</v>
      </c>
      <c r="K28" s="684">
        <v>578.99427448505696</v>
      </c>
      <c r="L28" s="723"/>
      <c r="M28" s="726"/>
      <c r="N28" s="726"/>
      <c r="O28" s="726"/>
    </row>
    <row r="29" spans="1:15" ht="15.95" customHeight="1">
      <c r="A29" s="724" t="s">
        <v>717</v>
      </c>
      <c r="B29" s="682"/>
      <c r="C29" s="697"/>
      <c r="D29" s="1554">
        <v>304.78176044635342</v>
      </c>
      <c r="E29" s="1300">
        <v>439.27685470780267</v>
      </c>
      <c r="F29" s="682">
        <v>291.82104852478199</v>
      </c>
      <c r="G29" s="683">
        <v>271.70166003103651</v>
      </c>
      <c r="H29" s="683">
        <v>266.03645992610046</v>
      </c>
      <c r="I29" s="683">
        <v>397.54061751364003</v>
      </c>
      <c r="J29" s="698">
        <v>744.05861515415609</v>
      </c>
      <c r="K29" s="684">
        <v>663.57707743974049</v>
      </c>
      <c r="L29" s="723"/>
      <c r="M29" s="726"/>
      <c r="N29" s="726"/>
      <c r="O29" s="726"/>
    </row>
    <row r="30" spans="1:15" ht="15.95" customHeight="1">
      <c r="A30" s="738" t="s">
        <v>438</v>
      </c>
      <c r="B30" s="744"/>
      <c r="C30" s="745"/>
      <c r="D30" s="1553"/>
      <c r="E30" s="1552"/>
      <c r="F30" s="744"/>
      <c r="G30" s="746"/>
      <c r="H30" s="746"/>
      <c r="I30" s="747"/>
      <c r="J30" s="792"/>
      <c r="K30" s="747"/>
      <c r="M30" s="722"/>
    </row>
    <row r="31" spans="1:15" s="727" customFormat="1" ht="15.95" customHeight="1">
      <c r="A31" s="748" t="s">
        <v>47</v>
      </c>
      <c r="B31" s="682"/>
      <c r="C31" s="697"/>
      <c r="D31" s="1513">
        <v>1976.7975071498799</v>
      </c>
      <c r="E31" s="697">
        <v>3488.9227296794002</v>
      </c>
      <c r="F31" s="682">
        <v>1916.98701097853</v>
      </c>
      <c r="G31" s="683">
        <v>1959.1333422453899</v>
      </c>
      <c r="H31" s="683">
        <v>2015.9787596804399</v>
      </c>
      <c r="I31" s="684">
        <v>3632.6457960648299</v>
      </c>
      <c r="J31" s="698">
        <v>5465.7202368292801</v>
      </c>
      <c r="K31" s="684">
        <v>5648.6245557452694</v>
      </c>
      <c r="M31" s="726"/>
      <c r="N31" s="726"/>
      <c r="O31" s="726"/>
    </row>
    <row r="32" spans="1:15" ht="15.95" customHeight="1">
      <c r="A32" s="23" t="s">
        <v>439</v>
      </c>
      <c r="B32" s="682"/>
      <c r="C32" s="697"/>
      <c r="D32" s="1513">
        <v>438.98164431430098</v>
      </c>
      <c r="E32" s="697">
        <v>436.56735107857696</v>
      </c>
      <c r="F32" s="682">
        <v>462.03244212059997</v>
      </c>
      <c r="G32" s="683">
        <v>438.25940806782103</v>
      </c>
      <c r="H32" s="683">
        <v>446.88624646681495</v>
      </c>
      <c r="I32" s="684">
        <v>460.259895275742</v>
      </c>
      <c r="J32" s="698">
        <v>875.54899539287794</v>
      </c>
      <c r="K32" s="684">
        <v>907.14614174255689</v>
      </c>
      <c r="M32" s="722"/>
    </row>
    <row r="33" spans="1:15" ht="15.95" customHeight="1">
      <c r="A33" s="23" t="s">
        <v>440</v>
      </c>
      <c r="B33" s="749"/>
      <c r="C33" s="750"/>
      <c r="D33" s="1534">
        <v>300.199391317194</v>
      </c>
      <c r="E33" s="1533">
        <v>302.12024444551997</v>
      </c>
      <c r="F33" s="749">
        <v>285.19045276886897</v>
      </c>
      <c r="G33" s="750">
        <v>293.44661189231005</v>
      </c>
      <c r="H33" s="750">
        <v>292.61423719809994</v>
      </c>
      <c r="I33" s="750">
        <v>309.25502948862601</v>
      </c>
      <c r="J33" s="698">
        <v>602.31963576271392</v>
      </c>
      <c r="K33" s="684">
        <v>601.86926668672595</v>
      </c>
      <c r="L33" s="723"/>
      <c r="M33" s="726"/>
      <c r="N33" s="726"/>
      <c r="O33" s="726"/>
    </row>
    <row r="34" spans="1:15" ht="15.95" customHeight="1">
      <c r="A34" s="23" t="s">
        <v>441</v>
      </c>
      <c r="B34" s="751"/>
      <c r="C34" s="752"/>
      <c r="D34" s="1531">
        <v>0.37140439932318103</v>
      </c>
      <c r="E34" s="1530">
        <v>0.35199999999999998</v>
      </c>
      <c r="F34" s="751">
        <v>0.38300000000000001</v>
      </c>
      <c r="G34" s="752">
        <v>0.36683417085427134</v>
      </c>
      <c r="H34" s="752">
        <v>0.36499999999999999</v>
      </c>
      <c r="I34" s="752">
        <v>0.3745928338762215</v>
      </c>
      <c r="J34" s="751">
        <v>0.36108821104699096</v>
      </c>
      <c r="K34" s="752">
        <v>0.36945010183299387</v>
      </c>
      <c r="M34" s="722"/>
    </row>
    <row r="35" spans="1:15" ht="15.95" customHeight="1">
      <c r="A35" s="23" t="s">
        <v>718</v>
      </c>
      <c r="B35" s="753"/>
      <c r="C35" s="754"/>
      <c r="D35" s="1551">
        <v>0.98493824537442143</v>
      </c>
      <c r="E35" s="1550">
        <v>1.0019219371897741</v>
      </c>
      <c r="F35" s="753">
        <v>1.0358966255820767</v>
      </c>
      <c r="G35" s="754">
        <v>0.97406676046451146</v>
      </c>
      <c r="H35" s="754">
        <v>0.98194354352189406</v>
      </c>
      <c r="I35" s="1550">
        <v>1.0650993310667998</v>
      </c>
      <c r="J35" s="1549">
        <v>0.99354375164784625</v>
      </c>
      <c r="K35" s="1549">
        <v>1.0242854826364201</v>
      </c>
      <c r="M35" s="722"/>
    </row>
    <row r="36" spans="1:15" ht="15.95" customHeight="1">
      <c r="A36" s="23" t="s">
        <v>682</v>
      </c>
      <c r="B36" s="749"/>
      <c r="C36" s="750"/>
      <c r="D36" s="1534">
        <v>177.08175921308501</v>
      </c>
      <c r="E36" s="1533">
        <v>167.658081621229</v>
      </c>
      <c r="F36" s="749">
        <v>174.124275929943</v>
      </c>
      <c r="G36" s="755">
        <v>176.117572661352</v>
      </c>
      <c r="H36" s="755">
        <v>175.98811328211599</v>
      </c>
      <c r="I36" s="755">
        <v>184.47325714334698</v>
      </c>
      <c r="J36" s="749">
        <v>177.08175921308501</v>
      </c>
      <c r="K36" s="755">
        <v>175.98811328211599</v>
      </c>
      <c r="M36" s="722"/>
    </row>
    <row r="37" spans="1:15" ht="15.95" customHeight="1">
      <c r="A37" s="23" t="s">
        <v>442</v>
      </c>
      <c r="B37" s="756"/>
      <c r="C37" s="757"/>
      <c r="D37" s="1528">
        <v>77.927999999999997</v>
      </c>
      <c r="E37" s="1527">
        <v>77.391000000000005</v>
      </c>
      <c r="F37" s="756">
        <v>75.040999999999997</v>
      </c>
      <c r="G37" s="758">
        <v>74.715999999999994</v>
      </c>
      <c r="H37" s="758">
        <v>75.040999999999997</v>
      </c>
      <c r="I37" s="758">
        <v>76.108999999999995</v>
      </c>
      <c r="J37" s="749">
        <v>77.927999999999997</v>
      </c>
      <c r="K37" s="755">
        <v>75.040999999999997</v>
      </c>
      <c r="M37" s="722"/>
    </row>
    <row r="38" spans="1:15" ht="15.95" customHeight="1">
      <c r="A38" s="23" t="s">
        <v>719</v>
      </c>
      <c r="B38" s="749"/>
      <c r="C38" s="750"/>
      <c r="D38" s="1534">
        <v>86</v>
      </c>
      <c r="E38" s="1533">
        <v>89</v>
      </c>
      <c r="F38" s="749">
        <v>86</v>
      </c>
      <c r="G38" s="755">
        <v>88</v>
      </c>
      <c r="H38" s="755">
        <v>85</v>
      </c>
      <c r="I38" s="755">
        <v>85</v>
      </c>
      <c r="J38" s="749"/>
      <c r="K38" s="755"/>
      <c r="M38" s="722"/>
    </row>
    <row r="39" spans="1:15" ht="15.95" customHeight="1">
      <c r="A39" s="23" t="s">
        <v>771</v>
      </c>
      <c r="B39" s="749"/>
      <c r="C39" s="750"/>
      <c r="D39" s="1548">
        <v>2.5</v>
      </c>
      <c r="E39" s="1522">
        <v>2.35</v>
      </c>
      <c r="F39" s="1521">
        <v>2.23</v>
      </c>
      <c r="G39" s="759">
        <v>1.83</v>
      </c>
      <c r="H39" s="759">
        <v>2.2999999999999998</v>
      </c>
      <c r="I39" s="759">
        <v>2.04</v>
      </c>
      <c r="J39" s="1547">
        <v>2.5</v>
      </c>
      <c r="K39" s="1546">
        <v>2.2999999999999998</v>
      </c>
      <c r="M39" s="722"/>
    </row>
    <row r="40" spans="1:15" ht="15.95" customHeight="1">
      <c r="A40" s="760" t="s">
        <v>443</v>
      </c>
      <c r="B40" s="761"/>
      <c r="C40" s="762"/>
      <c r="D40" s="1545">
        <v>189.24313599999999</v>
      </c>
      <c r="E40" s="1544">
        <v>200.964347</v>
      </c>
      <c r="F40" s="1543">
        <v>144.94516422405101</v>
      </c>
      <c r="G40" s="763">
        <v>149.635356156612</v>
      </c>
      <c r="H40" s="763">
        <v>198.65747250035599</v>
      </c>
      <c r="I40" s="763">
        <v>155.71287815262897</v>
      </c>
      <c r="J40" s="698">
        <v>390.20748300000002</v>
      </c>
      <c r="K40" s="684">
        <v>354.37035065298494</v>
      </c>
      <c r="M40" s="722"/>
    </row>
    <row r="41" spans="1:15" ht="15.95" customHeight="1">
      <c r="A41" s="740" t="s">
        <v>444</v>
      </c>
      <c r="B41" s="749"/>
      <c r="C41" s="750"/>
      <c r="D41" s="1542">
        <v>9604.5468407802582</v>
      </c>
      <c r="E41" s="1541">
        <v>8457.6917042546229</v>
      </c>
      <c r="F41" s="1540">
        <v>8989.1237015361203</v>
      </c>
      <c r="G41" s="764">
        <v>7157.9237829549502</v>
      </c>
      <c r="H41" s="764">
        <v>7577.4324870479177</v>
      </c>
      <c r="I41" s="764">
        <v>7541.7040919408091</v>
      </c>
      <c r="J41" s="1693">
        <v>9604.5468407802582</v>
      </c>
      <c r="K41" s="684">
        <v>7577.4324870479177</v>
      </c>
      <c r="M41" s="722"/>
    </row>
    <row r="42" spans="1:15" ht="15.95" customHeight="1">
      <c r="A42" s="765" t="s">
        <v>724</v>
      </c>
      <c r="B42" s="766"/>
      <c r="C42" s="767"/>
      <c r="D42" s="1539">
        <v>8.3822389547115489E-2</v>
      </c>
      <c r="E42" s="1538">
        <v>9.2170124957010199E-2</v>
      </c>
      <c r="F42" s="1537">
        <v>7.1835521426802079E-2</v>
      </c>
      <c r="G42" s="768">
        <v>8.129750271444082E-2</v>
      </c>
      <c r="H42" s="768">
        <v>0.10515873015873016</v>
      </c>
      <c r="I42" s="768">
        <v>8.7895033860045144E-2</v>
      </c>
      <c r="J42" s="1536">
        <v>8.7867522811760732E-2</v>
      </c>
      <c r="K42" s="1535">
        <v>9.6805024576734025E-2</v>
      </c>
      <c r="M42" s="722"/>
    </row>
    <row r="43" spans="1:15" ht="15.95" customHeight="1">
      <c r="A43" s="738" t="s">
        <v>603</v>
      </c>
      <c r="B43" s="749"/>
      <c r="C43" s="750"/>
      <c r="D43" s="1534"/>
      <c r="E43" s="1533"/>
      <c r="F43" s="749"/>
      <c r="G43" s="755"/>
      <c r="H43" s="755"/>
      <c r="I43" s="755"/>
      <c r="J43" s="698"/>
      <c r="K43" s="684"/>
      <c r="M43" s="722"/>
    </row>
    <row r="44" spans="1:15" ht="15.95" customHeight="1">
      <c r="A44" s="23" t="s">
        <v>439</v>
      </c>
      <c r="B44" s="749"/>
      <c r="C44" s="750"/>
      <c r="D44" s="1534">
        <v>443.44503758736198</v>
      </c>
      <c r="E44" s="1533">
        <v>440.60938959350597</v>
      </c>
      <c r="F44" s="749">
        <v>464.52903517296301</v>
      </c>
      <c r="G44" s="755">
        <v>441.13623534801604</v>
      </c>
      <c r="H44" s="755">
        <v>450.36432984659598</v>
      </c>
      <c r="I44" s="1532">
        <v>468.57138160655603</v>
      </c>
      <c r="J44" s="698">
        <v>884.05442718086795</v>
      </c>
      <c r="K44" s="684">
        <v>918.93571145315195</v>
      </c>
      <c r="M44" s="722"/>
    </row>
    <row r="45" spans="1:15" ht="15.95" customHeight="1">
      <c r="A45" s="23" t="s">
        <v>441</v>
      </c>
      <c r="B45" s="751"/>
      <c r="C45" s="752"/>
      <c r="D45" s="1531">
        <v>0.36611570247933883</v>
      </c>
      <c r="E45" s="1530">
        <v>0.34615384615384615</v>
      </c>
      <c r="F45" s="751">
        <v>0.37469782433521354</v>
      </c>
      <c r="G45" s="752">
        <v>0.35912052117263843</v>
      </c>
      <c r="H45" s="752">
        <v>0.35685963521015068</v>
      </c>
      <c r="I45" s="1529">
        <v>0.372</v>
      </c>
      <c r="J45" s="751">
        <v>0.35587761674718199</v>
      </c>
      <c r="K45" s="752">
        <v>0.36410459587955624</v>
      </c>
      <c r="M45" s="722"/>
    </row>
    <row r="46" spans="1:15" ht="15.95" customHeight="1">
      <c r="A46" s="23" t="s">
        <v>773</v>
      </c>
      <c r="B46" s="769"/>
      <c r="C46" s="770"/>
      <c r="D46" s="1528">
        <v>38.868500790619201</v>
      </c>
      <c r="E46" s="1527">
        <v>37.771601557649213</v>
      </c>
      <c r="F46" s="756">
        <v>39.675111081669712</v>
      </c>
      <c r="G46" s="758">
        <v>24.569502884451357</v>
      </c>
      <c r="H46" s="758">
        <v>24.63510370122717</v>
      </c>
      <c r="I46" s="1526">
        <v>25.716500046694971</v>
      </c>
      <c r="J46" s="1525">
        <v>38.868500790619201</v>
      </c>
      <c r="K46" s="1524">
        <v>24.63510370122717</v>
      </c>
      <c r="M46" s="722"/>
    </row>
    <row r="47" spans="1:15" ht="15.95" customHeight="1">
      <c r="A47" s="793" t="s">
        <v>772</v>
      </c>
      <c r="B47" s="769"/>
      <c r="C47" s="770"/>
      <c r="D47" s="1523">
        <v>2.72</v>
      </c>
      <c r="E47" s="1522">
        <v>2.4500000000000002</v>
      </c>
      <c r="F47" s="1521">
        <v>2.5</v>
      </c>
      <c r="G47" s="759">
        <v>2.08</v>
      </c>
      <c r="H47" s="759">
        <v>2.5499999999999998</v>
      </c>
      <c r="I47" s="1520">
        <v>2.54</v>
      </c>
      <c r="J47" s="1519">
        <v>2.72</v>
      </c>
      <c r="K47" s="1518">
        <v>2.5499999999999998</v>
      </c>
      <c r="M47" s="722"/>
    </row>
    <row r="48" spans="1:15" ht="15.95" customHeight="1">
      <c r="A48" s="771" t="s">
        <v>281</v>
      </c>
      <c r="B48" s="772"/>
      <c r="C48" s="773"/>
      <c r="D48" s="1517">
        <v>11912.92</v>
      </c>
      <c r="E48" s="1485">
        <v>12128.61</v>
      </c>
      <c r="F48" s="772">
        <v>12244.54</v>
      </c>
      <c r="G48" s="775">
        <v>12518.635</v>
      </c>
      <c r="H48" s="775">
        <v>12290.856900000001</v>
      </c>
      <c r="I48" s="1516">
        <v>12508.875</v>
      </c>
      <c r="J48" s="796">
        <v>11912.92</v>
      </c>
      <c r="K48" s="1515">
        <v>12290.856900000001</v>
      </c>
      <c r="L48" s="723"/>
      <c r="M48" s="726"/>
      <c r="N48" s="726"/>
      <c r="O48" s="726"/>
    </row>
    <row r="49" spans="1:15" ht="13.5">
      <c r="A49" s="776"/>
    </row>
    <row r="50" spans="1:15" s="1678" customFormat="1" ht="20.100000000000001" customHeight="1">
      <c r="A50" s="710" t="s">
        <v>445</v>
      </c>
      <c r="B50" s="711"/>
      <c r="C50" s="712"/>
      <c r="D50" s="712"/>
      <c r="E50" s="712"/>
      <c r="F50" s="712"/>
      <c r="G50" s="712"/>
      <c r="H50" s="712"/>
      <c r="I50" s="713"/>
      <c r="J50" s="713"/>
      <c r="K50" s="713"/>
    </row>
    <row r="51" spans="1:15" s="11" customFormat="1" ht="15.95" customHeight="1">
      <c r="A51" s="714" t="s">
        <v>95</v>
      </c>
      <c r="B51" s="715" t="s">
        <v>229</v>
      </c>
      <c r="C51" s="716" t="s">
        <v>99</v>
      </c>
      <c r="D51" s="717" t="s">
        <v>100</v>
      </c>
      <c r="E51" s="716" t="s">
        <v>101</v>
      </c>
      <c r="F51" s="1497" t="s">
        <v>712</v>
      </c>
      <c r="G51" s="716" t="s">
        <v>713</v>
      </c>
      <c r="H51" s="716" t="s">
        <v>714</v>
      </c>
      <c r="I51" s="716" t="s">
        <v>715</v>
      </c>
      <c r="J51" s="715" t="s">
        <v>653</v>
      </c>
      <c r="K51" s="1203" t="s">
        <v>767</v>
      </c>
      <c r="L51" s="718"/>
      <c r="M51" s="719"/>
    </row>
    <row r="52" spans="1:15" ht="15.95" customHeight="1">
      <c r="A52" s="728" t="s">
        <v>426</v>
      </c>
      <c r="B52" s="690"/>
      <c r="C52" s="729"/>
      <c r="D52" s="1514">
        <v>248.64226321980902</v>
      </c>
      <c r="E52" s="729">
        <v>273.83857468330189</v>
      </c>
      <c r="F52" s="690">
        <v>214.35161895489699</v>
      </c>
      <c r="G52" s="691">
        <v>229.883401857302</v>
      </c>
      <c r="H52" s="691">
        <v>268.47580260106338</v>
      </c>
      <c r="I52" s="692">
        <v>170.01512053541171</v>
      </c>
      <c r="J52" s="789">
        <v>522.48083790311091</v>
      </c>
      <c r="K52" s="692">
        <v>438.49092313647509</v>
      </c>
      <c r="L52" s="1681"/>
      <c r="M52" s="722"/>
    </row>
    <row r="53" spans="1:15" ht="15.95" customHeight="1">
      <c r="A53" s="724" t="s">
        <v>446</v>
      </c>
      <c r="B53" s="1688"/>
      <c r="C53" s="697"/>
      <c r="D53" s="1689">
        <v>9.6348458016216014</v>
      </c>
      <c r="E53" s="1690">
        <v>-27.649798334745959</v>
      </c>
      <c r="F53" s="1688">
        <v>-116.88732738929941</v>
      </c>
      <c r="G53" s="1691">
        <v>-55.942235793526748</v>
      </c>
      <c r="H53" s="1691">
        <v>-70.601106647151113</v>
      </c>
      <c r="I53" s="1692">
        <v>14.749130462244892</v>
      </c>
      <c r="J53" s="698">
        <v>-18.014952533124358</v>
      </c>
      <c r="K53" s="684">
        <v>-55.851976184906221</v>
      </c>
      <c r="L53" s="1681"/>
      <c r="M53" s="722"/>
    </row>
    <row r="54" spans="1:15" ht="15.95" customHeight="1">
      <c r="A54" s="724" t="s">
        <v>431</v>
      </c>
      <c r="B54" s="682"/>
      <c r="C54" s="697"/>
      <c r="D54" s="1513">
        <v>78.837754507955694</v>
      </c>
      <c r="E54" s="697">
        <v>-35.821643363335106</v>
      </c>
      <c r="F54" s="682">
        <v>-423.21585677621403</v>
      </c>
      <c r="G54" s="683">
        <v>106.213429947414</v>
      </c>
      <c r="H54" s="683">
        <v>-97.285415598462293</v>
      </c>
      <c r="I54" s="684">
        <v>162.31622144703701</v>
      </c>
      <c r="J54" s="698">
        <v>43.016111144620588</v>
      </c>
      <c r="K54" s="684">
        <v>65.030805848574715</v>
      </c>
      <c r="L54" s="1681"/>
      <c r="M54" s="722"/>
    </row>
    <row r="55" spans="1:15" s="727" customFormat="1" ht="15.95" customHeight="1">
      <c r="A55" s="779" t="s">
        <v>38</v>
      </c>
      <c r="B55" s="700"/>
      <c r="C55" s="780"/>
      <c r="D55" s="1512">
        <v>337.11486352938698</v>
      </c>
      <c r="E55" s="780">
        <v>210.36713298522099</v>
      </c>
      <c r="F55" s="700">
        <v>-325.75165825942997</v>
      </c>
      <c r="G55" s="701">
        <v>280.15463180034902</v>
      </c>
      <c r="H55" s="701">
        <v>100.589280355448</v>
      </c>
      <c r="I55" s="702">
        <v>347.08047244469498</v>
      </c>
      <c r="J55" s="1511">
        <v>547.481996514608</v>
      </c>
      <c r="K55" s="702">
        <v>447.66975280014299</v>
      </c>
      <c r="M55" s="726"/>
      <c r="N55" s="726"/>
      <c r="O55" s="726"/>
    </row>
    <row r="56" spans="1:15" s="782" customFormat="1" ht="14.25" customHeight="1">
      <c r="A56" s="1886" t="s">
        <v>645</v>
      </c>
      <c r="B56" s="1886"/>
      <c r="C56" s="1886"/>
      <c r="D56" s="1886"/>
      <c r="E56" s="1886"/>
      <c r="F56" s="1886"/>
      <c r="G56" s="1886"/>
      <c r="H56" s="1886"/>
      <c r="I56" s="1886"/>
      <c r="J56" s="1886"/>
      <c r="K56" s="1886"/>
      <c r="L56" s="781"/>
    </row>
    <row r="57" spans="1:15" customFormat="1" ht="14.25" customHeight="1">
      <c r="A57" s="1887" t="s">
        <v>685</v>
      </c>
      <c r="B57" s="1883"/>
      <c r="C57" s="1883"/>
      <c r="D57" s="1883"/>
      <c r="E57" s="1883"/>
      <c r="F57" s="1883"/>
      <c r="G57" s="1883"/>
      <c r="H57" s="1883"/>
    </row>
    <row r="58" spans="1:15" customFormat="1" ht="14.25" customHeight="1">
      <c r="A58" s="1887" t="s">
        <v>720</v>
      </c>
      <c r="B58" s="1883"/>
      <c r="C58" s="1883"/>
      <c r="D58" s="1883"/>
      <c r="E58" s="1883"/>
      <c r="F58" s="1883"/>
      <c r="G58" s="1883"/>
      <c r="H58" s="1883"/>
    </row>
    <row r="59" spans="1:15" s="783" customFormat="1" ht="14.25" customHeight="1">
      <c r="A59" s="1887" t="s">
        <v>684</v>
      </c>
      <c r="B59" s="1883"/>
      <c r="C59" s="1883"/>
      <c r="D59" s="1883"/>
      <c r="E59" s="1883"/>
      <c r="F59" s="1883"/>
      <c r="G59" s="1883"/>
      <c r="H59" s="1883"/>
    </row>
    <row r="60" spans="1:15" s="783" customFormat="1" ht="14.25" customHeight="1">
      <c r="A60" s="1887" t="s">
        <v>683</v>
      </c>
      <c r="B60" s="1883"/>
      <c r="C60" s="1883"/>
      <c r="D60" s="1883"/>
      <c r="E60" s="1883"/>
      <c r="F60" s="1883"/>
      <c r="G60" s="1883"/>
      <c r="H60" s="1883"/>
    </row>
    <row r="61" spans="1:15" s="783" customFormat="1" ht="14.25" customHeight="1">
      <c r="A61" s="1882" t="s">
        <v>777</v>
      </c>
      <c r="B61" s="1883"/>
      <c r="C61" s="1883"/>
      <c r="D61" s="1883"/>
      <c r="E61" s="1883"/>
      <c r="F61" s="1883"/>
      <c r="G61" s="1883"/>
      <c r="H61" s="1883"/>
    </row>
    <row r="62" spans="1:15" s="783" customFormat="1" ht="14.25" customHeight="1">
      <c r="A62" s="1882" t="s">
        <v>776</v>
      </c>
      <c r="B62" s="1883"/>
      <c r="C62" s="1883"/>
      <c r="D62" s="1883"/>
      <c r="E62" s="1883"/>
      <c r="F62" s="1883"/>
      <c r="G62" s="1883"/>
      <c r="H62" s="1883"/>
    </row>
    <row r="63" spans="1:15" s="783" customFormat="1" ht="14.25" customHeight="1">
      <c r="A63" s="1882" t="s">
        <v>775</v>
      </c>
      <c r="B63" s="1883"/>
      <c r="C63" s="1883"/>
      <c r="D63" s="1883"/>
      <c r="E63" s="1883"/>
      <c r="F63" s="1883"/>
      <c r="G63" s="1883"/>
      <c r="H63" s="1883"/>
    </row>
    <row r="64" spans="1:15" s="727" customFormat="1" ht="28.5" customHeight="1">
      <c r="A64" s="1884" t="s">
        <v>774</v>
      </c>
      <c r="B64" s="1885"/>
      <c r="C64" s="1885"/>
      <c r="D64" s="1885"/>
      <c r="E64" s="1885"/>
      <c r="F64" s="1885"/>
      <c r="G64" s="1885"/>
      <c r="H64" s="1885"/>
      <c r="I64" s="1885"/>
      <c r="J64" s="1885"/>
      <c r="K64" s="1885"/>
    </row>
    <row r="65" spans="1:11" s="727" customFormat="1" ht="14.25" customHeight="1">
      <c r="A65" s="1885"/>
      <c r="B65" s="1885"/>
      <c r="C65" s="1885"/>
      <c r="D65" s="1885"/>
      <c r="E65" s="1885"/>
      <c r="F65" s="1885"/>
      <c r="G65" s="1885"/>
      <c r="H65" s="1885"/>
      <c r="I65" s="1885"/>
      <c r="J65" s="1885"/>
      <c r="K65" s="1885"/>
    </row>
  </sheetData>
  <mergeCells count="10">
    <mergeCell ref="A63:H63"/>
    <mergeCell ref="A64:K64"/>
    <mergeCell ref="A65:K65"/>
    <mergeCell ref="A56:K56"/>
    <mergeCell ref="A57:H57"/>
    <mergeCell ref="A58:H58"/>
    <mergeCell ref="A59:H59"/>
    <mergeCell ref="A60:H60"/>
    <mergeCell ref="A62:H62"/>
    <mergeCell ref="A61:H61"/>
  </mergeCells>
  <pageMargins left="0.74803149606299213" right="0.35433070866141736" top="0.47244094488188981" bottom="0.43307086614173229" header="0.11811023622047245" footer="0.11811023622047245"/>
  <pageSetup paperSize="9" scale="5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4"/>
  <sheetViews>
    <sheetView showGridLines="0" showZeros="0" view="pageBreakPreview" zoomScale="70" zoomScaleNormal="70" zoomScaleSheetLayoutView="70" workbookViewId="0"/>
  </sheetViews>
  <sheetFormatPr defaultColWidth="9.140625" defaultRowHeight="9"/>
  <cols>
    <col min="1" max="1" width="62.28515625" style="1023" customWidth="1"/>
    <col min="2" max="7" width="12.42578125" style="1056" customWidth="1"/>
    <col min="8" max="9" width="12.42578125" style="1023" customWidth="1"/>
    <col min="10" max="10" width="8.5703125" style="1023" customWidth="1"/>
    <col min="11" max="16384" width="9.140625" style="1023"/>
  </cols>
  <sheetData>
    <row r="1" spans="1:15" s="111" customFormat="1" ht="50.1" customHeight="1">
      <c r="A1" s="110"/>
    </row>
    <row r="2" spans="1:15" s="114" customFormat="1" ht="39.950000000000003" customHeight="1">
      <c r="A2" s="113" t="s">
        <v>755</v>
      </c>
      <c r="C2" s="146"/>
      <c r="D2" s="146"/>
      <c r="I2" s="147"/>
    </row>
    <row r="3" spans="1:15" s="114" customFormat="1" ht="2.1" customHeight="1">
      <c r="A3" s="804"/>
      <c r="B3" s="805"/>
      <c r="C3" s="806"/>
      <c r="D3" s="806"/>
      <c r="E3" s="805"/>
      <c r="F3" s="805"/>
      <c r="G3" s="805"/>
      <c r="H3" s="805"/>
      <c r="I3" s="1017"/>
    </row>
    <row r="4" spans="1:15" s="117" customFormat="1" ht="20.100000000000001" customHeight="1">
      <c r="A4" s="115"/>
      <c r="B4" s="115"/>
      <c r="C4" s="115"/>
      <c r="D4" s="115"/>
      <c r="E4" s="116"/>
      <c r="F4" s="116"/>
      <c r="G4" s="116"/>
      <c r="H4" s="116"/>
      <c r="I4" s="116"/>
      <c r="J4" s="262"/>
    </row>
    <row r="5" spans="1:15" s="117" customFormat="1" ht="20.100000000000001" customHeight="1">
      <c r="A5" s="808" t="s">
        <v>548</v>
      </c>
      <c r="B5" s="809"/>
      <c r="C5" s="809"/>
      <c r="D5" s="809"/>
      <c r="E5" s="1018"/>
      <c r="F5" s="1018"/>
      <c r="G5" s="1018"/>
      <c r="H5" s="1018"/>
      <c r="I5" s="1018"/>
      <c r="J5" s="118"/>
    </row>
    <row r="6" spans="1:15" s="1020" customFormat="1" ht="15.95" customHeight="1">
      <c r="A6" s="118"/>
      <c r="B6" s="1851" t="s">
        <v>107</v>
      </c>
      <c r="C6" s="1852"/>
      <c r="D6" s="1850" t="s">
        <v>549</v>
      </c>
      <c r="E6" s="1852"/>
      <c r="F6" s="1850" t="s">
        <v>641</v>
      </c>
      <c r="G6" s="1852"/>
      <c r="H6" s="1850" t="s">
        <v>550</v>
      </c>
      <c r="I6" s="1850"/>
      <c r="J6" s="1019"/>
      <c r="M6" s="1021"/>
    </row>
    <row r="7" spans="1:15" s="1020" customFormat="1" ht="15.95" customHeight="1">
      <c r="A7" s="812" t="s">
        <v>60</v>
      </c>
      <c r="B7" s="1746" t="s">
        <v>652</v>
      </c>
      <c r="C7" s="152" t="s">
        <v>108</v>
      </c>
      <c r="D7" s="1746" t="s">
        <v>652</v>
      </c>
      <c r="E7" s="152" t="s">
        <v>108</v>
      </c>
      <c r="F7" s="1746" t="s">
        <v>652</v>
      </c>
      <c r="G7" s="152" t="s">
        <v>108</v>
      </c>
      <c r="H7" s="1746" t="s">
        <v>652</v>
      </c>
      <c r="I7" s="152" t="s">
        <v>108</v>
      </c>
      <c r="J7" s="1019"/>
      <c r="M7" s="1021"/>
    </row>
    <row r="8" spans="1:15" ht="15.95" customHeight="1">
      <c r="A8" s="118" t="s">
        <v>551</v>
      </c>
      <c r="B8" s="1747">
        <v>15010</v>
      </c>
      <c r="C8" s="1022">
        <v>21253</v>
      </c>
      <c r="D8" s="1748">
        <v>12334</v>
      </c>
      <c r="E8" s="1022">
        <v>19148</v>
      </c>
      <c r="F8" s="1748">
        <v>6739</v>
      </c>
      <c r="G8" s="1022">
        <v>8114</v>
      </c>
      <c r="H8" s="1747">
        <f>B8-D8-F8</f>
        <v>-4063</v>
      </c>
      <c r="I8" s="981">
        <v>-6009</v>
      </c>
      <c r="J8" s="1356"/>
      <c r="M8" s="1024"/>
      <c r="N8" s="1025"/>
      <c r="O8" s="1026"/>
    </row>
    <row r="9" spans="1:15" ht="15.95" customHeight="1">
      <c r="A9" s="812" t="s">
        <v>552</v>
      </c>
      <c r="B9" s="1749">
        <v>43185</v>
      </c>
      <c r="C9" s="1027">
        <v>49481</v>
      </c>
      <c r="D9" s="1750">
        <v>43185</v>
      </c>
      <c r="E9" s="1027">
        <v>49481</v>
      </c>
      <c r="F9" s="1750">
        <v>0</v>
      </c>
      <c r="G9" s="1027">
        <v>0</v>
      </c>
      <c r="H9" s="1749">
        <f>B9-D9-F9</f>
        <v>0</v>
      </c>
      <c r="I9" s="1028">
        <v>0</v>
      </c>
      <c r="J9" s="1356"/>
      <c r="M9" s="1024"/>
      <c r="N9" s="1025"/>
      <c r="O9" s="1026"/>
    </row>
    <row r="10" spans="1:15" ht="15.95" customHeight="1">
      <c r="A10" s="813" t="s">
        <v>553</v>
      </c>
      <c r="B10" s="1747"/>
      <c r="C10" s="1022"/>
      <c r="D10" s="1748"/>
      <c r="E10" s="1022"/>
      <c r="F10" s="1748"/>
      <c r="G10" s="1022"/>
      <c r="H10" s="1747"/>
      <c r="I10" s="981">
        <v>0</v>
      </c>
      <c r="J10" s="1356"/>
      <c r="M10" s="1024"/>
      <c r="N10" s="1025"/>
      <c r="O10" s="1026"/>
    </row>
    <row r="11" spans="1:15" ht="15.95" customHeight="1">
      <c r="A11" s="1030" t="s">
        <v>554</v>
      </c>
      <c r="B11" s="1747">
        <v>126738</v>
      </c>
      <c r="C11" s="1022">
        <v>118688</v>
      </c>
      <c r="D11" s="1748">
        <v>126171</v>
      </c>
      <c r="E11" s="1022">
        <v>117961</v>
      </c>
      <c r="F11" s="1748">
        <v>645</v>
      </c>
      <c r="G11" s="1022">
        <v>769</v>
      </c>
      <c r="H11" s="1747">
        <f>B11-D11-F11</f>
        <v>-78</v>
      </c>
      <c r="I11" s="981">
        <v>-42</v>
      </c>
      <c r="J11" s="1356"/>
      <c r="M11" s="1024"/>
      <c r="N11" s="1025"/>
      <c r="O11" s="1026"/>
    </row>
    <row r="12" spans="1:15" ht="15.95" customHeight="1">
      <c r="A12" s="1030" t="s">
        <v>555</v>
      </c>
      <c r="B12" s="1747">
        <v>38822</v>
      </c>
      <c r="C12" s="1022">
        <v>37683</v>
      </c>
      <c r="D12" s="1748">
        <v>0</v>
      </c>
      <c r="E12" s="1022">
        <v>0</v>
      </c>
      <c r="F12" s="1748">
        <v>38822</v>
      </c>
      <c r="G12" s="1022">
        <v>37683</v>
      </c>
      <c r="H12" s="1747">
        <f>B12-D12-F12</f>
        <v>0</v>
      </c>
      <c r="I12" s="981">
        <v>0</v>
      </c>
      <c r="J12" s="1356"/>
      <c r="M12" s="1024"/>
      <c r="N12" s="1025"/>
      <c r="O12" s="1026"/>
    </row>
    <row r="13" spans="1:15" ht="15.95" customHeight="1">
      <c r="A13" s="1030" t="s">
        <v>556</v>
      </c>
      <c r="B13" s="1747">
        <v>7773</v>
      </c>
      <c r="C13" s="1022">
        <v>6637</v>
      </c>
      <c r="D13" s="1748">
        <v>3479</v>
      </c>
      <c r="E13" s="1022">
        <v>3290</v>
      </c>
      <c r="F13" s="1748">
        <v>4436</v>
      </c>
      <c r="G13" s="1022">
        <v>3423</v>
      </c>
      <c r="H13" s="1747">
        <f>B13-D13-F13</f>
        <v>-142</v>
      </c>
      <c r="I13" s="981">
        <v>-76</v>
      </c>
      <c r="J13" s="1356"/>
      <c r="M13" s="1024"/>
      <c r="N13" s="1025"/>
      <c r="O13" s="1026"/>
    </row>
    <row r="14" spans="1:15" ht="15.95" customHeight="1">
      <c r="A14" s="1031" t="s">
        <v>557</v>
      </c>
      <c r="B14" s="1749">
        <v>4160</v>
      </c>
      <c r="C14" s="1027">
        <v>3366</v>
      </c>
      <c r="D14" s="1750">
        <v>3548</v>
      </c>
      <c r="E14" s="1027">
        <v>2881</v>
      </c>
      <c r="F14" s="1750">
        <v>612</v>
      </c>
      <c r="G14" s="1027">
        <v>485</v>
      </c>
      <c r="H14" s="1749">
        <f>B14-D14-F14</f>
        <v>0</v>
      </c>
      <c r="I14" s="1028">
        <v>0</v>
      </c>
      <c r="J14" s="1356"/>
      <c r="M14" s="1024"/>
      <c r="N14" s="1025"/>
      <c r="O14" s="1026"/>
    </row>
    <row r="15" spans="1:15" ht="15.95" customHeight="1">
      <c r="A15" s="813" t="s">
        <v>558</v>
      </c>
      <c r="B15" s="1747"/>
      <c r="C15" s="1751"/>
      <c r="D15" s="1748"/>
      <c r="E15" s="1022"/>
      <c r="F15" s="1748"/>
      <c r="G15" s="1022"/>
      <c r="H15" s="1747">
        <v>0</v>
      </c>
      <c r="I15" s="981">
        <v>0</v>
      </c>
      <c r="J15" s="1356"/>
      <c r="M15" s="1024"/>
      <c r="N15" s="1025"/>
      <c r="O15" s="1026"/>
    </row>
    <row r="16" spans="1:15" ht="15.95" customHeight="1">
      <c r="A16" s="1030" t="s">
        <v>559</v>
      </c>
      <c r="B16" s="1747">
        <v>158968</v>
      </c>
      <c r="C16" s="1154">
        <v>143738</v>
      </c>
      <c r="D16" s="1748">
        <v>91942</v>
      </c>
      <c r="E16" s="1022">
        <v>79889</v>
      </c>
      <c r="F16" s="1748">
        <v>67025</v>
      </c>
      <c r="G16" s="1022">
        <v>63684</v>
      </c>
      <c r="H16" s="1747">
        <f>B16-D16-F16</f>
        <v>1</v>
      </c>
      <c r="I16" s="981">
        <v>165</v>
      </c>
      <c r="J16" s="1356"/>
      <c r="M16" s="1024"/>
      <c r="N16" s="1025"/>
      <c r="O16" s="1026"/>
    </row>
    <row r="17" spans="1:15" ht="15.95" customHeight="1">
      <c r="A17" s="1032" t="s">
        <v>560</v>
      </c>
      <c r="B17" s="1747">
        <v>7855</v>
      </c>
      <c r="C17" s="1022">
        <v>7649</v>
      </c>
      <c r="D17" s="1748">
        <v>1691</v>
      </c>
      <c r="E17" s="1022">
        <v>1601</v>
      </c>
      <c r="F17" s="1748">
        <v>6164</v>
      </c>
      <c r="G17" s="1022">
        <v>5883</v>
      </c>
      <c r="H17" s="1747">
        <f>B17-D17-F17</f>
        <v>0</v>
      </c>
      <c r="I17" s="981">
        <v>165</v>
      </c>
      <c r="J17" s="1356"/>
      <c r="M17" s="1024"/>
      <c r="N17" s="1025"/>
      <c r="O17" s="1026"/>
    </row>
    <row r="18" spans="1:15" ht="15.95" customHeight="1">
      <c r="A18" s="1032" t="s">
        <v>561</v>
      </c>
      <c r="B18" s="1747">
        <v>151113</v>
      </c>
      <c r="C18" s="1022">
        <v>136089</v>
      </c>
      <c r="D18" s="1748">
        <v>90251</v>
      </c>
      <c r="E18" s="1022">
        <v>78288</v>
      </c>
      <c r="F18" s="1748">
        <v>60861</v>
      </c>
      <c r="G18" s="1022">
        <v>57801</v>
      </c>
      <c r="H18" s="1747">
        <f>B18-D18-F18</f>
        <v>1</v>
      </c>
      <c r="I18" s="981">
        <v>0</v>
      </c>
      <c r="J18" s="1356"/>
      <c r="M18" s="1024"/>
      <c r="N18" s="1025"/>
      <c r="O18" s="1026"/>
    </row>
    <row r="19" spans="1:15" ht="15.95" customHeight="1">
      <c r="A19" s="1031" t="s">
        <v>562</v>
      </c>
      <c r="B19" s="1749">
        <v>2497</v>
      </c>
      <c r="C19" s="1027">
        <v>2676</v>
      </c>
      <c r="D19" s="1750">
        <v>2497</v>
      </c>
      <c r="E19" s="1027">
        <v>2676</v>
      </c>
      <c r="F19" s="1750">
        <v>0</v>
      </c>
      <c r="G19" s="1027">
        <v>0</v>
      </c>
      <c r="H19" s="1749">
        <f>B19-D19-F19</f>
        <v>0</v>
      </c>
      <c r="I19" s="1028">
        <v>0</v>
      </c>
      <c r="J19" s="1356"/>
      <c r="M19" s="1024"/>
      <c r="N19" s="1025"/>
      <c r="O19" s="1026"/>
    </row>
    <row r="20" spans="1:15" ht="15.95" customHeight="1">
      <c r="A20" s="813" t="s">
        <v>563</v>
      </c>
      <c r="B20" s="1752"/>
      <c r="C20" s="1022"/>
      <c r="D20" s="1748"/>
      <c r="E20" s="1022"/>
      <c r="F20" s="1748"/>
      <c r="G20" s="1022"/>
      <c r="H20" s="1747">
        <v>0</v>
      </c>
      <c r="I20" s="981">
        <v>0</v>
      </c>
      <c r="J20" s="1356"/>
      <c r="M20" s="1024"/>
      <c r="N20" s="1025"/>
      <c r="O20" s="1026"/>
    </row>
    <row r="21" spans="1:15" ht="15.95" customHeight="1">
      <c r="A21" s="1030" t="s">
        <v>564</v>
      </c>
      <c r="B21" s="1747">
        <v>17276.755175999999</v>
      </c>
      <c r="C21" s="1022">
        <v>18611</v>
      </c>
      <c r="D21" s="1748">
        <v>11740.314</v>
      </c>
      <c r="E21" s="1022">
        <v>12632</v>
      </c>
      <c r="F21" s="1748">
        <v>5536.4411760000003</v>
      </c>
      <c r="G21" s="1022">
        <v>5979</v>
      </c>
      <c r="H21" s="1747">
        <f t="shared" ref="H21:H29" si="0">B21-D21-F21</f>
        <v>0</v>
      </c>
      <c r="I21" s="981">
        <v>0</v>
      </c>
      <c r="J21" s="1356"/>
      <c r="M21" s="1024"/>
      <c r="N21" s="1025"/>
      <c r="O21" s="1026"/>
    </row>
    <row r="22" spans="1:15" ht="15.95" customHeight="1">
      <c r="A22" s="1031" t="s">
        <v>565</v>
      </c>
      <c r="B22" s="1749">
        <v>522241</v>
      </c>
      <c r="C22" s="1027">
        <v>513530</v>
      </c>
      <c r="D22" s="1750">
        <v>501747</v>
      </c>
      <c r="E22" s="1027">
        <v>495142</v>
      </c>
      <c r="F22" s="1750">
        <v>21574.558824</v>
      </c>
      <c r="G22" s="1027">
        <v>19926</v>
      </c>
      <c r="H22" s="1749">
        <f t="shared" si="0"/>
        <v>-1080.5588239999997</v>
      </c>
      <c r="I22" s="1028">
        <v>-1538</v>
      </c>
      <c r="J22" s="1356"/>
      <c r="M22" s="1024"/>
      <c r="N22" s="1025"/>
      <c r="O22" s="1026"/>
    </row>
    <row r="23" spans="1:15" ht="15.95" customHeight="1">
      <c r="A23" s="118" t="s">
        <v>566</v>
      </c>
      <c r="B23" s="1747">
        <v>270</v>
      </c>
      <c r="C23" s="1022">
        <v>275</v>
      </c>
      <c r="D23" s="1748">
        <v>0</v>
      </c>
      <c r="E23" s="1022">
        <v>0</v>
      </c>
      <c r="F23" s="1748">
        <v>270</v>
      </c>
      <c r="G23" s="1022">
        <v>275</v>
      </c>
      <c r="H23" s="1747">
        <f t="shared" si="0"/>
        <v>0</v>
      </c>
      <c r="I23" s="981">
        <v>0</v>
      </c>
      <c r="J23" s="1356"/>
      <c r="M23" s="1024"/>
      <c r="N23" s="1025"/>
      <c r="O23" s="1026"/>
    </row>
    <row r="24" spans="1:15" s="1033" customFormat="1" ht="15.95" customHeight="1">
      <c r="A24" s="118" t="s">
        <v>567</v>
      </c>
      <c r="B24" s="1747">
        <v>3074</v>
      </c>
      <c r="C24" s="1022">
        <v>2813</v>
      </c>
      <c r="D24" s="1748">
        <v>1469</v>
      </c>
      <c r="E24" s="1022">
        <v>1549</v>
      </c>
      <c r="F24" s="1748">
        <v>1575</v>
      </c>
      <c r="G24" s="1022">
        <v>1243</v>
      </c>
      <c r="H24" s="1747">
        <f t="shared" si="0"/>
        <v>30</v>
      </c>
      <c r="I24" s="981">
        <v>21</v>
      </c>
      <c r="J24" s="1356"/>
      <c r="M24" s="1034"/>
      <c r="N24" s="1025"/>
      <c r="O24" s="1026"/>
    </row>
    <row r="25" spans="1:15" s="1033" customFormat="1" ht="15.95" customHeight="1">
      <c r="A25" s="118" t="s">
        <v>568</v>
      </c>
      <c r="B25" s="1747">
        <v>1137</v>
      </c>
      <c r="C25" s="1022">
        <v>1055</v>
      </c>
      <c r="D25" s="1748">
        <v>93</v>
      </c>
      <c r="E25" s="1022">
        <v>55</v>
      </c>
      <c r="F25" s="1748">
        <v>786</v>
      </c>
      <c r="G25" s="1022">
        <v>743</v>
      </c>
      <c r="H25" s="1747">
        <f t="shared" si="0"/>
        <v>258</v>
      </c>
      <c r="I25" s="981">
        <v>257</v>
      </c>
      <c r="J25" s="1356"/>
      <c r="M25" s="1034"/>
      <c r="N25" s="1025"/>
      <c r="O25" s="1026"/>
    </row>
    <row r="26" spans="1:15" ht="15.95" customHeight="1">
      <c r="A26" s="118" t="s">
        <v>569</v>
      </c>
      <c r="B26" s="1747">
        <v>2275</v>
      </c>
      <c r="C26" s="1022">
        <v>2368</v>
      </c>
      <c r="D26" s="1748">
        <v>2127</v>
      </c>
      <c r="E26" s="1022">
        <v>2206</v>
      </c>
      <c r="F26" s="1748">
        <v>149</v>
      </c>
      <c r="G26" s="1022">
        <v>162</v>
      </c>
      <c r="H26" s="1747">
        <f t="shared" si="0"/>
        <v>-1</v>
      </c>
      <c r="I26" s="981">
        <v>0</v>
      </c>
      <c r="J26" s="1356"/>
      <c r="M26" s="1024"/>
      <c r="N26" s="1025"/>
      <c r="O26" s="1026"/>
    </row>
    <row r="27" spans="1:15" ht="15.95" customHeight="1">
      <c r="A27" s="118" t="s">
        <v>570</v>
      </c>
      <c r="B27" s="1747">
        <v>1835</v>
      </c>
      <c r="C27" s="1022">
        <v>1816</v>
      </c>
      <c r="D27" s="1748">
        <v>1613</v>
      </c>
      <c r="E27" s="1022">
        <v>1596</v>
      </c>
      <c r="F27" s="1748">
        <v>383</v>
      </c>
      <c r="G27" s="1022">
        <v>382</v>
      </c>
      <c r="H27" s="1747">
        <f t="shared" si="0"/>
        <v>-161</v>
      </c>
      <c r="I27" s="981">
        <v>-162</v>
      </c>
      <c r="J27" s="1356"/>
      <c r="M27" s="1024"/>
      <c r="N27" s="1025"/>
      <c r="O27" s="1026"/>
    </row>
    <row r="28" spans="1:15" ht="15.95" customHeight="1">
      <c r="A28" s="118" t="s">
        <v>571</v>
      </c>
      <c r="B28" s="1747">
        <v>1441</v>
      </c>
      <c r="C28" s="1022">
        <v>1411</v>
      </c>
      <c r="D28" s="1748">
        <v>0</v>
      </c>
      <c r="E28" s="1022">
        <v>0</v>
      </c>
      <c r="F28" s="1748">
        <v>1441</v>
      </c>
      <c r="G28" s="1022">
        <v>1411</v>
      </c>
      <c r="H28" s="1747">
        <f t="shared" si="0"/>
        <v>0</v>
      </c>
      <c r="I28" s="981">
        <v>0</v>
      </c>
      <c r="J28" s="1356"/>
      <c r="M28" s="1024"/>
      <c r="N28" s="1025"/>
      <c r="O28" s="1026"/>
    </row>
    <row r="29" spans="1:15" ht="15.95" customHeight="1">
      <c r="A29" s="812" t="s">
        <v>572</v>
      </c>
      <c r="B29" s="1749">
        <v>3036</v>
      </c>
      <c r="C29" s="1027">
        <v>3074</v>
      </c>
      <c r="D29" s="1750">
        <v>0</v>
      </c>
      <c r="E29" s="1027">
        <v>0</v>
      </c>
      <c r="F29" s="1750">
        <v>123</v>
      </c>
      <c r="G29" s="1027">
        <v>180</v>
      </c>
      <c r="H29" s="1749">
        <f t="shared" si="0"/>
        <v>2913</v>
      </c>
      <c r="I29" s="1028">
        <v>2894</v>
      </c>
      <c r="J29" s="1356"/>
      <c r="M29" s="1024"/>
      <c r="N29" s="1025"/>
      <c r="O29" s="1026"/>
    </row>
    <row r="30" spans="1:15" s="1033" customFormat="1" ht="15.95" customHeight="1">
      <c r="A30" s="813" t="s">
        <v>573</v>
      </c>
      <c r="B30" s="1747"/>
      <c r="C30" s="1022"/>
      <c r="D30" s="1748"/>
      <c r="E30" s="1022"/>
      <c r="F30" s="1748"/>
      <c r="G30" s="1022"/>
      <c r="H30" s="1747">
        <v>0</v>
      </c>
      <c r="I30" s="981">
        <v>0</v>
      </c>
      <c r="J30" s="1356"/>
      <c r="M30" s="1034"/>
      <c r="N30" s="1025"/>
      <c r="O30" s="1026"/>
    </row>
    <row r="31" spans="1:15" s="1033" customFormat="1" ht="15.95" customHeight="1">
      <c r="A31" s="1030" t="s">
        <v>574</v>
      </c>
      <c r="B31" s="1747">
        <v>1560</v>
      </c>
      <c r="C31" s="1022">
        <v>1709</v>
      </c>
      <c r="D31" s="1748">
        <v>1500</v>
      </c>
      <c r="E31" s="1022">
        <v>1645</v>
      </c>
      <c r="F31" s="1748">
        <v>33</v>
      </c>
      <c r="G31" s="1022">
        <v>41</v>
      </c>
      <c r="H31" s="1747">
        <f>B31-D31-F31</f>
        <v>27</v>
      </c>
      <c r="I31" s="981">
        <v>23</v>
      </c>
      <c r="J31" s="1356"/>
      <c r="M31" s="1034"/>
      <c r="N31" s="1025"/>
      <c r="O31" s="1026"/>
    </row>
    <row r="32" spans="1:15" s="1033" customFormat="1" ht="15.95" customHeight="1">
      <c r="A32" s="1030" t="s">
        <v>557</v>
      </c>
      <c r="B32" s="1747">
        <v>19219</v>
      </c>
      <c r="C32" s="1022">
        <v>18264</v>
      </c>
      <c r="D32" s="1748">
        <v>15258</v>
      </c>
      <c r="E32" s="1022">
        <v>14817</v>
      </c>
      <c r="F32" s="1748">
        <v>3912</v>
      </c>
      <c r="G32" s="1022">
        <v>3233</v>
      </c>
      <c r="H32" s="1747">
        <f>B32-D32-F32</f>
        <v>49</v>
      </c>
      <c r="I32" s="981">
        <v>214</v>
      </c>
      <c r="J32" s="1356"/>
      <c r="M32" s="1034"/>
      <c r="N32" s="1025"/>
      <c r="O32" s="1026"/>
    </row>
    <row r="33" spans="1:27" ht="15.95" customHeight="1">
      <c r="A33" s="1035" t="s">
        <v>575</v>
      </c>
      <c r="B33" s="1753">
        <v>970517</v>
      </c>
      <c r="C33" s="1036">
        <v>948448</v>
      </c>
      <c r="D33" s="1754">
        <v>818705</v>
      </c>
      <c r="E33" s="1036">
        <v>804969</v>
      </c>
      <c r="F33" s="1754">
        <v>154062</v>
      </c>
      <c r="G33" s="1036">
        <v>147734</v>
      </c>
      <c r="H33" s="1753">
        <v>-2251</v>
      </c>
      <c r="I33" s="1037">
        <v>-4255</v>
      </c>
      <c r="J33" s="1356"/>
      <c r="M33" s="1024"/>
      <c r="N33" s="1025"/>
      <c r="O33" s="1026"/>
    </row>
    <row r="34" spans="1:27" s="1038" customFormat="1" ht="33" customHeight="1">
      <c r="A34" s="1853"/>
      <c r="B34" s="1853"/>
      <c r="C34" s="1853"/>
      <c r="D34" s="1853"/>
      <c r="E34" s="1853"/>
      <c r="F34" s="1853"/>
      <c r="G34" s="1853"/>
      <c r="H34" s="1853"/>
      <c r="I34" s="1853"/>
      <c r="J34" s="1029"/>
    </row>
    <row r="35" spans="1:27" s="1038" customFormat="1" ht="15.95" customHeight="1">
      <c r="A35" s="1039"/>
      <c r="B35" s="1039"/>
      <c r="C35" s="1039"/>
      <c r="D35" s="1039"/>
      <c r="E35" s="1039"/>
      <c r="F35" s="1039"/>
      <c r="G35" s="1039"/>
      <c r="H35" s="1039"/>
      <c r="I35" s="1039"/>
      <c r="J35" s="1029"/>
    </row>
    <row r="36" spans="1:27" s="1029" customFormat="1" ht="15.95" customHeight="1">
      <c r="A36" s="112"/>
      <c r="B36" s="1040"/>
      <c r="C36" s="1040"/>
      <c r="D36" s="1040"/>
      <c r="E36" s="1040"/>
      <c r="F36" s="1040"/>
      <c r="G36" s="1040"/>
      <c r="H36" s="1040"/>
      <c r="I36" s="1040"/>
    </row>
    <row r="37" spans="1:27" s="117" customFormat="1" ht="15.95" customHeight="1">
      <c r="A37" s="1041"/>
      <c r="B37" s="1042"/>
      <c r="C37" s="1042"/>
      <c r="D37" s="1042"/>
      <c r="E37" s="1042"/>
      <c r="F37" s="1042"/>
      <c r="G37" s="1042"/>
      <c r="H37" s="1042"/>
      <c r="I37" s="1042"/>
      <c r="J37" s="111"/>
      <c r="K37" s="111"/>
      <c r="L37" s="111"/>
      <c r="M37" s="111"/>
      <c r="N37" s="111"/>
      <c r="O37" s="111"/>
      <c r="P37" s="111"/>
      <c r="Q37" s="111"/>
      <c r="R37" s="111"/>
      <c r="S37" s="111"/>
      <c r="T37" s="111"/>
      <c r="U37" s="111"/>
      <c r="V37" s="111"/>
      <c r="W37" s="111"/>
      <c r="X37" s="111"/>
      <c r="Y37" s="111"/>
      <c r="Z37" s="111"/>
      <c r="AA37" s="111"/>
    </row>
    <row r="38" spans="1:27" ht="13.5" customHeight="1">
      <c r="A38" s="1043"/>
      <c r="B38" s="1044"/>
      <c r="C38" s="1044"/>
      <c r="D38" s="1045"/>
      <c r="E38" s="1045"/>
      <c r="F38" s="1045"/>
      <c r="G38" s="1045"/>
      <c r="H38" s="1045"/>
      <c r="I38" s="1045"/>
    </row>
    <row r="39" spans="1:27" ht="13.5" customHeight="1">
      <c r="A39" s="1043"/>
      <c r="B39" s="1044"/>
      <c r="C39" s="1045"/>
      <c r="D39" s="1045"/>
      <c r="E39" s="1045"/>
      <c r="F39" s="1045"/>
      <c r="G39" s="1045"/>
      <c r="H39" s="1045"/>
      <c r="I39" s="1045"/>
    </row>
    <row r="40" spans="1:27" ht="13.5" customHeight="1">
      <c r="A40" s="1043"/>
      <c r="B40" s="1044"/>
      <c r="C40" s="1045"/>
      <c r="D40" s="1045"/>
      <c r="E40" s="1045"/>
      <c r="F40" s="1045"/>
      <c r="G40" s="1045"/>
      <c r="H40" s="1045"/>
      <c r="I40" s="1045"/>
    </row>
    <row r="41" spans="1:27" ht="13.5" customHeight="1">
      <c r="A41" s="1043"/>
      <c r="B41" s="1044"/>
      <c r="C41" s="1045"/>
      <c r="D41" s="1045"/>
      <c r="E41" s="1045"/>
      <c r="F41" s="1045"/>
      <c r="G41" s="1045"/>
      <c r="H41" s="1045"/>
      <c r="I41" s="1045"/>
    </row>
    <row r="42" spans="1:27" ht="13.5" customHeight="1">
      <c r="A42" s="1043"/>
      <c r="B42" s="1044"/>
      <c r="C42" s="1045"/>
      <c r="D42" s="1045"/>
      <c r="E42" s="1045"/>
      <c r="F42" s="1045"/>
      <c r="G42" s="1045"/>
      <c r="H42" s="1045"/>
      <c r="I42" s="1045"/>
    </row>
    <row r="43" spans="1:27" ht="13.5" customHeight="1">
      <c r="A43" s="1043"/>
      <c r="B43" s="1044"/>
      <c r="C43" s="1045"/>
      <c r="D43" s="1045"/>
      <c r="E43" s="1045"/>
      <c r="F43" s="1045"/>
      <c r="G43" s="1045"/>
      <c r="H43" s="1045"/>
      <c r="I43" s="1045"/>
    </row>
    <row r="44" spans="1:27" ht="13.5" customHeight="1">
      <c r="A44" s="1043"/>
      <c r="B44" s="1044"/>
      <c r="C44" s="1045"/>
      <c r="D44" s="1045"/>
      <c r="E44" s="1045"/>
      <c r="F44" s="1045"/>
      <c r="G44" s="1045"/>
      <c r="H44" s="1045"/>
      <c r="I44" s="1045"/>
    </row>
    <row r="45" spans="1:27" ht="13.5" customHeight="1">
      <c r="A45" s="1046"/>
      <c r="B45" s="1044"/>
      <c r="C45" s="1044"/>
      <c r="D45" s="1044"/>
      <c r="E45" s="1044"/>
      <c r="F45" s="1044"/>
      <c r="G45" s="1044"/>
      <c r="H45" s="1044"/>
      <c r="I45" s="1044"/>
    </row>
    <row r="46" spans="1:27" ht="13.5" customHeight="1">
      <c r="A46" s="1043"/>
      <c r="B46" s="1045"/>
      <c r="C46" s="1045"/>
      <c r="D46" s="1045"/>
      <c r="E46" s="1045"/>
      <c r="F46" s="1045"/>
      <c r="G46" s="1045"/>
      <c r="H46" s="1045"/>
      <c r="I46" s="1045"/>
    </row>
    <row r="47" spans="1:27" ht="13.5" customHeight="1">
      <c r="A47" s="1043"/>
      <c r="B47" s="1045"/>
      <c r="C47" s="1045"/>
      <c r="D47" s="1045"/>
      <c r="E47" s="1045"/>
      <c r="F47" s="1045"/>
      <c r="G47" s="1045"/>
      <c r="H47" s="1045"/>
      <c r="I47" s="1045"/>
    </row>
    <row r="48" spans="1:27" s="1033" customFormat="1" ht="13.5" customHeight="1">
      <c r="A48" s="1047"/>
      <c r="B48" s="1044"/>
      <c r="C48" s="1044"/>
      <c r="D48" s="1044"/>
      <c r="E48" s="1044"/>
      <c r="F48" s="1044"/>
      <c r="G48" s="1044"/>
      <c r="H48" s="1044"/>
      <c r="I48" s="1044"/>
    </row>
    <row r="49" spans="1:9" s="1033" customFormat="1" ht="13.5" customHeight="1">
      <c r="A49" s="1048"/>
      <c r="B49" s="1044"/>
      <c r="C49" s="1044"/>
      <c r="D49" s="1044"/>
      <c r="E49" s="1044"/>
      <c r="F49" s="1044"/>
      <c r="G49" s="1044"/>
      <c r="H49" s="1044"/>
      <c r="I49" s="1044"/>
    </row>
    <row r="50" spans="1:9" ht="13.5" customHeight="1">
      <c r="A50" s="1043"/>
      <c r="B50" s="1045"/>
      <c r="C50" s="1045"/>
      <c r="D50" s="1045"/>
      <c r="E50" s="1045"/>
      <c r="F50" s="1045"/>
      <c r="G50" s="1045"/>
      <c r="H50" s="1045"/>
      <c r="I50" s="1045"/>
    </row>
    <row r="51" spans="1:9" ht="13.5" customHeight="1">
      <c r="A51" s="1043"/>
      <c r="B51" s="1045"/>
      <c r="C51" s="1045"/>
      <c r="D51" s="1045"/>
      <c r="E51" s="1045"/>
      <c r="F51" s="1045"/>
      <c r="G51" s="1045"/>
      <c r="H51" s="1045"/>
      <c r="I51" s="1045"/>
    </row>
    <row r="52" spans="1:9" ht="13.5" customHeight="1">
      <c r="A52" s="1043"/>
      <c r="B52" s="1045"/>
      <c r="C52" s="1045"/>
      <c r="D52" s="1045"/>
      <c r="E52" s="1045"/>
      <c r="F52" s="1045"/>
      <c r="G52" s="1045"/>
      <c r="H52" s="1045"/>
      <c r="I52" s="1045"/>
    </row>
    <row r="53" spans="1:9" ht="13.5" customHeight="1">
      <c r="A53" s="1043"/>
      <c r="B53" s="1045"/>
      <c r="C53" s="1045"/>
      <c r="D53" s="1045"/>
      <c r="E53" s="1045"/>
      <c r="F53" s="1045"/>
      <c r="G53" s="1045"/>
      <c r="H53" s="1045"/>
      <c r="I53" s="1045"/>
    </row>
    <row r="54" spans="1:9" ht="13.5" customHeight="1">
      <c r="A54" s="1043"/>
      <c r="B54" s="1045"/>
      <c r="C54" s="1045"/>
      <c r="D54" s="1045"/>
      <c r="E54" s="1045"/>
      <c r="F54" s="1045"/>
      <c r="G54" s="1045"/>
      <c r="H54" s="1045"/>
      <c r="I54" s="1045"/>
    </row>
    <row r="55" spans="1:9" ht="13.5" customHeight="1">
      <c r="A55" s="1043"/>
      <c r="B55" s="1045"/>
      <c r="C55" s="1045"/>
      <c r="D55" s="1045"/>
      <c r="E55" s="1045"/>
      <c r="F55" s="1045"/>
      <c r="G55" s="1045"/>
      <c r="H55" s="1045"/>
      <c r="I55" s="1045"/>
    </row>
    <row r="56" spans="1:9" ht="13.5" customHeight="1">
      <c r="A56" s="1043"/>
      <c r="B56" s="1045"/>
      <c r="C56" s="1045"/>
      <c r="D56" s="1045"/>
      <c r="E56" s="1045"/>
      <c r="F56" s="1045"/>
      <c r="G56" s="1045"/>
      <c r="H56" s="1045"/>
      <c r="I56" s="1045"/>
    </row>
    <row r="57" spans="1:9" ht="13.5" customHeight="1">
      <c r="A57" s="1043"/>
      <c r="B57" s="1045"/>
      <c r="C57" s="1045"/>
      <c r="D57" s="1045"/>
      <c r="E57" s="1045"/>
      <c r="F57" s="1045"/>
      <c r="G57" s="1045"/>
      <c r="H57" s="1045"/>
      <c r="I57" s="1045"/>
    </row>
    <row r="58" spans="1:9" s="1033" customFormat="1" ht="13.5" customHeight="1">
      <c r="A58" s="1046"/>
      <c r="B58" s="1044"/>
      <c r="C58" s="1044"/>
      <c r="D58" s="1044"/>
      <c r="E58" s="1044"/>
      <c r="F58" s="1044"/>
      <c r="G58" s="1044"/>
      <c r="H58" s="1044"/>
      <c r="I58" s="1044"/>
    </row>
    <row r="59" spans="1:9" s="1033" customFormat="1" ht="13.5" customHeight="1">
      <c r="A59" s="1046"/>
      <c r="B59" s="1044"/>
      <c r="C59" s="1044"/>
      <c r="D59" s="1044"/>
      <c r="E59" s="1044"/>
      <c r="F59" s="1044"/>
      <c r="G59" s="1044"/>
      <c r="H59" s="1044"/>
      <c r="I59" s="1044"/>
    </row>
    <row r="60" spans="1:9" ht="13.5" customHeight="1">
      <c r="A60" s="1020"/>
      <c r="B60" s="1049"/>
      <c r="C60" s="1049"/>
      <c r="D60" s="1049"/>
      <c r="E60" s="1049"/>
      <c r="F60" s="1050"/>
      <c r="G60" s="1050"/>
      <c r="H60" s="1020"/>
      <c r="I60" s="1020"/>
    </row>
    <row r="61" spans="1:9" ht="13.5" customHeight="1">
      <c r="A61" s="1051"/>
      <c r="B61" s="1049"/>
      <c r="C61" s="1049"/>
      <c r="D61" s="1049"/>
      <c r="E61" s="1049"/>
      <c r="F61" s="1050"/>
      <c r="G61" s="1050"/>
    </row>
    <row r="62" spans="1:9" ht="13.5" customHeight="1">
      <c r="A62" s="1052"/>
      <c r="B62" s="1053"/>
      <c r="C62" s="1053"/>
      <c r="D62" s="1053"/>
      <c r="E62" s="1053"/>
      <c r="F62" s="1053"/>
      <c r="G62" s="1053"/>
      <c r="H62" s="1053"/>
      <c r="I62" s="1053"/>
    </row>
    <row r="63" spans="1:9" ht="13.5" customHeight="1">
      <c r="A63" s="1020"/>
      <c r="B63" s="1849"/>
      <c r="C63" s="1849"/>
      <c r="D63" s="1338"/>
      <c r="E63" s="1338"/>
      <c r="F63" s="1849"/>
      <c r="G63" s="1849"/>
      <c r="H63" s="1849"/>
      <c r="I63" s="1849"/>
    </row>
    <row r="64" spans="1:9" ht="13.5" customHeight="1">
      <c r="A64" s="1019"/>
      <c r="B64" s="1054"/>
      <c r="C64" s="1055"/>
      <c r="D64" s="1055"/>
      <c r="E64" s="1055"/>
      <c r="F64" s="1054"/>
      <c r="G64" s="1055"/>
      <c r="H64" s="1054"/>
      <c r="I64" s="1055"/>
    </row>
    <row r="65" spans="1:9" ht="13.5" customHeight="1">
      <c r="A65" s="1019"/>
      <c r="B65" s="1049"/>
      <c r="C65" s="1049"/>
      <c r="D65" s="1049"/>
      <c r="E65" s="1049"/>
      <c r="F65" s="1049"/>
      <c r="G65" s="1049"/>
      <c r="H65" s="1049"/>
      <c r="I65" s="1049"/>
    </row>
    <row r="66" spans="1:9" ht="13.5" customHeight="1">
      <c r="A66" s="1019"/>
      <c r="B66" s="1049"/>
      <c r="C66" s="1049"/>
      <c r="D66" s="1049"/>
      <c r="E66" s="1049"/>
      <c r="F66" s="1049"/>
      <c r="G66" s="1049"/>
      <c r="H66" s="1049"/>
      <c r="I66" s="1049"/>
    </row>
    <row r="67" spans="1:9" ht="13.5" customHeight="1">
      <c r="A67" s="1019"/>
      <c r="B67" s="1049"/>
      <c r="C67" s="1049"/>
      <c r="D67" s="1049"/>
      <c r="E67" s="1049"/>
      <c r="F67" s="1049"/>
      <c r="G67" s="1049"/>
      <c r="H67" s="1049"/>
      <c r="I67" s="1049"/>
    </row>
    <row r="68" spans="1:9" ht="13.5" customHeight="1">
      <c r="A68" s="1019"/>
      <c r="B68" s="1049"/>
      <c r="C68" s="1049"/>
      <c r="D68" s="1049"/>
      <c r="E68" s="1049"/>
      <c r="F68" s="1049"/>
      <c r="G68" s="1049"/>
      <c r="H68" s="1049"/>
      <c r="I68" s="1049"/>
    </row>
    <row r="69" spans="1:9" ht="13.5" customHeight="1">
      <c r="A69" s="1019"/>
      <c r="B69" s="1049"/>
      <c r="C69" s="1049"/>
      <c r="D69" s="1049"/>
      <c r="E69" s="1049"/>
      <c r="F69" s="1049"/>
      <c r="G69" s="1049"/>
      <c r="H69" s="1049"/>
      <c r="I69" s="1049"/>
    </row>
    <row r="70" spans="1:9" ht="13.5" customHeight="1">
      <c r="A70" s="1019"/>
      <c r="B70" s="1049"/>
      <c r="C70" s="1049"/>
      <c r="D70" s="1049"/>
      <c r="E70" s="1049"/>
      <c r="F70" s="1049"/>
      <c r="G70" s="1049"/>
      <c r="H70" s="1049"/>
      <c r="I70" s="1049"/>
    </row>
    <row r="71" spans="1:9" ht="13.5" customHeight="1">
      <c r="A71" s="1019"/>
      <c r="B71" s="1049"/>
      <c r="C71" s="1049"/>
      <c r="D71" s="1049"/>
      <c r="E71" s="1049"/>
      <c r="F71" s="1049"/>
      <c r="G71" s="1049"/>
      <c r="H71" s="1049"/>
      <c r="I71" s="1049"/>
    </row>
    <row r="72" spans="1:9" ht="13.5" customHeight="1"/>
    <row r="73" spans="1:9" ht="13.5" customHeight="1"/>
    <row r="74" spans="1:9" ht="13.5" customHeight="1"/>
  </sheetData>
  <mergeCells count="8">
    <mergeCell ref="B63:C63"/>
    <mergeCell ref="F63:G63"/>
    <mergeCell ref="H63:I63"/>
    <mergeCell ref="H6:I6"/>
    <mergeCell ref="B6:C6"/>
    <mergeCell ref="F6:G6"/>
    <mergeCell ref="D6:E6"/>
    <mergeCell ref="A34:I3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customProperties>
    <customPr name="SheetOptions" r:id="rId2"/>
  </customProperties>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L96"/>
  <sheetViews>
    <sheetView showGridLines="0" view="pageBreakPreview" zoomScale="70" zoomScaleNormal="50" zoomScaleSheetLayoutView="70" workbookViewId="0"/>
  </sheetViews>
  <sheetFormatPr defaultRowHeight="12.75"/>
  <cols>
    <col min="1" max="1" width="80"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6384" width="9.140625" style="723"/>
  </cols>
  <sheetData>
    <row r="1" spans="1:12" s="705" customFormat="1" ht="50.1" customHeight="1">
      <c r="A1" s="704"/>
      <c r="C1" s="706"/>
      <c r="D1" s="706"/>
      <c r="E1" s="706"/>
      <c r="F1" s="706"/>
      <c r="G1" s="706"/>
      <c r="H1" s="706"/>
      <c r="I1" s="706"/>
      <c r="J1" s="706"/>
      <c r="K1" s="706"/>
    </row>
    <row r="2" spans="1:12" s="12" customFormat="1" ht="39.950000000000003" customHeight="1">
      <c r="A2" s="1677" t="s">
        <v>721</v>
      </c>
      <c r="B2" s="24"/>
      <c r="C2" s="25"/>
      <c r="D2" s="24"/>
      <c r="E2" s="24"/>
      <c r="F2" s="24"/>
      <c r="G2" s="24"/>
      <c r="H2" s="26"/>
      <c r="I2" s="26"/>
      <c r="J2" s="26"/>
      <c r="K2" s="26"/>
      <c r="L2" s="11"/>
    </row>
    <row r="3" spans="1:12" s="12" customFormat="1" ht="2.1" customHeight="1">
      <c r="A3" s="9"/>
      <c r="B3" s="8"/>
      <c r="C3" s="707"/>
      <c r="D3" s="8"/>
      <c r="E3" s="8"/>
      <c r="F3" s="8"/>
      <c r="G3" s="8"/>
      <c r="H3" s="8"/>
      <c r="I3" s="708"/>
      <c r="J3" s="708"/>
      <c r="K3" s="708"/>
      <c r="L3" s="11"/>
    </row>
    <row r="4" spans="1:12" s="1678" customFormat="1" ht="15.75" customHeight="1">
      <c r="A4" s="28"/>
      <c r="B4" s="28"/>
      <c r="C4" s="28"/>
      <c r="D4" s="709"/>
      <c r="E4" s="709"/>
      <c r="F4" s="709"/>
      <c r="G4" s="709"/>
      <c r="H4" s="709"/>
      <c r="I4" s="709"/>
      <c r="J4" s="709"/>
      <c r="K4" s="709"/>
      <c r="L4" s="1679"/>
    </row>
    <row r="5" spans="1:12" s="1678" customFormat="1" ht="20.100000000000001" customHeight="1">
      <c r="A5" s="710" t="s">
        <v>447</v>
      </c>
      <c r="B5" s="711"/>
      <c r="C5" s="712"/>
      <c r="D5" s="712"/>
      <c r="E5" s="712"/>
      <c r="F5" s="712"/>
      <c r="G5" s="712"/>
      <c r="H5" s="712"/>
      <c r="I5" s="713"/>
      <c r="J5" s="713"/>
      <c r="K5" s="713"/>
      <c r="L5" s="1679"/>
    </row>
    <row r="6" spans="1:12" s="11" customFormat="1" ht="15.95" customHeight="1">
      <c r="A6" s="714" t="s">
        <v>95</v>
      </c>
      <c r="B6" s="715" t="s">
        <v>229</v>
      </c>
      <c r="C6" s="716" t="s">
        <v>99</v>
      </c>
      <c r="D6" s="717" t="s">
        <v>100</v>
      </c>
      <c r="E6" s="716" t="s">
        <v>101</v>
      </c>
      <c r="F6" s="1497" t="s">
        <v>85</v>
      </c>
      <c r="G6" s="716" t="s">
        <v>86</v>
      </c>
      <c r="H6" s="716" t="s">
        <v>87</v>
      </c>
      <c r="I6" s="1559" t="s">
        <v>88</v>
      </c>
      <c r="J6" s="716" t="s">
        <v>768</v>
      </c>
      <c r="K6" s="716" t="s">
        <v>670</v>
      </c>
    </row>
    <row r="7" spans="1:12" ht="15.95" customHeight="1">
      <c r="A7" s="738" t="s">
        <v>409</v>
      </c>
      <c r="B7" s="788"/>
      <c r="C7" s="681"/>
      <c r="D7" s="1572"/>
      <c r="E7" s="697"/>
      <c r="F7" s="678"/>
      <c r="G7" s="683"/>
      <c r="H7" s="683"/>
      <c r="I7" s="1568"/>
      <c r="J7" s="684"/>
      <c r="K7" s="684"/>
      <c r="L7" s="723"/>
    </row>
    <row r="8" spans="1:12" s="727" customFormat="1" ht="15.95" customHeight="1">
      <c r="A8" s="724" t="s">
        <v>448</v>
      </c>
      <c r="B8" s="698"/>
      <c r="C8" s="697"/>
      <c r="D8" s="1513">
        <v>155.71543615000002</v>
      </c>
      <c r="E8" s="697">
        <v>133.95881513</v>
      </c>
      <c r="F8" s="682">
        <v>139.61440431</v>
      </c>
      <c r="G8" s="683">
        <v>127.50908193000001</v>
      </c>
      <c r="H8" s="683">
        <v>167.15375678000001</v>
      </c>
      <c r="I8" s="1568">
        <v>100.62156779</v>
      </c>
      <c r="J8" s="684">
        <v>289.67425128000002</v>
      </c>
      <c r="K8" s="684">
        <v>267.77532457000001</v>
      </c>
    </row>
    <row r="9" spans="1:12" s="727" customFormat="1" ht="15.95" customHeight="1">
      <c r="A9" s="724" t="s">
        <v>449</v>
      </c>
      <c r="B9" s="698"/>
      <c r="C9" s="697"/>
      <c r="D9" s="1513">
        <v>89.098628000000005</v>
      </c>
      <c r="E9" s="697">
        <v>127.477233</v>
      </c>
      <c r="F9" s="682">
        <v>93.517447000000004</v>
      </c>
      <c r="G9" s="683">
        <v>111.34177699999999</v>
      </c>
      <c r="H9" s="683">
        <v>106.46686</v>
      </c>
      <c r="I9" s="1568">
        <v>149.48325700000001</v>
      </c>
      <c r="J9" s="684">
        <v>216.575861</v>
      </c>
      <c r="K9" s="684">
        <v>255.95011700000001</v>
      </c>
    </row>
    <row r="10" spans="1:12" s="727" customFormat="1" ht="15.95" customHeight="1">
      <c r="A10" s="724" t="s">
        <v>450</v>
      </c>
      <c r="B10" s="698"/>
      <c r="C10" s="697"/>
      <c r="D10" s="1513">
        <v>35.892963000000002</v>
      </c>
      <c r="E10" s="697">
        <v>34.111522999999998</v>
      </c>
      <c r="F10" s="682">
        <v>83.671216000000001</v>
      </c>
      <c r="G10" s="683">
        <v>56.209232999999998</v>
      </c>
      <c r="H10" s="683">
        <v>59.703225000000003</v>
      </c>
      <c r="I10" s="1568">
        <v>37.911552</v>
      </c>
      <c r="J10" s="684">
        <v>70.004486</v>
      </c>
      <c r="K10" s="684">
        <v>97.614777000000004</v>
      </c>
    </row>
    <row r="11" spans="1:12" ht="15.95" customHeight="1">
      <c r="A11" s="724" t="s">
        <v>451</v>
      </c>
      <c r="B11" s="698"/>
      <c r="C11" s="697"/>
      <c r="D11" s="1513">
        <v>7.5204659999799903E-2</v>
      </c>
      <c r="E11" s="697">
        <v>7.4231370000300001E-2</v>
      </c>
      <c r="F11" s="682">
        <v>-0.30570410999979802</v>
      </c>
      <c r="G11" s="683">
        <v>0.10700629999889999</v>
      </c>
      <c r="H11" s="683">
        <v>-5.6682089998999603E-2</v>
      </c>
      <c r="I11" s="1568">
        <v>2.0411400000199701E-2</v>
      </c>
      <c r="J11" s="684">
        <v>0.14943603000009992</v>
      </c>
      <c r="K11" s="684">
        <v>-3.6270689998799899E-2</v>
      </c>
      <c r="L11" s="723"/>
    </row>
    <row r="12" spans="1:12" ht="15.95" customHeight="1">
      <c r="A12" s="728" t="s">
        <v>452</v>
      </c>
      <c r="B12" s="789"/>
      <c r="C12" s="729"/>
      <c r="D12" s="1514">
        <v>280.78223180999998</v>
      </c>
      <c r="E12" s="729">
        <v>295.62180250000102</v>
      </c>
      <c r="F12" s="690">
        <v>316.4973632</v>
      </c>
      <c r="G12" s="691">
        <v>295.167098229999</v>
      </c>
      <c r="H12" s="691">
        <v>333.26715969000099</v>
      </c>
      <c r="I12" s="1558">
        <v>288.03678818999998</v>
      </c>
      <c r="J12" s="692">
        <v>576.40403431000095</v>
      </c>
      <c r="K12" s="692">
        <v>621.30394788000103</v>
      </c>
      <c r="L12" s="723"/>
    </row>
    <row r="13" spans="1:12" ht="15.95" customHeight="1">
      <c r="A13" s="724" t="s">
        <v>453</v>
      </c>
      <c r="B13" s="698"/>
      <c r="C13" s="697"/>
      <c r="D13" s="1513">
        <v>119.82395875</v>
      </c>
      <c r="E13" s="697">
        <v>125.82821283</v>
      </c>
      <c r="F13" s="682">
        <v>114.38144527</v>
      </c>
      <c r="G13" s="683">
        <v>110.32724484000001</v>
      </c>
      <c r="H13" s="683">
        <v>117.86395697</v>
      </c>
      <c r="I13" s="1568">
        <v>129.39424790999999</v>
      </c>
      <c r="J13" s="684">
        <v>245.65217158000002</v>
      </c>
      <c r="K13" s="684">
        <v>247.25820487999999</v>
      </c>
      <c r="L13" s="723"/>
    </row>
    <row r="14" spans="1:12" ht="15.95" customHeight="1">
      <c r="A14" s="724" t="s">
        <v>454</v>
      </c>
      <c r="B14" s="698"/>
      <c r="C14" s="697"/>
      <c r="D14" s="1513">
        <v>13.38658944</v>
      </c>
      <c r="E14" s="697">
        <v>22.5336338000001</v>
      </c>
      <c r="F14" s="682">
        <v>16.198296670000101</v>
      </c>
      <c r="G14" s="683">
        <v>15.705804859999901</v>
      </c>
      <c r="H14" s="683">
        <v>16.552788410000101</v>
      </c>
      <c r="I14" s="1568">
        <v>26.145788020000001</v>
      </c>
      <c r="J14" s="684">
        <v>35.920223240000098</v>
      </c>
      <c r="K14" s="684">
        <v>42.698576430000102</v>
      </c>
      <c r="L14" s="723"/>
    </row>
    <row r="15" spans="1:12" ht="15.95" customHeight="1">
      <c r="A15" s="728" t="s">
        <v>455</v>
      </c>
      <c r="B15" s="789"/>
      <c r="C15" s="729"/>
      <c r="D15" s="1514">
        <v>133.21054819</v>
      </c>
      <c r="E15" s="729">
        <v>148.36184663</v>
      </c>
      <c r="F15" s="690">
        <v>130.57974193999999</v>
      </c>
      <c r="G15" s="691">
        <v>126.03304970000001</v>
      </c>
      <c r="H15" s="691">
        <v>134.41674538000001</v>
      </c>
      <c r="I15" s="1558">
        <v>155.54003593000002</v>
      </c>
      <c r="J15" s="692">
        <v>281.57239482</v>
      </c>
      <c r="K15" s="692">
        <v>289.95678131</v>
      </c>
      <c r="L15" s="723"/>
    </row>
    <row r="16" spans="1:12" ht="15.95" customHeight="1">
      <c r="A16" s="790" t="s">
        <v>456</v>
      </c>
      <c r="B16" s="789"/>
      <c r="C16" s="729"/>
      <c r="D16" s="1514">
        <v>147.57168361999899</v>
      </c>
      <c r="E16" s="729">
        <v>147.25995587</v>
      </c>
      <c r="F16" s="690">
        <v>185.91762126000501</v>
      </c>
      <c r="G16" s="691">
        <v>169.13404852999699</v>
      </c>
      <c r="H16" s="691">
        <v>198.85041431000201</v>
      </c>
      <c r="I16" s="1558">
        <v>132.49675225999999</v>
      </c>
      <c r="J16" s="692">
        <v>294.83163948999902</v>
      </c>
      <c r="K16" s="692">
        <v>331.347166570002</v>
      </c>
      <c r="L16" s="727"/>
    </row>
    <row r="17" spans="1:12" ht="15.95" customHeight="1">
      <c r="A17" s="724" t="s">
        <v>457</v>
      </c>
      <c r="B17" s="788"/>
      <c r="C17" s="731"/>
      <c r="D17" s="1684">
        <v>10.249690530000002</v>
      </c>
      <c r="E17" s="1685">
        <v>-45.5844576</v>
      </c>
      <c r="F17" s="1683">
        <v>-157.84239893</v>
      </c>
      <c r="G17" s="1686">
        <v>-101.64443804999999</v>
      </c>
      <c r="H17" s="1686">
        <v>-83.045877599999997</v>
      </c>
      <c r="I17" s="1695">
        <v>-2.5136475699999998</v>
      </c>
      <c r="J17" s="1687">
        <v>-35.334767069999998</v>
      </c>
      <c r="K17" s="1687">
        <v>-85.559525170000001</v>
      </c>
      <c r="L17" s="727"/>
    </row>
    <row r="18" spans="1:12" ht="15.95" customHeight="1">
      <c r="A18" s="724" t="s">
        <v>428</v>
      </c>
      <c r="B18" s="698"/>
      <c r="C18" s="697"/>
      <c r="D18" s="1513">
        <v>-56.950006469999998</v>
      </c>
      <c r="E18" s="697">
        <v>-9.2048685999999993</v>
      </c>
      <c r="F18" s="682">
        <v>-17.991318929999998</v>
      </c>
      <c r="G18" s="683">
        <v>-36.930645049999995</v>
      </c>
      <c r="H18" s="683">
        <v>-29.243850600000002</v>
      </c>
      <c r="I18" s="1568">
        <v>41.29162943</v>
      </c>
      <c r="J18" s="684">
        <v>-66.154875070000003</v>
      </c>
      <c r="K18" s="684">
        <v>12.047778829999999</v>
      </c>
      <c r="L18" s="723"/>
    </row>
    <row r="19" spans="1:12" ht="15.95" customHeight="1">
      <c r="A19" s="724" t="s">
        <v>429</v>
      </c>
      <c r="B19" s="698"/>
      <c r="C19" s="697"/>
      <c r="D19" s="1513">
        <v>81.725476</v>
      </c>
      <c r="E19" s="697">
        <v>0.49386600000000003</v>
      </c>
      <c r="F19" s="682">
        <v>20.964863000000001</v>
      </c>
      <c r="G19" s="683">
        <v>6.0065049999999998</v>
      </c>
      <c r="H19" s="683">
        <v>8.9744259999999993</v>
      </c>
      <c r="I19" s="1568">
        <v>-9.4353850000000001</v>
      </c>
      <c r="J19" s="684">
        <v>82.219341999999997</v>
      </c>
      <c r="K19" s="684">
        <v>-0.46095900000000078</v>
      </c>
      <c r="L19" s="723"/>
    </row>
    <row r="20" spans="1:12" ht="15.95" customHeight="1">
      <c r="A20" s="724" t="s">
        <v>430</v>
      </c>
      <c r="B20" s="698"/>
      <c r="C20" s="697"/>
      <c r="D20" s="1513">
        <v>-14.525779</v>
      </c>
      <c r="E20" s="697">
        <v>-36.873455</v>
      </c>
      <c r="F20" s="682">
        <v>-160.815943</v>
      </c>
      <c r="G20" s="683">
        <v>-70.720298</v>
      </c>
      <c r="H20" s="683">
        <v>-62.776452999999997</v>
      </c>
      <c r="I20" s="1568">
        <v>-34.369892</v>
      </c>
      <c r="J20" s="684">
        <v>-51.399234</v>
      </c>
      <c r="K20" s="684">
        <v>-97.146344999999997</v>
      </c>
      <c r="L20" s="723"/>
    </row>
    <row r="21" spans="1:12" ht="15.95" customHeight="1">
      <c r="A21" s="724" t="s">
        <v>432</v>
      </c>
      <c r="B21" s="698"/>
      <c r="C21" s="697"/>
      <c r="D21" s="1513">
        <v>-6.8711900000000004</v>
      </c>
      <c r="E21" s="697">
        <v>-340.10574800000001</v>
      </c>
      <c r="F21" s="682">
        <v>14.164433000000001</v>
      </c>
      <c r="G21" s="683">
        <v>-16.085571000000002</v>
      </c>
      <c r="H21" s="683">
        <v>-10.246383</v>
      </c>
      <c r="I21" s="1568">
        <v>-9.5364730000000009</v>
      </c>
      <c r="J21" s="684">
        <v>-346.97693800000002</v>
      </c>
      <c r="K21" s="684">
        <v>-19.782856000000002</v>
      </c>
      <c r="L21" s="723"/>
    </row>
    <row r="22" spans="1:12" ht="15.95" customHeight="1">
      <c r="A22" s="724" t="s">
        <v>433</v>
      </c>
      <c r="B22" s="698"/>
      <c r="C22" s="697"/>
      <c r="D22" s="1513">
        <v>0</v>
      </c>
      <c r="E22" s="697">
        <v>0</v>
      </c>
      <c r="F22" s="682">
        <v>5.5090000000000003</v>
      </c>
      <c r="G22" s="683">
        <v>0</v>
      </c>
      <c r="H22" s="683">
        <v>0</v>
      </c>
      <c r="I22" s="1568">
        <v>0</v>
      </c>
      <c r="J22" s="684">
        <v>0</v>
      </c>
      <c r="K22" s="684">
        <v>0</v>
      </c>
      <c r="L22" s="723"/>
    </row>
    <row r="23" spans="1:12" ht="15.95" customHeight="1">
      <c r="A23" s="733" t="s">
        <v>458</v>
      </c>
      <c r="B23" s="789"/>
      <c r="C23" s="729"/>
      <c r="D23" s="1514">
        <v>150.95018414999998</v>
      </c>
      <c r="E23" s="729">
        <v>-238.43024973000001</v>
      </c>
      <c r="F23" s="690">
        <v>47.748655330004304</v>
      </c>
      <c r="G23" s="691">
        <v>51.404039479997394</v>
      </c>
      <c r="H23" s="691">
        <v>105.55815371000202</v>
      </c>
      <c r="I23" s="1558">
        <v>120.44663168999901</v>
      </c>
      <c r="J23" s="692">
        <v>-87.48006558000003</v>
      </c>
      <c r="K23" s="692">
        <v>226.00478540000103</v>
      </c>
      <c r="L23" s="723"/>
    </row>
    <row r="24" spans="1:12" ht="15.95" customHeight="1">
      <c r="A24" s="724" t="s">
        <v>39</v>
      </c>
      <c r="B24" s="698"/>
      <c r="C24" s="1690"/>
      <c r="D24" s="1689">
        <v>20.388606170000003</v>
      </c>
      <c r="E24" s="1690">
        <v>-69.876547869999996</v>
      </c>
      <c r="F24" s="1688">
        <v>8.0444518299999999</v>
      </c>
      <c r="G24" s="1691">
        <v>14.068493489999998</v>
      </c>
      <c r="H24" s="1691">
        <v>16.63836178</v>
      </c>
      <c r="I24" s="1696">
        <v>21.083029069999998</v>
      </c>
      <c r="J24" s="1692">
        <v>-49.487941699999993</v>
      </c>
      <c r="K24" s="1692">
        <v>37.721390849999999</v>
      </c>
      <c r="L24" s="723"/>
    </row>
    <row r="25" spans="1:12" ht="15.95" customHeight="1">
      <c r="A25" s="724" t="s">
        <v>40</v>
      </c>
      <c r="B25" s="698"/>
      <c r="C25" s="1690"/>
      <c r="D25" s="1689">
        <v>-0.83188200000000001</v>
      </c>
      <c r="E25" s="1690">
        <v>-0.73858500000000005</v>
      </c>
      <c r="F25" s="1688">
        <v>4.2432310000000006</v>
      </c>
      <c r="G25" s="1691">
        <v>0.50412900000000005</v>
      </c>
      <c r="H25" s="1691">
        <v>1.542889</v>
      </c>
      <c r="I25" s="1696">
        <v>1.3349E-2</v>
      </c>
      <c r="J25" s="1692">
        <v>-1.5704670000000001</v>
      </c>
      <c r="K25" s="1692">
        <v>1.556238</v>
      </c>
      <c r="L25" s="723"/>
    </row>
    <row r="26" spans="1:12" ht="15.95" customHeight="1">
      <c r="A26" s="728" t="s">
        <v>45</v>
      </c>
      <c r="B26" s="789"/>
      <c r="C26" s="729"/>
      <c r="D26" s="1514">
        <v>131.39345997999999</v>
      </c>
      <c r="E26" s="729">
        <v>-167.81511685999999</v>
      </c>
      <c r="F26" s="690">
        <v>35.460972500004402</v>
      </c>
      <c r="G26" s="691">
        <v>36.831416989997408</v>
      </c>
      <c r="H26" s="691">
        <v>87.376902930002203</v>
      </c>
      <c r="I26" s="1558">
        <v>99.350253619999009</v>
      </c>
      <c r="J26" s="692">
        <v>-36.42165688</v>
      </c>
      <c r="K26" s="692">
        <v>186.72715655000121</v>
      </c>
      <c r="L26" s="723"/>
    </row>
    <row r="27" spans="1:12" ht="15.95" customHeight="1">
      <c r="A27" s="738" t="s">
        <v>459</v>
      </c>
      <c r="B27" s="791"/>
      <c r="C27" s="740"/>
      <c r="D27" s="1555"/>
      <c r="E27" s="740"/>
      <c r="F27" s="739"/>
      <c r="G27" s="741"/>
      <c r="H27" s="741"/>
      <c r="I27" s="1571"/>
      <c r="J27" s="23"/>
      <c r="K27" s="23"/>
      <c r="L27" s="723"/>
    </row>
    <row r="28" spans="1:12" ht="15.95" customHeight="1">
      <c r="A28" s="724" t="s">
        <v>436</v>
      </c>
      <c r="B28" s="698"/>
      <c r="C28" s="697"/>
      <c r="D28" s="1554">
        <v>137.020634</v>
      </c>
      <c r="E28" s="1300">
        <v>189.09002000000001</v>
      </c>
      <c r="F28" s="682">
        <v>178.31759</v>
      </c>
      <c r="G28" s="683">
        <v>119.628327</v>
      </c>
      <c r="H28" s="683">
        <v>122.894918</v>
      </c>
      <c r="I28" s="1570">
        <v>188.93402399999999</v>
      </c>
      <c r="J28" s="683">
        <v>326.11065400000001</v>
      </c>
      <c r="K28" s="683">
        <v>311.82894199999998</v>
      </c>
      <c r="L28" s="723"/>
    </row>
    <row r="29" spans="1:12" ht="15.95" customHeight="1">
      <c r="A29" s="724" t="s">
        <v>437</v>
      </c>
      <c r="B29" s="698"/>
      <c r="C29" s="697"/>
      <c r="D29" s="1554">
        <v>31.989999000000001</v>
      </c>
      <c r="E29" s="1300">
        <v>112.046076</v>
      </c>
      <c r="F29" s="682">
        <v>43.515425999999998</v>
      </c>
      <c r="G29" s="683">
        <v>21.779174000000001</v>
      </c>
      <c r="H29" s="683">
        <v>14.258785</v>
      </c>
      <c r="I29" s="1570">
        <v>83.544331999999997</v>
      </c>
      <c r="J29" s="683">
        <v>144.03607500000001</v>
      </c>
      <c r="K29" s="683">
        <v>97.803117</v>
      </c>
      <c r="L29" s="723"/>
    </row>
    <row r="30" spans="1:12" ht="15.95" customHeight="1">
      <c r="A30" s="724" t="s">
        <v>722</v>
      </c>
      <c r="B30" s="698"/>
      <c r="C30" s="697"/>
      <c r="D30" s="1554">
        <v>45.692062399999998</v>
      </c>
      <c r="E30" s="1300">
        <v>130.95507800000001</v>
      </c>
      <c r="F30" s="682">
        <v>61.347184999999996</v>
      </c>
      <c r="G30" s="683">
        <v>33.742006700000005</v>
      </c>
      <c r="H30" s="683">
        <v>26.5482768</v>
      </c>
      <c r="I30" s="1570">
        <v>102.4377344</v>
      </c>
      <c r="J30" s="683">
        <v>176.64714040000001</v>
      </c>
      <c r="K30" s="683">
        <v>128.98601120000001</v>
      </c>
      <c r="L30" s="723"/>
    </row>
    <row r="31" spans="1:12" ht="15.95" customHeight="1">
      <c r="A31" s="738" t="s">
        <v>46</v>
      </c>
      <c r="B31" s="792"/>
      <c r="C31" s="745"/>
      <c r="D31" s="1553"/>
      <c r="E31" s="1552"/>
      <c r="F31" s="744"/>
      <c r="G31" s="746"/>
      <c r="H31" s="746"/>
      <c r="I31" s="1569"/>
      <c r="J31" s="747"/>
      <c r="K31" s="747"/>
      <c r="L31" s="723"/>
    </row>
    <row r="32" spans="1:12" s="727" customFormat="1" ht="15.95" customHeight="1">
      <c r="A32" s="748" t="s">
        <v>47</v>
      </c>
      <c r="B32" s="698"/>
      <c r="C32" s="697"/>
      <c r="D32" s="1513">
        <v>613.80096616999992</v>
      </c>
      <c r="E32" s="697">
        <v>1404.8745654700001</v>
      </c>
      <c r="F32" s="682">
        <v>573.36946339999997</v>
      </c>
      <c r="G32" s="683">
        <v>527.34365682999999</v>
      </c>
      <c r="H32" s="683">
        <v>615.21298314000001</v>
      </c>
      <c r="I32" s="1568">
        <v>1523.8496521</v>
      </c>
      <c r="J32" s="683">
        <v>2018.6755316399999</v>
      </c>
      <c r="K32" s="683">
        <v>2139.06263524</v>
      </c>
    </row>
    <row r="33" spans="1:12" s="727" customFormat="1" ht="15.95" customHeight="1">
      <c r="A33" s="1694" t="s">
        <v>439</v>
      </c>
      <c r="B33" s="698"/>
      <c r="C33" s="697"/>
      <c r="D33" s="1513">
        <v>119.82395875</v>
      </c>
      <c r="E33" s="697">
        <v>125.82821283</v>
      </c>
      <c r="F33" s="682">
        <v>114.38144527</v>
      </c>
      <c r="G33" s="683">
        <v>110.32724484000001</v>
      </c>
      <c r="H33" s="683">
        <v>117.86395697</v>
      </c>
      <c r="I33" s="1568">
        <v>129.39424790999999</v>
      </c>
      <c r="J33" s="683">
        <v>245.65217158000002</v>
      </c>
      <c r="K33" s="683">
        <v>247.25820487999999</v>
      </c>
    </row>
    <row r="34" spans="1:12" ht="15.95" customHeight="1">
      <c r="A34" s="793" t="s">
        <v>441</v>
      </c>
      <c r="B34" s="751"/>
      <c r="C34" s="752"/>
      <c r="D34" s="1531">
        <v>0.42704626334519574</v>
      </c>
      <c r="E34" s="1530">
        <v>0.42567567567567566</v>
      </c>
      <c r="F34" s="751">
        <v>0.36075949367088606</v>
      </c>
      <c r="G34" s="794">
        <v>0.3728813559322034</v>
      </c>
      <c r="H34" s="794">
        <v>0.35435435435435436</v>
      </c>
      <c r="I34" s="1567">
        <v>0.44791666666666669</v>
      </c>
      <c r="J34" s="751">
        <v>0.42708333333333331</v>
      </c>
      <c r="K34" s="794">
        <v>0.39774557165861513</v>
      </c>
      <c r="L34" s="723"/>
    </row>
    <row r="35" spans="1:12" ht="15.95" customHeight="1">
      <c r="A35" s="23" t="s">
        <v>442</v>
      </c>
      <c r="B35" s="749"/>
      <c r="C35" s="750"/>
      <c r="D35" s="1534">
        <v>57.030999999999999</v>
      </c>
      <c r="E35" s="1533">
        <v>56.713000000000001</v>
      </c>
      <c r="F35" s="749">
        <v>54.649000000000001</v>
      </c>
      <c r="G35" s="755">
        <v>53.280999999999999</v>
      </c>
      <c r="H35" s="755">
        <v>53.542999999999999</v>
      </c>
      <c r="I35" s="1532">
        <v>53.685000000000002</v>
      </c>
      <c r="J35" s="755">
        <v>57.030999999999999</v>
      </c>
      <c r="K35" s="755">
        <v>53.542999999999999</v>
      </c>
      <c r="L35" s="723"/>
    </row>
    <row r="36" spans="1:12" ht="15.95" customHeight="1">
      <c r="A36" s="740" t="s">
        <v>723</v>
      </c>
      <c r="B36" s="749"/>
      <c r="C36" s="750"/>
      <c r="D36" s="1534">
        <v>101</v>
      </c>
      <c r="E36" s="1533">
        <v>105</v>
      </c>
      <c r="F36" s="749">
        <v>100</v>
      </c>
      <c r="G36" s="755">
        <v>102</v>
      </c>
      <c r="H36" s="755">
        <v>98</v>
      </c>
      <c r="I36" s="1532">
        <v>98</v>
      </c>
      <c r="J36" s="755"/>
      <c r="K36" s="755"/>
      <c r="L36" s="723"/>
    </row>
    <row r="37" spans="1:12" ht="15.95" customHeight="1">
      <c r="A37" s="740" t="s">
        <v>686</v>
      </c>
      <c r="B37" s="769"/>
      <c r="C37" s="770"/>
      <c r="D37" s="1528">
        <v>16.853438028309998</v>
      </c>
      <c r="E37" s="1527">
        <v>16.242019061000001</v>
      </c>
      <c r="F37" s="756">
        <v>17.671038919759997</v>
      </c>
      <c r="G37" s="757">
        <v>17.477671011669997</v>
      </c>
      <c r="H37" s="757">
        <v>17.778868324999998</v>
      </c>
      <c r="I37" s="1566">
        <v>18.606989635999998</v>
      </c>
      <c r="J37" s="757">
        <v>16.853438028309998</v>
      </c>
      <c r="K37" s="757">
        <v>17.778868324999998</v>
      </c>
      <c r="L37" s="723"/>
    </row>
    <row r="38" spans="1:12" ht="15.95" customHeight="1">
      <c r="A38" s="23" t="s">
        <v>778</v>
      </c>
      <c r="B38" s="749"/>
      <c r="C38" s="750"/>
      <c r="D38" s="1565">
        <v>2.5</v>
      </c>
      <c r="E38" s="1522">
        <v>2.35</v>
      </c>
      <c r="F38" s="1521">
        <v>2.23</v>
      </c>
      <c r="G38" s="759">
        <v>1.83</v>
      </c>
      <c r="H38" s="759">
        <v>2.2999999999999998</v>
      </c>
      <c r="I38" s="1520">
        <v>2.04</v>
      </c>
      <c r="J38" s="759">
        <v>2.5</v>
      </c>
      <c r="K38" s="759">
        <v>2.2999999999999998</v>
      </c>
    </row>
    <row r="39" spans="1:12" ht="15.95" customHeight="1">
      <c r="A39" s="760" t="s">
        <v>443</v>
      </c>
      <c r="B39" s="761"/>
      <c r="C39" s="762"/>
      <c r="D39" s="1545">
        <v>121.90921744999901</v>
      </c>
      <c r="E39" s="1544">
        <v>117.94654973999999</v>
      </c>
      <c r="F39" s="1543">
        <v>124.371688622501</v>
      </c>
      <c r="G39" s="763">
        <v>125.03197462249801</v>
      </c>
      <c r="H39" s="763">
        <v>160.944703359502</v>
      </c>
      <c r="I39" s="1564">
        <v>98.355946585498998</v>
      </c>
      <c r="J39" s="1563">
        <v>239.855767189999</v>
      </c>
      <c r="K39" s="1563">
        <v>259.300649945001</v>
      </c>
    </row>
    <row r="40" spans="1:12" ht="15.95" customHeight="1">
      <c r="A40" s="740" t="s">
        <v>460</v>
      </c>
      <c r="B40" s="749"/>
      <c r="C40" s="750"/>
      <c r="D40" s="1542">
        <v>6290.9039958439607</v>
      </c>
      <c r="E40" s="1541">
        <v>6197.0803985500406</v>
      </c>
      <c r="F40" s="1540">
        <v>6325.375983686994</v>
      </c>
      <c r="G40" s="764">
        <v>6418.0553378749482</v>
      </c>
      <c r="H40" s="764">
        <v>6381.3517516079646</v>
      </c>
      <c r="I40" s="1562">
        <v>6321.853382983978</v>
      </c>
      <c r="J40" s="764">
        <v>6290.9039958439607</v>
      </c>
      <c r="K40" s="764">
        <v>6381.3517516079646</v>
      </c>
    </row>
    <row r="41" spans="1:12" ht="15.95" customHeight="1">
      <c r="A41" s="765" t="s">
        <v>474</v>
      </c>
      <c r="B41" s="766"/>
      <c r="C41" s="767"/>
      <c r="D41" s="1539">
        <v>7.8155028827674569E-2</v>
      </c>
      <c r="E41" s="1538">
        <v>7.5387318319757229E-2</v>
      </c>
      <c r="F41" s="1537">
        <v>7.7997489014438162E-2</v>
      </c>
      <c r="G41" s="768">
        <v>7.8125E-2</v>
      </c>
      <c r="H41" s="768">
        <v>0.10138539042821158</v>
      </c>
      <c r="I41" s="1561">
        <v>6.4521425053357409E-2</v>
      </c>
      <c r="J41" s="768">
        <v>7.6763153686230615E-2</v>
      </c>
      <c r="K41" s="768">
        <v>8.3413693346190934E-2</v>
      </c>
    </row>
    <row r="42" spans="1:12" ht="15.95" customHeight="1">
      <c r="A42" s="795" t="s">
        <v>281</v>
      </c>
      <c r="B42" s="796"/>
      <c r="C42" s="773"/>
      <c r="D42" s="1517">
        <v>2365.75</v>
      </c>
      <c r="E42" s="1485">
        <v>2433</v>
      </c>
      <c r="F42" s="772">
        <v>2570.8000000000002</v>
      </c>
      <c r="G42" s="774">
        <v>2602.1999999999998</v>
      </c>
      <c r="H42" s="774">
        <v>2646</v>
      </c>
      <c r="I42" s="1560">
        <v>2693.2</v>
      </c>
      <c r="J42" s="774">
        <v>2365.75</v>
      </c>
      <c r="K42" s="774">
        <v>2646</v>
      </c>
      <c r="L42" s="723"/>
    </row>
    <row r="43" spans="1:12" customFormat="1" ht="14.25" customHeight="1">
      <c r="A43" s="1887" t="s">
        <v>725</v>
      </c>
      <c r="B43" s="1883"/>
      <c r="C43" s="1883"/>
      <c r="D43" s="1883"/>
      <c r="E43" s="1883"/>
      <c r="F43" s="1883"/>
      <c r="G43" s="1883"/>
      <c r="H43" s="1883"/>
    </row>
    <row r="44" spans="1:12" s="783" customFormat="1" ht="14.25" customHeight="1">
      <c r="A44" s="1887" t="s">
        <v>602</v>
      </c>
      <c r="B44" s="1883"/>
      <c r="C44" s="1883"/>
      <c r="D44" s="1883"/>
      <c r="E44" s="1883"/>
      <c r="F44" s="1883"/>
      <c r="G44" s="1883"/>
      <c r="H44" s="1883"/>
    </row>
    <row r="45" spans="1:12" ht="15.95" customHeight="1">
      <c r="A45" s="1882" t="s">
        <v>779</v>
      </c>
      <c r="B45" s="1883"/>
      <c r="C45" s="1883"/>
      <c r="D45" s="1883"/>
      <c r="E45" s="1883"/>
      <c r="F45" s="1883"/>
      <c r="G45" s="1883"/>
      <c r="H45" s="1883"/>
      <c r="J45" s="778"/>
      <c r="K45" s="778"/>
      <c r="L45" s="723"/>
    </row>
    <row r="46" spans="1:12" s="1678" customFormat="1" ht="20.100000000000001" customHeight="1">
      <c r="A46" s="710" t="s">
        <v>461</v>
      </c>
      <c r="B46" s="711"/>
      <c r="C46" s="712"/>
      <c r="D46" s="712"/>
      <c r="E46" s="712"/>
      <c r="F46" s="712"/>
      <c r="G46" s="712"/>
      <c r="H46" s="712"/>
      <c r="I46" s="713"/>
      <c r="J46" s="713"/>
      <c r="K46" s="713"/>
      <c r="L46" s="1679"/>
    </row>
    <row r="47" spans="1:12" s="11" customFormat="1" ht="15.95" customHeight="1">
      <c r="A47" s="714" t="s">
        <v>95</v>
      </c>
      <c r="B47" s="715" t="s">
        <v>229</v>
      </c>
      <c r="C47" s="716" t="s">
        <v>99</v>
      </c>
      <c r="D47" s="717" t="s">
        <v>100</v>
      </c>
      <c r="E47" s="716" t="s">
        <v>101</v>
      </c>
      <c r="F47" s="1497" t="s">
        <v>85</v>
      </c>
      <c r="G47" s="716" t="s">
        <v>86</v>
      </c>
      <c r="H47" s="716" t="s">
        <v>87</v>
      </c>
      <c r="I47" s="1559" t="s">
        <v>88</v>
      </c>
      <c r="J47" s="716" t="s">
        <v>768</v>
      </c>
      <c r="K47" s="716" t="s">
        <v>670</v>
      </c>
    </row>
    <row r="48" spans="1:12" ht="15.95" customHeight="1">
      <c r="A48" s="728" t="s">
        <v>420</v>
      </c>
      <c r="B48" s="690"/>
      <c r="C48" s="729"/>
      <c r="D48" s="1514">
        <v>147.57168361999899</v>
      </c>
      <c r="E48" s="729">
        <v>147.25995587</v>
      </c>
      <c r="F48" s="690">
        <v>185.91762126000501</v>
      </c>
      <c r="G48" s="691">
        <v>169.13404852999699</v>
      </c>
      <c r="H48" s="691">
        <v>198.85041431000201</v>
      </c>
      <c r="I48" s="1558">
        <v>132.49675225999999</v>
      </c>
      <c r="J48" s="692">
        <v>294.83163948999902</v>
      </c>
      <c r="K48" s="692">
        <v>331.347166570002</v>
      </c>
      <c r="L48" s="723"/>
    </row>
    <row r="49" spans="1:12" ht="15.95" customHeight="1">
      <c r="A49" s="1697" t="s">
        <v>462</v>
      </c>
      <c r="B49" s="1698"/>
      <c r="C49" s="798"/>
      <c r="D49" s="1699">
        <v>10.249690530000002</v>
      </c>
      <c r="E49" s="1700">
        <v>-45.5844576</v>
      </c>
      <c r="F49" s="1698">
        <v>-157.84239893</v>
      </c>
      <c r="G49" s="1701">
        <v>-101.64443804999999</v>
      </c>
      <c r="H49" s="1701">
        <v>-83.045877599999997</v>
      </c>
      <c r="I49" s="1702">
        <v>-2.5136475699999998</v>
      </c>
      <c r="J49" s="1703">
        <v>-35.334767069999998</v>
      </c>
      <c r="K49" s="1703">
        <v>-85.559525170000001</v>
      </c>
      <c r="L49" s="723"/>
    </row>
    <row r="50" spans="1:12" s="727" customFormat="1" ht="15.95" customHeight="1">
      <c r="A50" s="733" t="s">
        <v>38</v>
      </c>
      <c r="B50" s="690"/>
      <c r="C50" s="729"/>
      <c r="D50" s="1514">
        <v>157.82137415</v>
      </c>
      <c r="E50" s="729">
        <v>101.67549826999999</v>
      </c>
      <c r="F50" s="690">
        <v>28.075222330004301</v>
      </c>
      <c r="G50" s="691">
        <v>67.489610479997395</v>
      </c>
      <c r="H50" s="691">
        <v>115.80453671000201</v>
      </c>
      <c r="I50" s="1558">
        <v>129.98310468999901</v>
      </c>
      <c r="J50" s="692">
        <v>259.49687241999999</v>
      </c>
      <c r="K50" s="692">
        <v>245.78764140000101</v>
      </c>
    </row>
    <row r="51" spans="1:12">
      <c r="J51" s="778"/>
      <c r="K51" s="778"/>
    </row>
    <row r="52" spans="1:12">
      <c r="J52" s="721"/>
      <c r="K52" s="723"/>
    </row>
    <row r="56" spans="1:12">
      <c r="J56" s="1704"/>
      <c r="K56" s="1704"/>
    </row>
    <row r="69" spans="10:11">
      <c r="J69" s="1704"/>
      <c r="K69" s="1704"/>
    </row>
    <row r="83" spans="10:11">
      <c r="J83" s="1704"/>
      <c r="K83" s="1704"/>
    </row>
    <row r="96" spans="10:11">
      <c r="J96" s="1704"/>
      <c r="K96" s="1704"/>
    </row>
  </sheetData>
  <mergeCells count="3">
    <mergeCell ref="A43:H43"/>
    <mergeCell ref="A44:H44"/>
    <mergeCell ref="A45:H45"/>
  </mergeCells>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6"/>
  <sheetViews>
    <sheetView showGridLines="0" view="pageBreakPreview" zoomScale="70" zoomScaleNormal="50" zoomScaleSheetLayoutView="70" workbookViewId="0"/>
  </sheetViews>
  <sheetFormatPr defaultRowHeight="12.75"/>
  <cols>
    <col min="1" max="1" width="79.85546875" style="347" customWidth="1"/>
    <col min="2" max="2" width="12.7109375" style="347" customWidth="1"/>
    <col min="3" max="3" width="12.7109375" style="833" customWidth="1"/>
    <col min="4" max="5" width="12.7109375" style="834" customWidth="1"/>
    <col min="6" max="8" width="12.7109375" style="833" customWidth="1"/>
    <col min="9" max="9" width="12.7109375" style="834" customWidth="1"/>
    <col min="10" max="11" width="12.7109375" style="777" customWidth="1"/>
    <col min="12" max="12" width="3.42578125" style="584" customWidth="1"/>
    <col min="13" max="16384" width="9.140625" style="347"/>
  </cols>
  <sheetData>
    <row r="1" spans="1:12" s="111" customFormat="1" ht="50.1" customHeight="1">
      <c r="A1" s="110"/>
      <c r="C1" s="799"/>
      <c r="D1" s="799"/>
      <c r="E1" s="799"/>
      <c r="F1" s="799"/>
      <c r="G1" s="799"/>
      <c r="H1" s="799"/>
      <c r="I1" s="799"/>
      <c r="J1" s="706"/>
      <c r="K1" s="706"/>
      <c r="L1" s="112"/>
    </row>
    <row r="2" spans="1:12" s="114" customFormat="1" ht="39.950000000000003" customHeight="1">
      <c r="A2" s="113" t="s">
        <v>726</v>
      </c>
      <c r="B2" s="800"/>
      <c r="C2" s="801"/>
      <c r="D2" s="801"/>
      <c r="E2" s="800"/>
      <c r="F2" s="800"/>
      <c r="G2" s="800"/>
      <c r="H2" s="802"/>
      <c r="I2" s="803"/>
      <c r="J2" s="26"/>
      <c r="K2" s="26"/>
      <c r="L2" s="584"/>
    </row>
    <row r="3" spans="1:12" s="114" customFormat="1" ht="2.1" customHeight="1">
      <c r="A3" s="804"/>
      <c r="B3" s="805"/>
      <c r="C3" s="806"/>
      <c r="D3" s="806"/>
      <c r="E3" s="805"/>
      <c r="F3" s="805"/>
      <c r="G3" s="805"/>
      <c r="H3" s="805"/>
      <c r="I3" s="807"/>
      <c r="J3" s="708"/>
      <c r="K3" s="708"/>
      <c r="L3" s="584"/>
    </row>
    <row r="4" spans="1:12" s="117" customFormat="1" ht="15.75" customHeight="1">
      <c r="A4" s="115"/>
      <c r="B4" s="115"/>
      <c r="C4" s="115"/>
      <c r="D4" s="115"/>
      <c r="E4" s="116"/>
      <c r="F4" s="116"/>
      <c r="G4" s="116"/>
      <c r="H4" s="116"/>
      <c r="I4" s="115"/>
      <c r="J4" s="709"/>
      <c r="K4" s="709"/>
      <c r="L4" s="261"/>
    </row>
    <row r="5" spans="1:12" s="117" customFormat="1" ht="20.100000000000001" customHeight="1">
      <c r="A5" s="808" t="s">
        <v>463</v>
      </c>
      <c r="B5" s="809"/>
      <c r="C5" s="810"/>
      <c r="D5" s="810"/>
      <c r="E5" s="810"/>
      <c r="F5" s="810"/>
      <c r="G5" s="810"/>
      <c r="H5" s="810"/>
      <c r="I5" s="811"/>
      <c r="J5" s="811"/>
      <c r="K5" s="811"/>
      <c r="L5" s="261"/>
    </row>
    <row r="6" spans="1:12" s="584" customFormat="1" ht="15.95" customHeight="1">
      <c r="A6" s="812" t="s">
        <v>95</v>
      </c>
      <c r="B6" s="715" t="s">
        <v>229</v>
      </c>
      <c r="C6" s="716" t="s">
        <v>99</v>
      </c>
      <c r="D6" s="717" t="s">
        <v>100</v>
      </c>
      <c r="E6" s="716" t="s">
        <v>101</v>
      </c>
      <c r="F6" s="1497" t="s">
        <v>85</v>
      </c>
      <c r="G6" s="716" t="s">
        <v>86</v>
      </c>
      <c r="H6" s="716" t="s">
        <v>87</v>
      </c>
      <c r="I6" s="1559" t="s">
        <v>88</v>
      </c>
      <c r="J6" s="716" t="s">
        <v>768</v>
      </c>
      <c r="K6" s="716" t="s">
        <v>670</v>
      </c>
    </row>
    <row r="7" spans="1:12" ht="15.95" customHeight="1">
      <c r="A7" s="813" t="s">
        <v>409</v>
      </c>
      <c r="B7" s="698"/>
      <c r="C7" s="697"/>
      <c r="D7" s="1572"/>
      <c r="E7" s="1581"/>
      <c r="F7" s="678"/>
      <c r="G7" s="697"/>
      <c r="H7" s="697"/>
      <c r="I7" s="1580"/>
      <c r="J7" s="697"/>
      <c r="K7" s="697"/>
    </row>
    <row r="8" spans="1:12" s="349" customFormat="1" ht="15.95" customHeight="1">
      <c r="A8" s="118" t="s">
        <v>464</v>
      </c>
      <c r="B8" s="698"/>
      <c r="C8" s="697"/>
      <c r="D8" s="1513">
        <v>378.81585923</v>
      </c>
      <c r="E8" s="1581">
        <v>389.09406300000001</v>
      </c>
      <c r="F8" s="698">
        <v>383.75284018000002</v>
      </c>
      <c r="G8" s="697">
        <v>384.86989549999998</v>
      </c>
      <c r="H8" s="697">
        <v>381.72540766000003</v>
      </c>
      <c r="I8" s="1580">
        <v>396.01739583999995</v>
      </c>
      <c r="J8" s="697">
        <v>767.90992223000001</v>
      </c>
      <c r="K8" s="697">
        <v>777.74280350000004</v>
      </c>
      <c r="L8" s="814"/>
    </row>
    <row r="9" spans="1:12" s="349" customFormat="1" ht="15.95" customHeight="1">
      <c r="A9" s="118" t="s">
        <v>260</v>
      </c>
      <c r="B9" s="698"/>
      <c r="C9" s="697"/>
      <c r="D9" s="1513">
        <v>32.228339750000004</v>
      </c>
      <c r="E9" s="1580">
        <v>23.501230140000001</v>
      </c>
      <c r="F9" s="696">
        <v>28.85025881</v>
      </c>
      <c r="G9" s="684">
        <v>26.317999020000002</v>
      </c>
      <c r="H9" s="684">
        <v>35.551978020000007</v>
      </c>
      <c r="I9" s="1568">
        <v>23.90621672</v>
      </c>
      <c r="J9" s="697">
        <v>55.729569890000008</v>
      </c>
      <c r="K9" s="697">
        <v>59.45819474000001</v>
      </c>
      <c r="L9" s="814"/>
    </row>
    <row r="10" spans="1:12" ht="15.95" customHeight="1">
      <c r="A10" s="118" t="s">
        <v>268</v>
      </c>
      <c r="B10" s="698"/>
      <c r="C10" s="697"/>
      <c r="D10" s="1513">
        <v>-0.63082615999999803</v>
      </c>
      <c r="E10" s="1580">
        <v>-1.2585293100000001</v>
      </c>
      <c r="F10" s="1705">
        <v>-2.1374549199999979</v>
      </c>
      <c r="G10" s="1692">
        <v>-11.67483635</v>
      </c>
      <c r="H10" s="1692">
        <v>-1.2314893200000054</v>
      </c>
      <c r="I10" s="1696">
        <v>-1.5649329399999976</v>
      </c>
      <c r="J10" s="697">
        <v>-1.8893554699999981</v>
      </c>
      <c r="K10" s="697">
        <v>-2.796422260000003</v>
      </c>
    </row>
    <row r="11" spans="1:12" ht="15.95" customHeight="1">
      <c r="A11" s="815" t="s">
        <v>465</v>
      </c>
      <c r="B11" s="789"/>
      <c r="C11" s="729"/>
      <c r="D11" s="1514">
        <v>410.41337282000001</v>
      </c>
      <c r="E11" s="1593">
        <v>411.33676383</v>
      </c>
      <c r="F11" s="789">
        <v>410.20176607000002</v>
      </c>
      <c r="G11" s="729">
        <v>399.38441817</v>
      </c>
      <c r="H11" s="729">
        <v>416.08438636</v>
      </c>
      <c r="I11" s="1594">
        <v>418.36863162000003</v>
      </c>
      <c r="J11" s="729">
        <v>821.75013665000006</v>
      </c>
      <c r="K11" s="729">
        <v>834.45301798000003</v>
      </c>
    </row>
    <row r="12" spans="1:12" ht="15.95" customHeight="1">
      <c r="A12" s="1706" t="s">
        <v>466</v>
      </c>
      <c r="B12" s="698"/>
      <c r="C12" s="697"/>
      <c r="D12" s="1513">
        <v>253.57538333000002</v>
      </c>
      <c r="E12" s="1581">
        <v>272.60974326000002</v>
      </c>
      <c r="F12" s="696">
        <v>279.00840473</v>
      </c>
      <c r="G12" s="684">
        <v>255.31274921000002</v>
      </c>
      <c r="H12" s="684">
        <v>250.10443305999999</v>
      </c>
      <c r="I12" s="1568">
        <v>292.76671119000002</v>
      </c>
      <c r="J12" s="684">
        <v>526.18512658999998</v>
      </c>
      <c r="K12" s="684">
        <v>542.87114425000004</v>
      </c>
    </row>
    <row r="13" spans="1:12" ht="15.95" customHeight="1">
      <c r="A13" s="118" t="s">
        <v>690</v>
      </c>
      <c r="B13" s="698"/>
      <c r="C13" s="697"/>
      <c r="D13" s="1513">
        <v>63.962852380000008</v>
      </c>
      <c r="E13" s="1581">
        <v>61.697359089999999</v>
      </c>
      <c r="F13" s="696">
        <v>57.021091579999997</v>
      </c>
      <c r="G13" s="684">
        <v>59.525924570000001</v>
      </c>
      <c r="H13" s="684">
        <v>61.965162909999997</v>
      </c>
      <c r="I13" s="1568">
        <v>62.60900723999999</v>
      </c>
      <c r="J13" s="684">
        <v>125.66021147000001</v>
      </c>
      <c r="K13" s="684">
        <v>124.57417014999999</v>
      </c>
    </row>
    <row r="14" spans="1:12" ht="15.95" customHeight="1">
      <c r="A14" s="118" t="s">
        <v>453</v>
      </c>
      <c r="B14" s="698"/>
      <c r="C14" s="697"/>
      <c r="D14" s="1513">
        <v>55.571998689989996</v>
      </c>
      <c r="E14" s="1581">
        <v>55.534774190009998</v>
      </c>
      <c r="F14" s="696">
        <v>61.498775890000005</v>
      </c>
      <c r="G14" s="684">
        <v>60.050298529999999</v>
      </c>
      <c r="H14" s="684">
        <v>62.763203480000001</v>
      </c>
      <c r="I14" s="1568">
        <v>66.422144970000005</v>
      </c>
      <c r="J14" s="684">
        <v>111.10677287999999</v>
      </c>
      <c r="K14" s="684">
        <v>129.18534844999999</v>
      </c>
    </row>
    <row r="15" spans="1:12" s="1710" customFormat="1" ht="15.95" customHeight="1">
      <c r="A15" s="1706" t="s">
        <v>467</v>
      </c>
      <c r="B15" s="1707"/>
      <c r="C15" s="1690"/>
      <c r="D15" s="1689">
        <v>119.53484438</v>
      </c>
      <c r="E15" s="1708">
        <v>117.23213409</v>
      </c>
      <c r="F15" s="1705">
        <v>118.51986746999999</v>
      </c>
      <c r="G15" s="1692">
        <v>119.57622310000001</v>
      </c>
      <c r="H15" s="1692">
        <v>124.72836638999999</v>
      </c>
      <c r="I15" s="1696">
        <v>129.03115220999999</v>
      </c>
      <c r="J15" s="1692">
        <v>236.76697847</v>
      </c>
      <c r="K15" s="1692">
        <v>253.75951859999998</v>
      </c>
      <c r="L15" s="1709"/>
    </row>
    <row r="16" spans="1:12" ht="15.95" hidden="1" customHeight="1">
      <c r="A16" s="812" t="s">
        <v>468</v>
      </c>
      <c r="B16" s="816"/>
      <c r="C16" s="817"/>
      <c r="D16" s="1589">
        <v>0</v>
      </c>
      <c r="E16" s="1588">
        <v>0</v>
      </c>
      <c r="F16" s="1587">
        <v>0</v>
      </c>
      <c r="G16" s="688">
        <v>0</v>
      </c>
      <c r="H16" s="688">
        <v>0</v>
      </c>
      <c r="I16" s="1586">
        <v>0</v>
      </c>
      <c r="J16" s="688">
        <v>0</v>
      </c>
      <c r="K16" s="688">
        <v>0</v>
      </c>
      <c r="L16" s="818"/>
    </row>
    <row r="17" spans="1:12" ht="15.95" customHeight="1">
      <c r="A17" s="819" t="s">
        <v>469</v>
      </c>
      <c r="B17" s="789"/>
      <c r="C17" s="729"/>
      <c r="D17" s="1514">
        <v>373.11022771</v>
      </c>
      <c r="E17" s="1593">
        <v>389.84187735</v>
      </c>
      <c r="F17" s="1592">
        <v>397.5282722</v>
      </c>
      <c r="G17" s="692">
        <v>374.88897231000004</v>
      </c>
      <c r="H17" s="692">
        <v>374.83279944999998</v>
      </c>
      <c r="I17" s="1558">
        <v>421.79786339999998</v>
      </c>
      <c r="J17" s="692">
        <v>762.95210506000001</v>
      </c>
      <c r="K17" s="692">
        <v>796.63066284999991</v>
      </c>
    </row>
    <row r="18" spans="1:12" ht="15.95" customHeight="1">
      <c r="A18" s="815" t="s">
        <v>470</v>
      </c>
      <c r="B18" s="789"/>
      <c r="C18" s="729"/>
      <c r="D18" s="1514">
        <v>37.303139420009906</v>
      </c>
      <c r="E18" s="1593">
        <v>21.494886289989999</v>
      </c>
      <c r="F18" s="1592">
        <v>12.67349387</v>
      </c>
      <c r="G18" s="692">
        <v>24.495445859999798</v>
      </c>
      <c r="H18" s="692">
        <v>41.2515869100001</v>
      </c>
      <c r="I18" s="1558">
        <v>-3.4292317799999004</v>
      </c>
      <c r="J18" s="692">
        <v>58.798025709999905</v>
      </c>
      <c r="K18" s="692">
        <v>37.822355130000197</v>
      </c>
      <c r="L18" s="818"/>
    </row>
    <row r="19" spans="1:12" ht="15.95" customHeight="1">
      <c r="A19" s="1711" t="s">
        <v>471</v>
      </c>
      <c r="B19" s="820"/>
      <c r="C19" s="821"/>
      <c r="D19" s="1684">
        <v>1.80552443</v>
      </c>
      <c r="E19" s="1712">
        <v>0.73849496999999598</v>
      </c>
      <c r="F19" s="1713">
        <v>-1.1650719899999968</v>
      </c>
      <c r="G19" s="1687">
        <v>3.2003884699999983</v>
      </c>
      <c r="H19" s="1687">
        <v>1.1343720599999998</v>
      </c>
      <c r="I19" s="1695">
        <v>0.48677388999999899</v>
      </c>
      <c r="J19" s="1687">
        <v>2.5440193999999958</v>
      </c>
      <c r="K19" s="1687">
        <v>1.6211459499999987</v>
      </c>
      <c r="L19" s="818"/>
    </row>
    <row r="20" spans="1:12" ht="15.95" customHeight="1">
      <c r="A20" s="822" t="s">
        <v>472</v>
      </c>
      <c r="B20" s="820"/>
      <c r="C20" s="821"/>
      <c r="D20" s="1514">
        <v>39.108663850010402</v>
      </c>
      <c r="E20" s="1593">
        <v>22.233381259990001</v>
      </c>
      <c r="F20" s="1592">
        <v>11.5084218800004</v>
      </c>
      <c r="G20" s="692">
        <v>27.695834329999997</v>
      </c>
      <c r="H20" s="692">
        <v>42.385958969999798</v>
      </c>
      <c r="I20" s="1558">
        <v>-2.9424578899997997</v>
      </c>
      <c r="J20" s="692">
        <v>61.342045110000399</v>
      </c>
      <c r="K20" s="692">
        <v>39.443501079999997</v>
      </c>
      <c r="L20" s="818"/>
    </row>
    <row r="21" spans="1:12" ht="15.95" customHeight="1">
      <c r="A21" s="724" t="s">
        <v>457</v>
      </c>
      <c r="B21" s="788"/>
      <c r="C21" s="731"/>
      <c r="D21" s="1572">
        <v>8.1940514499999999</v>
      </c>
      <c r="E21" s="1591">
        <v>-0.87147747000000009</v>
      </c>
      <c r="F21" s="823">
        <v>7.4873133900000006</v>
      </c>
      <c r="G21" s="680">
        <v>-1.80994878</v>
      </c>
      <c r="H21" s="680">
        <v>-1.6995288799999999</v>
      </c>
      <c r="I21" s="1590">
        <v>-7.1065260000000019E-2</v>
      </c>
      <c r="J21" s="680">
        <v>7.3225739799999996</v>
      </c>
      <c r="K21" s="680">
        <v>-1.77059414</v>
      </c>
      <c r="L21" s="818"/>
    </row>
    <row r="22" spans="1:12" ht="15.95" customHeight="1">
      <c r="A22" s="724" t="s">
        <v>428</v>
      </c>
      <c r="B22" s="698"/>
      <c r="C22" s="697"/>
      <c r="D22" s="1513">
        <v>-2.94549555</v>
      </c>
      <c r="E22" s="1581">
        <v>-1.3976694700000001</v>
      </c>
      <c r="F22" s="696">
        <v>2.2758613900000002</v>
      </c>
      <c r="G22" s="684">
        <v>-2.2240327799999999</v>
      </c>
      <c r="H22" s="684">
        <v>-1.2216028799999998</v>
      </c>
      <c r="I22" s="1568">
        <v>-0.28134826000000002</v>
      </c>
      <c r="J22" s="684">
        <v>-4.3431650199999998</v>
      </c>
      <c r="K22" s="684">
        <v>-1.50295114</v>
      </c>
      <c r="L22" s="818"/>
    </row>
    <row r="23" spans="1:12" ht="15.95" customHeight="1">
      <c r="A23" s="724" t="s">
        <v>429</v>
      </c>
      <c r="B23" s="698"/>
      <c r="C23" s="697"/>
      <c r="D23" s="1513">
        <v>11.139547</v>
      </c>
      <c r="E23" s="1581">
        <v>0.52619199999999999</v>
      </c>
      <c r="F23" s="696">
        <v>5.2114520000000004</v>
      </c>
      <c r="G23" s="684">
        <v>0.41408400000000001</v>
      </c>
      <c r="H23" s="684">
        <v>-0.47792600000000002</v>
      </c>
      <c r="I23" s="1568">
        <v>0.210283</v>
      </c>
      <c r="J23" s="684">
        <v>11.665739</v>
      </c>
      <c r="K23" s="684">
        <v>-0.26764300000000002</v>
      </c>
      <c r="L23" s="818"/>
    </row>
    <row r="24" spans="1:12" ht="15.95" customHeight="1">
      <c r="A24" s="724" t="s">
        <v>430</v>
      </c>
      <c r="B24" s="698"/>
      <c r="C24" s="697"/>
      <c r="D24" s="1513">
        <v>0</v>
      </c>
      <c r="E24" s="1581">
        <v>0</v>
      </c>
      <c r="F24" s="696">
        <v>0</v>
      </c>
      <c r="G24" s="684">
        <v>0</v>
      </c>
      <c r="H24" s="684">
        <v>0</v>
      </c>
      <c r="I24" s="1568">
        <v>0</v>
      </c>
      <c r="J24" s="684">
        <v>0</v>
      </c>
      <c r="K24" s="684">
        <v>0</v>
      </c>
      <c r="L24" s="818"/>
    </row>
    <row r="25" spans="1:12" ht="15.95" customHeight="1">
      <c r="A25" s="724" t="s">
        <v>432</v>
      </c>
      <c r="B25" s="698"/>
      <c r="C25" s="697"/>
      <c r="D25" s="1513">
        <v>-3.5091310100099999</v>
      </c>
      <c r="E25" s="1581">
        <v>-84.816760989990001</v>
      </c>
      <c r="F25" s="696">
        <v>5.5438770000000002</v>
      </c>
      <c r="G25" s="684">
        <v>-5.2434409999999998</v>
      </c>
      <c r="H25" s="684">
        <v>-6.0260590000000001</v>
      </c>
      <c r="I25" s="1568">
        <v>-10.595770999999999</v>
      </c>
      <c r="J25" s="684">
        <v>-88.325891999999996</v>
      </c>
      <c r="K25" s="684">
        <v>-16.621829999999999</v>
      </c>
      <c r="L25" s="818"/>
    </row>
    <row r="26" spans="1:12" ht="15.95" customHeight="1">
      <c r="A26" s="724" t="s">
        <v>433</v>
      </c>
      <c r="B26" s="816"/>
      <c r="C26" s="817"/>
      <c r="D26" s="1589">
        <v>0</v>
      </c>
      <c r="E26" s="1588">
        <v>0</v>
      </c>
      <c r="F26" s="1587">
        <v>0</v>
      </c>
      <c r="G26" s="688">
        <v>0</v>
      </c>
      <c r="H26" s="688">
        <v>0</v>
      </c>
      <c r="I26" s="1586">
        <v>0</v>
      </c>
      <c r="J26" s="688">
        <v>0</v>
      </c>
      <c r="K26" s="688">
        <v>0</v>
      </c>
      <c r="L26" s="818"/>
    </row>
    <row r="27" spans="1:12" ht="15.95" customHeight="1">
      <c r="A27" s="733" t="s">
        <v>458</v>
      </c>
      <c r="B27" s="789"/>
      <c r="C27" s="729"/>
      <c r="D27" s="1514">
        <v>43.793584290000503</v>
      </c>
      <c r="E27" s="729">
        <v>-63.454857199999999</v>
      </c>
      <c r="F27" s="789">
        <v>24.539612270000497</v>
      </c>
      <c r="G27" s="692">
        <v>20.642444549999901</v>
      </c>
      <c r="H27" s="692">
        <v>34.660371089999799</v>
      </c>
      <c r="I27" s="1558">
        <v>-13.609294149999789</v>
      </c>
      <c r="J27" s="692">
        <v>-19.661272909999497</v>
      </c>
      <c r="K27" s="692">
        <v>21.051076940000009</v>
      </c>
      <c r="L27" s="818"/>
    </row>
    <row r="28" spans="1:12" s="723" customFormat="1" ht="15.95" customHeight="1">
      <c r="A28" s="724" t="s">
        <v>39</v>
      </c>
      <c r="B28" s="698"/>
      <c r="C28" s="697"/>
      <c r="D28" s="1513">
        <v>7.9459502499999992</v>
      </c>
      <c r="E28" s="697">
        <v>-16.606762249999999</v>
      </c>
      <c r="F28" s="698">
        <v>4.7685259999999996</v>
      </c>
      <c r="G28" s="684">
        <v>4.9545882099999998</v>
      </c>
      <c r="H28" s="684">
        <v>7.7652107899999994</v>
      </c>
      <c r="I28" s="1568">
        <v>-3.9060199999999998</v>
      </c>
      <c r="J28" s="684">
        <v>-8.660812</v>
      </c>
      <c r="K28" s="684">
        <v>3.8591907899999995</v>
      </c>
    </row>
    <row r="29" spans="1:12" s="723" customFormat="1" ht="15.95" customHeight="1">
      <c r="A29" s="724" t="s">
        <v>40</v>
      </c>
      <c r="B29" s="698"/>
      <c r="C29" s="697"/>
      <c r="D29" s="1513">
        <v>0</v>
      </c>
      <c r="E29" s="697">
        <v>0</v>
      </c>
      <c r="F29" s="698">
        <v>0</v>
      </c>
      <c r="G29" s="684">
        <v>0</v>
      </c>
      <c r="H29" s="684">
        <v>0</v>
      </c>
      <c r="I29" s="1568">
        <v>0</v>
      </c>
      <c r="J29" s="684">
        <v>0</v>
      </c>
      <c r="K29" s="684">
        <v>0</v>
      </c>
    </row>
    <row r="30" spans="1:12" s="723" customFormat="1" ht="15.95" customHeight="1">
      <c r="A30" s="728" t="s">
        <v>45</v>
      </c>
      <c r="B30" s="789"/>
      <c r="C30" s="729"/>
      <c r="D30" s="1514">
        <v>35.8476340400005</v>
      </c>
      <c r="E30" s="729">
        <v>-46.848094950000004</v>
      </c>
      <c r="F30" s="789">
        <v>19.771086270000502</v>
      </c>
      <c r="G30" s="692">
        <v>15.687856339999799</v>
      </c>
      <c r="H30" s="692">
        <v>26.895160299999798</v>
      </c>
      <c r="I30" s="1558">
        <v>-9.7032741499997908</v>
      </c>
      <c r="J30" s="692">
        <v>-11.000460909999504</v>
      </c>
      <c r="K30" s="692">
        <v>17.191886150000009</v>
      </c>
    </row>
    <row r="31" spans="1:12" ht="15.95" customHeight="1">
      <c r="A31" s="1573" t="s">
        <v>46</v>
      </c>
      <c r="B31" s="824"/>
      <c r="C31" s="825"/>
      <c r="D31" s="1585"/>
      <c r="E31" s="1584"/>
      <c r="F31" s="824"/>
      <c r="G31" s="825"/>
      <c r="H31" s="825"/>
      <c r="I31" s="1583"/>
      <c r="J31" s="825"/>
      <c r="K31" s="825"/>
      <c r="L31" s="818"/>
    </row>
    <row r="32" spans="1:12" s="727" customFormat="1" ht="15.95" customHeight="1">
      <c r="A32" s="748" t="s">
        <v>47</v>
      </c>
      <c r="B32" s="698"/>
      <c r="C32" s="697"/>
      <c r="D32" s="1513">
        <v>286.18603300000001</v>
      </c>
      <c r="E32" s="697">
        <v>760.37191600000006</v>
      </c>
      <c r="F32" s="698">
        <v>240.49615409999998</v>
      </c>
      <c r="G32" s="697">
        <v>284.54664700000001</v>
      </c>
      <c r="H32" s="697">
        <v>290.98888194</v>
      </c>
      <c r="I32" s="1580">
        <v>765.55893805999995</v>
      </c>
      <c r="J32" s="697">
        <v>1046.557949</v>
      </c>
      <c r="K32" s="697">
        <v>1056.54782</v>
      </c>
    </row>
    <row r="33" spans="1:12" s="727" customFormat="1" ht="15.95" customHeight="1">
      <c r="A33" s="826" t="s">
        <v>439</v>
      </c>
      <c r="B33" s="698"/>
      <c r="C33" s="697"/>
      <c r="D33" s="1513">
        <v>72.782300069990001</v>
      </c>
      <c r="E33" s="1581">
        <v>74.575209320010003</v>
      </c>
      <c r="F33" s="696">
        <v>82.115612609999999</v>
      </c>
      <c r="G33" s="684">
        <v>79.748094660000007</v>
      </c>
      <c r="H33" s="684">
        <v>83.051100809999994</v>
      </c>
      <c r="I33" s="1568">
        <v>87.421023829999996</v>
      </c>
      <c r="J33" s="684">
        <v>147.35750939000002</v>
      </c>
      <c r="K33" s="684">
        <v>170.47212464</v>
      </c>
    </row>
    <row r="34" spans="1:12" s="1678" customFormat="1" ht="15.95" customHeight="1">
      <c r="A34" s="1681" t="s">
        <v>473</v>
      </c>
      <c r="B34" s="753"/>
      <c r="C34" s="754"/>
      <c r="D34" s="1551">
        <v>0.98493824537442143</v>
      </c>
      <c r="E34" s="1550">
        <v>1.0019219371897741</v>
      </c>
      <c r="F34" s="753">
        <v>1.0358966255820767</v>
      </c>
      <c r="G34" s="754">
        <v>0.97406676046451146</v>
      </c>
      <c r="H34" s="754">
        <v>0.98194354352189406</v>
      </c>
      <c r="I34" s="1582">
        <v>1.0650993310667998</v>
      </c>
      <c r="J34" s="754">
        <v>0.99354375164784625</v>
      </c>
      <c r="K34" s="754">
        <v>1.0242854826364201</v>
      </c>
    </row>
    <row r="35" spans="1:12" s="1678" customFormat="1" ht="15.95" customHeight="1">
      <c r="A35" s="1681" t="s">
        <v>689</v>
      </c>
      <c r="B35" s="753"/>
      <c r="C35" s="754"/>
      <c r="D35" s="1551">
        <v>0.66938956527699234</v>
      </c>
      <c r="E35" s="1550">
        <v>0.70062683855446029</v>
      </c>
      <c r="F35" s="753">
        <v>0.72705235119336331</v>
      </c>
      <c r="G35" s="754">
        <v>0.66337417448125668</v>
      </c>
      <c r="H35" s="754">
        <v>0.65519461906702881</v>
      </c>
      <c r="I35" s="1582">
        <v>0.73927740110761309</v>
      </c>
      <c r="J35" s="754">
        <v>0.68521725186460092</v>
      </c>
      <c r="K35" s="754">
        <v>0.69800857276591954</v>
      </c>
    </row>
    <row r="36" spans="1:12" s="1678" customFormat="1" ht="15.95" customHeight="1">
      <c r="A36" s="1681" t="s">
        <v>688</v>
      </c>
      <c r="B36" s="753"/>
      <c r="C36" s="754"/>
      <c r="D36" s="1551">
        <v>0.31554868009742909</v>
      </c>
      <c r="E36" s="1550">
        <v>0.30129509863531378</v>
      </c>
      <c r="F36" s="753">
        <v>0.30884427438871337</v>
      </c>
      <c r="G36" s="754">
        <v>0.31069258598325472</v>
      </c>
      <c r="H36" s="754">
        <v>0.32674892445486525</v>
      </c>
      <c r="I36" s="1582">
        <v>0.32582192995918674</v>
      </c>
      <c r="J36" s="754">
        <v>0.30832649978324528</v>
      </c>
      <c r="K36" s="754">
        <v>0.32627690987050062</v>
      </c>
    </row>
    <row r="37" spans="1:12" s="1678" customFormat="1" ht="15.95" customHeight="1">
      <c r="A37" s="1681" t="s">
        <v>727</v>
      </c>
      <c r="B37" s="753"/>
      <c r="C37" s="754"/>
      <c r="D37" s="1513">
        <v>3.54221794584</v>
      </c>
      <c r="E37" s="1581">
        <v>3.66526185751</v>
      </c>
      <c r="F37" s="698">
        <v>3.3225991889599999</v>
      </c>
      <c r="G37" s="697">
        <v>3.4696044958600001</v>
      </c>
      <c r="H37" s="697">
        <v>3.5900372453600005</v>
      </c>
      <c r="I37" s="1580">
        <v>3.7048680223499999</v>
      </c>
      <c r="J37" s="697">
        <v>3.54221794584</v>
      </c>
      <c r="K37" s="697">
        <v>3.5900372453600005</v>
      </c>
    </row>
    <row r="38" spans="1:12" s="723" customFormat="1" ht="15.95" customHeight="1">
      <c r="A38" s="760" t="s">
        <v>443</v>
      </c>
      <c r="B38" s="761"/>
      <c r="C38" s="762"/>
      <c r="D38" s="1545">
        <v>30.10251460001</v>
      </c>
      <c r="E38" s="1544">
        <v>17.227217939990002</v>
      </c>
      <c r="F38" s="1543">
        <v>7.6579992855000096</v>
      </c>
      <c r="G38" s="763">
        <v>20.8712139165</v>
      </c>
      <c r="H38" s="763">
        <v>32.675782153499995</v>
      </c>
      <c r="I38" s="1579">
        <v>-2.4341830655000201</v>
      </c>
      <c r="J38" s="1563">
        <v>47.329732540000002</v>
      </c>
      <c r="K38" s="1563">
        <v>30.241599087999976</v>
      </c>
      <c r="L38" s="721"/>
    </row>
    <row r="39" spans="1:12" s="723" customFormat="1" ht="15.95" customHeight="1">
      <c r="A39" s="740" t="s">
        <v>460</v>
      </c>
      <c r="B39" s="749"/>
      <c r="C39" s="750"/>
      <c r="D39" s="1542">
        <v>372.75260467599998</v>
      </c>
      <c r="E39" s="1541">
        <v>458.23469370999999</v>
      </c>
      <c r="F39" s="1540">
        <v>551.13204713300001</v>
      </c>
      <c r="G39" s="764">
        <v>510.65253534500005</v>
      </c>
      <c r="H39" s="764">
        <v>531.20506071200009</v>
      </c>
      <c r="I39" s="1562">
        <v>295.49351070600005</v>
      </c>
      <c r="J39" s="764">
        <v>372.75260467599998</v>
      </c>
      <c r="K39" s="764">
        <v>531.20506071200009</v>
      </c>
      <c r="L39" s="721"/>
    </row>
    <row r="40" spans="1:12" s="723" customFormat="1" ht="15.95" customHeight="1">
      <c r="A40" s="765" t="s">
        <v>474</v>
      </c>
      <c r="B40" s="766"/>
      <c r="C40" s="767"/>
      <c r="D40" s="1539">
        <v>0.28915662650602408</v>
      </c>
      <c r="E40" s="1538">
        <v>0.13663366336633664</v>
      </c>
      <c r="F40" s="1537">
        <v>5.8380414312617701E-2</v>
      </c>
      <c r="G40" s="768">
        <v>0.161</v>
      </c>
      <c r="H40" s="768">
        <v>0.31719128329297819</v>
      </c>
      <c r="I40" s="1561">
        <v>-3.3112582781456956E-2</v>
      </c>
      <c r="J40" s="768">
        <v>0.20652173913043478</v>
      </c>
      <c r="K40" s="768">
        <v>0.17039106145251395</v>
      </c>
      <c r="L40" s="721"/>
    </row>
    <row r="41" spans="1:12" s="723" customFormat="1" ht="15.95" customHeight="1">
      <c r="A41" s="771" t="s">
        <v>281</v>
      </c>
      <c r="B41" s="796"/>
      <c r="C41" s="773"/>
      <c r="D41" s="1578">
        <v>1747.68</v>
      </c>
      <c r="E41" s="1577">
        <v>1911.08</v>
      </c>
      <c r="F41" s="796">
        <v>1998.69</v>
      </c>
      <c r="G41" s="773">
        <v>2028.71</v>
      </c>
      <c r="H41" s="773">
        <v>2049.4418999999998</v>
      </c>
      <c r="I41" s="1576">
        <v>2072.9</v>
      </c>
      <c r="J41" s="773">
        <v>1747.68</v>
      </c>
      <c r="K41" s="773">
        <v>2049.4418999999998</v>
      </c>
    </row>
    <row r="42" spans="1:12" s="1678" customFormat="1" ht="15.95" customHeight="1">
      <c r="A42" s="1888" t="s">
        <v>687</v>
      </c>
      <c r="B42" s="1888"/>
      <c r="C42" s="1888"/>
      <c r="D42" s="1888"/>
      <c r="E42" s="1888"/>
      <c r="F42" s="1888"/>
      <c r="G42" s="1888"/>
      <c r="H42" s="1888"/>
      <c r="I42" s="1888"/>
      <c r="J42" s="1714"/>
      <c r="K42" s="1714"/>
    </row>
    <row r="43" spans="1:12" s="1678" customFormat="1" ht="15.95" customHeight="1">
      <c r="A43" s="1889" t="s">
        <v>728</v>
      </c>
      <c r="B43" s="1890"/>
      <c r="C43" s="1890"/>
      <c r="D43" s="1890"/>
      <c r="E43" s="1890"/>
      <c r="F43" s="1890"/>
      <c r="G43" s="1890"/>
      <c r="H43" s="1890"/>
      <c r="I43" s="1890"/>
      <c r="J43" s="1715"/>
      <c r="K43" s="1716"/>
    </row>
    <row r="44" spans="1:12" s="1678" customFormat="1" ht="7.5" customHeight="1">
      <c r="A44" s="797"/>
      <c r="B44" s="828"/>
      <c r="C44" s="828"/>
      <c r="D44" s="724"/>
      <c r="E44" s="724"/>
      <c r="F44" s="724"/>
      <c r="G44" s="7"/>
      <c r="H44" s="7"/>
      <c r="I44" s="724"/>
      <c r="J44"/>
      <c r="K44"/>
    </row>
    <row r="45" spans="1:12" s="1678" customFormat="1" ht="20.100000000000001" customHeight="1">
      <c r="A45" s="829" t="s">
        <v>461</v>
      </c>
      <c r="B45" s="711"/>
      <c r="C45" s="712"/>
      <c r="D45" s="712"/>
      <c r="E45" s="712"/>
      <c r="F45" s="712"/>
      <c r="G45" s="712"/>
      <c r="H45" s="712"/>
      <c r="I45" s="713"/>
      <c r="J45" s="713"/>
      <c r="K45" s="713"/>
      <c r="L45" s="1679"/>
    </row>
    <row r="46" spans="1:12" s="11" customFormat="1" ht="15.95" customHeight="1">
      <c r="A46" s="714" t="s">
        <v>95</v>
      </c>
      <c r="B46" s="715" t="s">
        <v>229</v>
      </c>
      <c r="C46" s="716" t="s">
        <v>99</v>
      </c>
      <c r="D46" s="717" t="s">
        <v>100</v>
      </c>
      <c r="E46" s="716" t="s">
        <v>101</v>
      </c>
      <c r="F46" s="1497" t="s">
        <v>85</v>
      </c>
      <c r="G46" s="716" t="s">
        <v>86</v>
      </c>
      <c r="H46" s="716" t="s">
        <v>87</v>
      </c>
      <c r="I46" s="1559" t="s">
        <v>88</v>
      </c>
      <c r="J46" s="716" t="s">
        <v>768</v>
      </c>
      <c r="K46" s="716" t="s">
        <v>670</v>
      </c>
    </row>
    <row r="47" spans="1:12" s="723" customFormat="1" ht="15.95" customHeight="1">
      <c r="A47" s="728" t="s">
        <v>420</v>
      </c>
      <c r="B47" s="789"/>
      <c r="C47" s="729"/>
      <c r="D47" s="1514">
        <v>39.108663850010402</v>
      </c>
      <c r="E47" s="729">
        <v>22.233381259990001</v>
      </c>
      <c r="F47" s="789">
        <v>11.5084218800004</v>
      </c>
      <c r="G47" s="692">
        <v>27.695834329999997</v>
      </c>
      <c r="H47" s="692">
        <v>42.385958969999798</v>
      </c>
      <c r="I47" s="1558">
        <v>-2.9424578899997997</v>
      </c>
      <c r="J47" s="692">
        <v>61.342045110000399</v>
      </c>
      <c r="K47" s="692">
        <v>39.443501079999997</v>
      </c>
    </row>
    <row r="48" spans="1:12" s="723" customFormat="1" ht="15.95" customHeight="1">
      <c r="A48" s="830" t="s">
        <v>462</v>
      </c>
      <c r="B48" s="831"/>
      <c r="C48" s="798"/>
      <c r="D48" s="1575">
        <v>8.1940514499999999</v>
      </c>
      <c r="E48" s="798">
        <v>-0.87147747000000009</v>
      </c>
      <c r="F48" s="831">
        <v>7.4873133900000006</v>
      </c>
      <c r="G48" s="695">
        <v>-1.80994878</v>
      </c>
      <c r="H48" s="695">
        <v>-1.6995288799999999</v>
      </c>
      <c r="I48" s="1574">
        <v>-7.1065260000000019E-2</v>
      </c>
      <c r="J48" s="695">
        <v>7.3225739799999996</v>
      </c>
      <c r="K48" s="695">
        <v>-1.77059414</v>
      </c>
    </row>
    <row r="49" spans="1:12" s="727" customFormat="1" ht="15.95" customHeight="1">
      <c r="A49" s="733" t="s">
        <v>38</v>
      </c>
      <c r="B49" s="789"/>
      <c r="C49" s="729"/>
      <c r="D49" s="1514">
        <v>47.302715300010505</v>
      </c>
      <c r="E49" s="729">
        <v>21.361903789990002</v>
      </c>
      <c r="F49" s="789">
        <v>18.995735270000498</v>
      </c>
      <c r="G49" s="692">
        <v>25.885885549999902</v>
      </c>
      <c r="H49" s="692">
        <v>40.686430089999803</v>
      </c>
      <c r="I49" s="1558">
        <v>-3.0135231499997901</v>
      </c>
      <c r="J49" s="692">
        <v>68.664619090000514</v>
      </c>
      <c r="K49" s="692">
        <v>37.672906940000011</v>
      </c>
    </row>
    <row r="50" spans="1:12" s="832" customFormat="1" ht="15.95" customHeight="1">
      <c r="B50" s="697"/>
      <c r="C50" s="697"/>
      <c r="D50" s="697"/>
      <c r="E50" s="697"/>
      <c r="F50" s="697"/>
      <c r="G50" s="697"/>
      <c r="H50" s="697"/>
      <c r="I50" s="697"/>
      <c r="J50" s="740"/>
      <c r="K50" s="740"/>
    </row>
    <row r="51" spans="1:12" s="832" customFormat="1" ht="15.95" customHeight="1">
      <c r="B51" s="697"/>
      <c r="C51" s="697"/>
      <c r="D51" s="697"/>
      <c r="E51" s="697"/>
      <c r="F51" s="697"/>
      <c r="G51" s="697"/>
      <c r="H51" s="697"/>
      <c r="I51" s="697"/>
      <c r="J51" s="740"/>
      <c r="K51" s="740"/>
      <c r="L51" s="740"/>
    </row>
    <row r="52" spans="1:12" ht="30">
      <c r="J52" s="26"/>
      <c r="K52" s="26"/>
    </row>
    <row r="53" spans="1:12" ht="30">
      <c r="J53" s="708"/>
      <c r="K53" s="708"/>
    </row>
    <row r="54" spans="1:12">
      <c r="J54" s="709"/>
      <c r="K54" s="709"/>
    </row>
    <row r="55" spans="1:12">
      <c r="J55" s="1484"/>
      <c r="K55" s="1484"/>
    </row>
    <row r="56" spans="1:12">
      <c r="J56" s="1483"/>
      <c r="K56" s="1483"/>
    </row>
    <row r="57" spans="1:12">
      <c r="J57" s="684"/>
      <c r="K57" s="684"/>
    </row>
    <row r="58" spans="1:12">
      <c r="J58" s="684"/>
      <c r="K58" s="684"/>
    </row>
    <row r="59" spans="1:12">
      <c r="J59" s="684"/>
      <c r="K59" s="684"/>
    </row>
    <row r="60" spans="1:12">
      <c r="J60" s="684"/>
      <c r="K60" s="684"/>
    </row>
    <row r="61" spans="1:12">
      <c r="J61" s="684"/>
      <c r="K61" s="684"/>
    </row>
    <row r="62" spans="1:12">
      <c r="J62" s="684"/>
      <c r="K62" s="684"/>
    </row>
    <row r="63" spans="1:12">
      <c r="J63" s="684"/>
      <c r="K63" s="684"/>
    </row>
    <row r="64" spans="1:12">
      <c r="J64" s="787"/>
      <c r="K64" s="787"/>
    </row>
    <row r="65" spans="10:11">
      <c r="J65" s="684"/>
      <c r="K65" s="684"/>
    </row>
    <row r="66" spans="10:11">
      <c r="J66" s="684"/>
      <c r="K66" s="684"/>
    </row>
    <row r="67" spans="10:11">
      <c r="J67" s="684"/>
      <c r="K67" s="684"/>
    </row>
    <row r="68" spans="10:11">
      <c r="J68" s="684"/>
      <c r="K68" s="684"/>
    </row>
    <row r="69" spans="10:11">
      <c r="J69" s="684"/>
      <c r="K69" s="684"/>
    </row>
    <row r="70" spans="10:11">
      <c r="J70" s="684"/>
      <c r="K70" s="684"/>
    </row>
    <row r="71" spans="10:11">
      <c r="J71" s="684"/>
      <c r="K71" s="684"/>
    </row>
    <row r="72" spans="10:11">
      <c r="J72" s="787"/>
      <c r="K72" s="787"/>
    </row>
    <row r="73" spans="10:11">
      <c r="J73" s="1493"/>
      <c r="K73" s="1493"/>
    </row>
    <row r="74" spans="10:11">
      <c r="J74" s="1493"/>
      <c r="K74" s="1493"/>
    </row>
    <row r="75" spans="10:11">
      <c r="J75" s="787"/>
      <c r="K75" s="787"/>
    </row>
    <row r="76" spans="10:11">
      <c r="J76" s="63"/>
      <c r="K76" s="63"/>
    </row>
    <row r="77" spans="10:11">
      <c r="J77" s="683"/>
      <c r="K77" s="683"/>
    </row>
    <row r="78" spans="10:11">
      <c r="J78" s="683"/>
      <c r="K78" s="683"/>
    </row>
    <row r="79" spans="10:11">
      <c r="J79" s="683"/>
      <c r="K79" s="683"/>
    </row>
    <row r="80" spans="10:11">
      <c r="J80" s="1492"/>
      <c r="K80" s="1492"/>
    </row>
    <row r="81" spans="10:11">
      <c r="J81" s="684"/>
      <c r="K81" s="684"/>
    </row>
    <row r="82" spans="10:11">
      <c r="J82" s="684"/>
      <c r="K82" s="684"/>
    </row>
    <row r="83" spans="10:11">
      <c r="J83" s="1489"/>
      <c r="K83" s="1489"/>
    </row>
    <row r="84" spans="10:11">
      <c r="J84" s="1487"/>
      <c r="K84" s="1487"/>
    </row>
    <row r="85" spans="10:11">
      <c r="J85" s="1491"/>
      <c r="K85" s="1491"/>
    </row>
    <row r="86" spans="10:11">
      <c r="J86" s="1488"/>
      <c r="K86" s="1488"/>
    </row>
    <row r="87" spans="10:11">
      <c r="J87" s="224"/>
      <c r="K87" s="224"/>
    </row>
    <row r="88" spans="10:11">
      <c r="J88" s="1488"/>
      <c r="K88" s="1488"/>
    </row>
    <row r="89" spans="10:11">
      <c r="J89" s="1488"/>
      <c r="K89" s="1488"/>
    </row>
    <row r="90" spans="10:11">
      <c r="J90" s="1488"/>
      <c r="K90" s="1488"/>
    </row>
    <row r="91" spans="10:11">
      <c r="J91" s="1487"/>
      <c r="K91" s="1487"/>
    </row>
    <row r="92" spans="10:11">
      <c r="J92" s="1486"/>
      <c r="K92" s="1486"/>
    </row>
    <row r="93" spans="10:11">
      <c r="J93" s="683"/>
      <c r="K93" s="683"/>
    </row>
    <row r="94" spans="10:11">
      <c r="J94" s="683"/>
      <c r="K94" s="683"/>
    </row>
    <row r="95" spans="10:11">
      <c r="J95" s="1484"/>
      <c r="K95" s="1484"/>
    </row>
    <row r="96" spans="10:11">
      <c r="J96" s="1483"/>
      <c r="K96" s="1483"/>
    </row>
    <row r="97" spans="10:11">
      <c r="J97" s="787"/>
      <c r="K97" s="787"/>
    </row>
    <row r="98" spans="10:11">
      <c r="J98" s="684"/>
      <c r="K98" s="684"/>
    </row>
    <row r="99" spans="10:11">
      <c r="J99" s="684"/>
      <c r="K99" s="684"/>
    </row>
    <row r="100" spans="10:11">
      <c r="J100" s="787"/>
      <c r="K100" s="787"/>
    </row>
    <row r="102" spans="10:11">
      <c r="J102" s="723"/>
      <c r="K102" s="723"/>
    </row>
    <row r="103" spans="10:11">
      <c r="J103" s="723"/>
      <c r="K103" s="723"/>
    </row>
    <row r="104" spans="10:11">
      <c r="J104" s="723"/>
      <c r="K104" s="723"/>
    </row>
    <row r="105" spans="10:11">
      <c r="J105" s="1704"/>
      <c r="K105" s="1704"/>
    </row>
    <row r="106" spans="10:11">
      <c r="J106" s="723"/>
      <c r="K106" s="723"/>
    </row>
    <row r="108" spans="10:11">
      <c r="J108" s="723"/>
      <c r="K108" s="723"/>
    </row>
    <row r="109" spans="10:11">
      <c r="J109" s="723"/>
      <c r="K109" s="723"/>
    </row>
    <row r="110" spans="10:11">
      <c r="J110" s="723"/>
      <c r="K110" s="723"/>
    </row>
    <row r="111" spans="10:11">
      <c r="J111" s="723"/>
      <c r="K111" s="723"/>
    </row>
    <row r="112" spans="10:11">
      <c r="J112" s="723"/>
      <c r="K112" s="723"/>
    </row>
    <row r="113" spans="10:11">
      <c r="J113" s="723"/>
      <c r="K113" s="723"/>
    </row>
    <row r="114" spans="10:11">
      <c r="J114" s="723"/>
      <c r="K114" s="723"/>
    </row>
    <row r="119" spans="10:11">
      <c r="J119" s="1704"/>
      <c r="K119" s="1704"/>
    </row>
    <row r="132" spans="10:11">
      <c r="J132" s="1704"/>
      <c r="K132" s="1704"/>
    </row>
    <row r="146" spans="10:11">
      <c r="J146" s="1704"/>
      <c r="K146" s="1704"/>
    </row>
    <row r="159" spans="10:11">
      <c r="J159" s="1704"/>
      <c r="K159" s="1704"/>
    </row>
    <row r="173" spans="10:11">
      <c r="J173" s="1704"/>
      <c r="K173" s="1704"/>
    </row>
    <row r="186" spans="10:11">
      <c r="J186" s="1704"/>
      <c r="K186" s="1704"/>
    </row>
  </sheetData>
  <mergeCells count="2">
    <mergeCell ref="A42:I42"/>
    <mergeCell ref="A43:I43"/>
  </mergeCells>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H171"/>
  <sheetViews>
    <sheetView showGridLines="0" view="pageBreakPreview" zoomScale="70" zoomScaleNormal="50" zoomScaleSheetLayoutView="70" workbookViewId="0"/>
  </sheetViews>
  <sheetFormatPr defaultRowHeight="12.75"/>
  <cols>
    <col min="1" max="1" width="80.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3" width="9.140625" style="721"/>
    <col min="1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729</v>
      </c>
      <c r="B2" s="24"/>
      <c r="C2" s="25"/>
      <c r="D2" s="24"/>
      <c r="E2" s="24"/>
      <c r="F2" s="24"/>
      <c r="G2" s="24"/>
      <c r="H2" s="26"/>
      <c r="I2" s="835"/>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9"/>
      <c r="B3" s="8"/>
      <c r="C3" s="707"/>
      <c r="D3" s="8"/>
      <c r="E3" s="8"/>
      <c r="F3" s="8"/>
      <c r="G3" s="8"/>
      <c r="H3" s="8"/>
      <c r="I3" s="836"/>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28"/>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475</v>
      </c>
      <c r="B5" s="711"/>
      <c r="C5" s="712"/>
      <c r="D5" s="712"/>
      <c r="E5" s="712"/>
      <c r="F5" s="712"/>
      <c r="G5" s="712"/>
      <c r="H5" s="712"/>
      <c r="I5" s="713"/>
      <c r="J5" s="811"/>
      <c r="K5" s="811"/>
      <c r="L5" s="1679"/>
    </row>
    <row r="6" spans="1:34" s="11" customFormat="1" ht="15.95" customHeight="1">
      <c r="A6" s="714" t="s">
        <v>95</v>
      </c>
      <c r="B6" s="715" t="s">
        <v>229</v>
      </c>
      <c r="C6" s="716" t="s">
        <v>99</v>
      </c>
      <c r="D6" s="717" t="s">
        <v>100</v>
      </c>
      <c r="E6" s="716" t="s">
        <v>101</v>
      </c>
      <c r="F6" s="1497" t="s">
        <v>85</v>
      </c>
      <c r="G6" s="716" t="s">
        <v>86</v>
      </c>
      <c r="H6" s="716" t="s">
        <v>87</v>
      </c>
      <c r="I6" s="1559" t="s">
        <v>88</v>
      </c>
      <c r="J6" s="716" t="s">
        <v>768</v>
      </c>
      <c r="K6" s="716" t="s">
        <v>670</v>
      </c>
      <c r="L6" s="718"/>
      <c r="M6" s="10"/>
    </row>
    <row r="7" spans="1:34" ht="15.95" customHeight="1">
      <c r="A7" s="738" t="s">
        <v>409</v>
      </c>
      <c r="B7" s="678"/>
      <c r="C7" s="681"/>
      <c r="D7" s="1572"/>
      <c r="E7" s="697"/>
      <c r="F7" s="678"/>
      <c r="G7" s="683"/>
      <c r="H7" s="683"/>
      <c r="I7" s="1568"/>
      <c r="J7" s="684"/>
      <c r="K7" s="684"/>
      <c r="L7" s="1681"/>
    </row>
    <row r="8" spans="1:34" s="727" customFormat="1" ht="15.95" customHeight="1">
      <c r="A8" s="724" t="s">
        <v>448</v>
      </c>
      <c r="B8" s="682"/>
      <c r="C8" s="697"/>
      <c r="D8" s="1513">
        <v>20.778671367937299</v>
      </c>
      <c r="E8" s="697">
        <v>27.074755563635499</v>
      </c>
      <c r="F8" s="682">
        <v>24.5375314912452</v>
      </c>
      <c r="G8" s="683">
        <v>26.584896657570102</v>
      </c>
      <c r="H8" s="683">
        <v>28.121418671676199</v>
      </c>
      <c r="I8" s="1568">
        <v>25.4644369771325</v>
      </c>
      <c r="J8" s="684">
        <v>47.853426931572798</v>
      </c>
      <c r="K8" s="684">
        <v>53.585855648808703</v>
      </c>
      <c r="L8" s="28"/>
      <c r="M8" s="725"/>
    </row>
    <row r="9" spans="1:34" s="727" customFormat="1" ht="15.95" customHeight="1">
      <c r="A9" s="724" t="s">
        <v>449</v>
      </c>
      <c r="B9" s="682"/>
      <c r="C9" s="697"/>
      <c r="D9" s="1513">
        <v>127.22910061805101</v>
      </c>
      <c r="E9" s="697">
        <v>127.66013944206101</v>
      </c>
      <c r="F9" s="682">
        <v>133.11661181656601</v>
      </c>
      <c r="G9" s="683">
        <v>126.40513332263701</v>
      </c>
      <c r="H9" s="683">
        <v>127.80142547015899</v>
      </c>
      <c r="I9" s="1568">
        <v>120.081800549945</v>
      </c>
      <c r="J9" s="684">
        <v>254.889240060112</v>
      </c>
      <c r="K9" s="684">
        <v>247.88322602010399</v>
      </c>
      <c r="L9" s="28"/>
      <c r="M9" s="725"/>
    </row>
    <row r="10" spans="1:34" s="727" customFormat="1" ht="15.95" customHeight="1">
      <c r="A10" s="724" t="s">
        <v>450</v>
      </c>
      <c r="B10" s="682"/>
      <c r="C10" s="697"/>
      <c r="D10" s="1513">
        <v>44.377464404052198</v>
      </c>
      <c r="E10" s="697">
        <v>47.6751132477293</v>
      </c>
      <c r="F10" s="682">
        <v>48.744150753296005</v>
      </c>
      <c r="G10" s="683">
        <v>48.679759900734794</v>
      </c>
      <c r="H10" s="683">
        <v>45.732011575541598</v>
      </c>
      <c r="I10" s="1568">
        <v>48.166306784846597</v>
      </c>
      <c r="J10" s="684">
        <v>92.05257765178149</v>
      </c>
      <c r="K10" s="684">
        <v>93.898318360388203</v>
      </c>
      <c r="L10" s="28"/>
      <c r="M10" s="725"/>
    </row>
    <row r="11" spans="1:34" ht="15.95" customHeight="1">
      <c r="A11" s="724" t="s">
        <v>451</v>
      </c>
      <c r="B11" s="682"/>
      <c r="C11" s="697"/>
      <c r="D11" s="1513">
        <v>0.94858288734968998</v>
      </c>
      <c r="E11" s="697">
        <v>1.16182901959093</v>
      </c>
      <c r="F11" s="682">
        <v>4.9120072943078004</v>
      </c>
      <c r="G11" s="683">
        <v>4.6685209892835005</v>
      </c>
      <c r="H11" s="683">
        <v>5.83909455393513</v>
      </c>
      <c r="I11" s="1568">
        <v>4.6753533627259705</v>
      </c>
      <c r="J11" s="684">
        <v>2.11041190694062</v>
      </c>
      <c r="K11" s="684">
        <v>10.514447916661101</v>
      </c>
      <c r="L11" s="1681"/>
      <c r="M11" s="725"/>
    </row>
    <row r="12" spans="1:34" ht="15.95" customHeight="1">
      <c r="A12" s="728" t="s">
        <v>476</v>
      </c>
      <c r="B12" s="690"/>
      <c r="C12" s="729"/>
      <c r="D12" s="1514">
        <v>193.33381927738898</v>
      </c>
      <c r="E12" s="729">
        <v>203.57183727301899</v>
      </c>
      <c r="F12" s="690">
        <v>211.31030135542602</v>
      </c>
      <c r="G12" s="691">
        <v>206.33831087021198</v>
      </c>
      <c r="H12" s="691">
        <v>207.49395027131101</v>
      </c>
      <c r="I12" s="1558">
        <v>198.38789767465201</v>
      </c>
      <c r="J12" s="692">
        <v>396.90565655040797</v>
      </c>
      <c r="K12" s="692">
        <v>405.88184794596305</v>
      </c>
      <c r="L12" s="1681"/>
      <c r="M12" s="725"/>
    </row>
    <row r="13" spans="1:34" ht="15.95" customHeight="1">
      <c r="A13" s="724" t="s">
        <v>453</v>
      </c>
      <c r="B13" s="682"/>
      <c r="C13" s="697"/>
      <c r="D13" s="1513">
        <v>74.488076365537296</v>
      </c>
      <c r="E13" s="697">
        <v>74.067360939781608</v>
      </c>
      <c r="F13" s="682">
        <v>77.176270022717802</v>
      </c>
      <c r="G13" s="683">
        <v>73.613581314517504</v>
      </c>
      <c r="H13" s="683">
        <v>78.615672255267697</v>
      </c>
      <c r="I13" s="1568">
        <v>80.925389292961398</v>
      </c>
      <c r="J13" s="684">
        <v>148.55543730531889</v>
      </c>
      <c r="K13" s="684">
        <v>159.5410615482291</v>
      </c>
      <c r="L13" s="1681"/>
      <c r="M13" s="725"/>
    </row>
    <row r="14" spans="1:34" ht="15.95" customHeight="1">
      <c r="A14" s="724" t="s">
        <v>454</v>
      </c>
      <c r="B14" s="682"/>
      <c r="C14" s="697"/>
      <c r="D14" s="1513">
        <v>77.0946579298041</v>
      </c>
      <c r="E14" s="697">
        <v>85.890953015480903</v>
      </c>
      <c r="F14" s="682">
        <v>88.534944374371008</v>
      </c>
      <c r="G14" s="683">
        <v>76.526583353937994</v>
      </c>
      <c r="H14" s="683">
        <v>78.544635842374703</v>
      </c>
      <c r="I14" s="1568">
        <v>75.640068213718294</v>
      </c>
      <c r="J14" s="684">
        <v>162.985610945285</v>
      </c>
      <c r="K14" s="684">
        <v>154.18470405609298</v>
      </c>
      <c r="L14" s="1681"/>
      <c r="M14" s="725"/>
    </row>
    <row r="15" spans="1:34" ht="15.95" customHeight="1">
      <c r="A15" s="728" t="s">
        <v>477</v>
      </c>
      <c r="B15" s="690"/>
      <c r="C15" s="729"/>
      <c r="D15" s="1514">
        <v>151.58273429534199</v>
      </c>
      <c r="E15" s="729">
        <v>159.95831395526201</v>
      </c>
      <c r="F15" s="690">
        <v>165.71121439708998</v>
      </c>
      <c r="G15" s="691">
        <v>150.140164668457</v>
      </c>
      <c r="H15" s="691">
        <v>157.16030809764098</v>
      </c>
      <c r="I15" s="1558">
        <v>156.56545750668002</v>
      </c>
      <c r="J15" s="692">
        <v>311.54104825060404</v>
      </c>
      <c r="K15" s="692">
        <v>313.725765604321</v>
      </c>
      <c r="L15" s="1681"/>
      <c r="M15" s="725"/>
    </row>
    <row r="16" spans="1:34" ht="15.95" customHeight="1">
      <c r="A16" s="790" t="s">
        <v>478</v>
      </c>
      <c r="B16" s="690"/>
      <c r="C16" s="729"/>
      <c r="D16" s="1514">
        <v>41.751084982048802</v>
      </c>
      <c r="E16" s="729">
        <v>43.613523317754598</v>
      </c>
      <c r="F16" s="690">
        <v>45.5990869583378</v>
      </c>
      <c r="G16" s="691">
        <v>56.198146201755101</v>
      </c>
      <c r="H16" s="691">
        <v>50.333642173669702</v>
      </c>
      <c r="I16" s="1558">
        <v>41.822440167971401</v>
      </c>
      <c r="J16" s="692">
        <v>85.364608299803393</v>
      </c>
      <c r="K16" s="692">
        <v>92.15608234164111</v>
      </c>
      <c r="L16" s="1681"/>
      <c r="M16" s="725"/>
    </row>
    <row r="17" spans="1:13" s="727" customFormat="1" ht="15.95" customHeight="1">
      <c r="A17" s="724" t="s">
        <v>479</v>
      </c>
      <c r="B17" s="682"/>
      <c r="C17" s="697"/>
      <c r="D17" s="1513">
        <v>2.6820383778791301</v>
      </c>
      <c r="E17" s="697">
        <v>1.8859766451398801</v>
      </c>
      <c r="F17" s="682">
        <v>2.0965172881308503</v>
      </c>
      <c r="G17" s="683">
        <v>0.87314802276669601</v>
      </c>
      <c r="H17" s="683">
        <v>2.2692726020893703</v>
      </c>
      <c r="I17" s="1568">
        <v>0.22206292889155499</v>
      </c>
      <c r="J17" s="684">
        <v>4.5680150230190097</v>
      </c>
      <c r="K17" s="684">
        <v>2.4913355309809253</v>
      </c>
      <c r="L17" s="28"/>
      <c r="M17" s="725"/>
    </row>
    <row r="18" spans="1:13" ht="15.95" customHeight="1">
      <c r="A18" s="790" t="s">
        <v>456</v>
      </c>
      <c r="B18" s="690"/>
      <c r="C18" s="729"/>
      <c r="D18" s="1514">
        <v>44.433123359927102</v>
      </c>
      <c r="E18" s="729">
        <v>45.499499962895101</v>
      </c>
      <c r="F18" s="690">
        <v>47.695604246467802</v>
      </c>
      <c r="G18" s="691">
        <v>57.071294224523797</v>
      </c>
      <c r="H18" s="691">
        <v>52.602914775757903</v>
      </c>
      <c r="I18" s="1558">
        <v>42.044503096863394</v>
      </c>
      <c r="J18" s="692">
        <v>89.932623322822195</v>
      </c>
      <c r="K18" s="692">
        <v>94.647417872621304</v>
      </c>
      <c r="L18" s="1681"/>
      <c r="M18" s="725"/>
    </row>
    <row r="19" spans="1:13" ht="15.95" customHeight="1">
      <c r="A19" s="724" t="s">
        <v>457</v>
      </c>
      <c r="B19" s="1683"/>
      <c r="C19" s="731"/>
      <c r="D19" s="1684">
        <v>5.9274053106294744E-2</v>
      </c>
      <c r="E19" s="1685">
        <v>10.212995173449917</v>
      </c>
      <c r="F19" s="1683">
        <v>46.671650009900659</v>
      </c>
      <c r="G19" s="1686">
        <v>4.47534396402658</v>
      </c>
      <c r="H19" s="1686">
        <v>2.7381920365010597</v>
      </c>
      <c r="I19" s="1695">
        <v>-1.3629033904758889</v>
      </c>
      <c r="J19" s="1687">
        <v>10.272269226556212</v>
      </c>
      <c r="K19" s="1687">
        <v>1.3752886460251708</v>
      </c>
      <c r="L19" s="1681"/>
      <c r="M19" s="725"/>
    </row>
    <row r="20" spans="1:13" ht="15.95" customHeight="1">
      <c r="A20" s="724" t="s">
        <v>428</v>
      </c>
      <c r="B20" s="682"/>
      <c r="C20" s="697"/>
      <c r="D20" s="1513">
        <v>8.285626050048549</v>
      </c>
      <c r="E20" s="697">
        <v>10.253336313499</v>
      </c>
      <c r="F20" s="682">
        <v>47.705732187482106</v>
      </c>
      <c r="G20" s="683">
        <v>4.9787920740265799</v>
      </c>
      <c r="H20" s="683">
        <v>3.0896410870022599</v>
      </c>
      <c r="I20" s="1568">
        <v>-0.30467739047588904</v>
      </c>
      <c r="J20" s="684">
        <v>18.538962363547547</v>
      </c>
      <c r="K20" s="684">
        <v>2.7849636965263711</v>
      </c>
      <c r="L20" s="1681"/>
      <c r="M20" s="725"/>
    </row>
    <row r="21" spans="1:13" ht="15.95" customHeight="1">
      <c r="A21" s="724" t="s">
        <v>429</v>
      </c>
      <c r="B21" s="682"/>
      <c r="C21" s="697"/>
      <c r="D21" s="1513">
        <v>0.790349712654276</v>
      </c>
      <c r="E21" s="697">
        <v>-3.9266240000000001E-2</v>
      </c>
      <c r="F21" s="682">
        <v>-0.62629762205119999</v>
      </c>
      <c r="G21" s="683">
        <v>-0.50344811</v>
      </c>
      <c r="H21" s="683">
        <v>-0.35144900000000001</v>
      </c>
      <c r="I21" s="1568">
        <v>-1.0582259999999999</v>
      </c>
      <c r="J21" s="684">
        <v>0.751083472654276</v>
      </c>
      <c r="K21" s="684">
        <v>-1.409675</v>
      </c>
      <c r="L21" s="1681"/>
      <c r="M21" s="725"/>
    </row>
    <row r="22" spans="1:13" ht="15.95" customHeight="1">
      <c r="A22" s="724" t="s">
        <v>430</v>
      </c>
      <c r="B22" s="682"/>
      <c r="C22" s="697"/>
      <c r="D22" s="1513">
        <v>-9.0167017095965303</v>
      </c>
      <c r="E22" s="697">
        <v>-1.07490004908301E-3</v>
      </c>
      <c r="F22" s="682">
        <v>-0.40778455553025</v>
      </c>
      <c r="G22" s="683">
        <v>0</v>
      </c>
      <c r="H22" s="683">
        <v>-5.0501200137659901E-8</v>
      </c>
      <c r="I22" s="1568">
        <v>0</v>
      </c>
      <c r="J22" s="684">
        <v>-9.0177766096456136</v>
      </c>
      <c r="K22" s="684">
        <v>-5.0501200137659901E-8</v>
      </c>
      <c r="L22" s="1681"/>
      <c r="M22" s="725"/>
    </row>
    <row r="23" spans="1:13" ht="15.95" customHeight="1">
      <c r="A23" s="724" t="s">
        <v>432</v>
      </c>
      <c r="B23" s="682"/>
      <c r="C23" s="697"/>
      <c r="D23" s="1513">
        <v>-1.50961997079913</v>
      </c>
      <c r="E23" s="697">
        <v>-1.73536071144116</v>
      </c>
      <c r="F23" s="682">
        <v>-2.9706686603699199</v>
      </c>
      <c r="G23" s="683">
        <v>-1.5856640931128101</v>
      </c>
      <c r="H23" s="683">
        <v>-3.4175799682122601</v>
      </c>
      <c r="I23" s="1568">
        <v>-1.2412619907829601</v>
      </c>
      <c r="J23" s="684">
        <v>-3.24498068224029</v>
      </c>
      <c r="K23" s="684">
        <v>-4.6588419589952199</v>
      </c>
      <c r="L23" s="1681"/>
      <c r="M23" s="725"/>
    </row>
    <row r="24" spans="1:13" ht="15.95" customHeight="1">
      <c r="A24" s="724" t="s">
        <v>433</v>
      </c>
      <c r="B24" s="686"/>
      <c r="C24" s="817"/>
      <c r="D24" s="1589">
        <v>0</v>
      </c>
      <c r="E24" s="817">
        <v>0</v>
      </c>
      <c r="F24" s="686">
        <v>0</v>
      </c>
      <c r="G24" s="687">
        <v>0</v>
      </c>
      <c r="H24" s="687">
        <v>0</v>
      </c>
      <c r="I24" s="1586">
        <v>0</v>
      </c>
      <c r="J24" s="688">
        <v>0</v>
      </c>
      <c r="K24" s="688">
        <v>0</v>
      </c>
      <c r="L24" s="1681"/>
      <c r="M24" s="725"/>
    </row>
    <row r="25" spans="1:13" ht="15.95" customHeight="1">
      <c r="A25" s="733" t="s">
        <v>458</v>
      </c>
      <c r="B25" s="690"/>
      <c r="C25" s="729"/>
      <c r="D25" s="1514">
        <v>42.982777442234273</v>
      </c>
      <c r="E25" s="729">
        <v>53.977134424903838</v>
      </c>
      <c r="F25" s="690">
        <v>91.39658559599998</v>
      </c>
      <c r="G25" s="691">
        <v>59.96097409543669</v>
      </c>
      <c r="H25" s="691">
        <v>51.923526844046641</v>
      </c>
      <c r="I25" s="1558">
        <v>39.440337715604741</v>
      </c>
      <c r="J25" s="692">
        <v>96.959911867138118</v>
      </c>
      <c r="K25" s="692">
        <v>91.363864559651375</v>
      </c>
      <c r="L25" s="1681"/>
      <c r="M25" s="725"/>
    </row>
    <row r="26" spans="1:13" ht="15.95" customHeight="1">
      <c r="A26" s="724" t="s">
        <v>39</v>
      </c>
      <c r="B26" s="1688"/>
      <c r="C26" s="697"/>
      <c r="D26" s="1689">
        <v>16.455482945285617</v>
      </c>
      <c r="E26" s="1690">
        <v>12.393621557724522</v>
      </c>
      <c r="F26" s="1688">
        <v>33.979387731977909</v>
      </c>
      <c r="G26" s="1691">
        <v>21.291822815286391</v>
      </c>
      <c r="H26" s="1691">
        <v>14.900698408107637</v>
      </c>
      <c r="I26" s="1696">
        <v>7.2595612133545195</v>
      </c>
      <c r="J26" s="1692">
        <v>28.849104503010139</v>
      </c>
      <c r="K26" s="1692">
        <v>22.160259621462156</v>
      </c>
      <c r="L26" s="1681"/>
      <c r="M26" s="725"/>
    </row>
    <row r="27" spans="1:13" ht="15.95" customHeight="1">
      <c r="A27" s="724" t="s">
        <v>40</v>
      </c>
      <c r="B27" s="1688"/>
      <c r="C27" s="697"/>
      <c r="D27" s="1689">
        <v>0.17294974057777998</v>
      </c>
      <c r="E27" s="1690">
        <v>2.2072236126912008</v>
      </c>
      <c r="F27" s="1688">
        <v>3.1096179647752229</v>
      </c>
      <c r="G27" s="1691">
        <v>2.1502058191002438</v>
      </c>
      <c r="H27" s="1691">
        <v>2.0897356217203615</v>
      </c>
      <c r="I27" s="1696">
        <v>2.0255335491153836</v>
      </c>
      <c r="J27" s="1692">
        <v>2.3801733532689808</v>
      </c>
      <c r="K27" s="1692">
        <v>4.1152691708357452</v>
      </c>
      <c r="L27" s="1681"/>
      <c r="M27" s="725"/>
    </row>
    <row r="28" spans="1:13" ht="15.95" customHeight="1">
      <c r="A28" s="728" t="s">
        <v>45</v>
      </c>
      <c r="B28" s="690"/>
      <c r="C28" s="729"/>
      <c r="D28" s="1514">
        <v>26.354344756370939</v>
      </c>
      <c r="E28" s="729">
        <v>39.376289254488135</v>
      </c>
      <c r="F28" s="690">
        <v>54.30757989924539</v>
      </c>
      <c r="G28" s="691">
        <v>36.518945461050166</v>
      </c>
      <c r="H28" s="691">
        <v>34.933092814218767</v>
      </c>
      <c r="I28" s="1558">
        <v>30.155242953134696</v>
      </c>
      <c r="J28" s="692">
        <v>65.730634010859077</v>
      </c>
      <c r="K28" s="692">
        <v>65.08833576735347</v>
      </c>
      <c r="L28" s="1681"/>
      <c r="M28" s="725"/>
    </row>
    <row r="29" spans="1:13" ht="15.95" customHeight="1">
      <c r="A29" s="738" t="s">
        <v>459</v>
      </c>
      <c r="B29" s="739"/>
      <c r="C29" s="740"/>
      <c r="D29" s="1555"/>
      <c r="E29" s="740"/>
      <c r="F29" s="739"/>
      <c r="G29" s="741"/>
      <c r="H29" s="741"/>
      <c r="I29" s="1571"/>
      <c r="J29" s="23"/>
      <c r="K29" s="23"/>
      <c r="L29" s="723"/>
      <c r="M29" s="743"/>
    </row>
    <row r="30" spans="1:13" ht="15.95" customHeight="1">
      <c r="A30" s="724" t="s">
        <v>436</v>
      </c>
      <c r="B30" s="682"/>
      <c r="C30" s="697"/>
      <c r="D30" s="1554">
        <v>273.72271310936497</v>
      </c>
      <c r="E30" s="1300">
        <v>229.104371707741</v>
      </c>
      <c r="F30" s="682">
        <v>303.20067415928298</v>
      </c>
      <c r="G30" s="683">
        <v>240.20819667018199</v>
      </c>
      <c r="H30" s="683">
        <v>254.46448132113503</v>
      </c>
      <c r="I30" s="1570">
        <v>207.14457749873</v>
      </c>
      <c r="J30" s="683">
        <v>502.82708481710597</v>
      </c>
      <c r="K30" s="683">
        <v>461.60905881986503</v>
      </c>
      <c r="L30" s="723"/>
      <c r="M30" s="743"/>
    </row>
    <row r="31" spans="1:13" ht="15.95" customHeight="1">
      <c r="A31" s="724" t="s">
        <v>437</v>
      </c>
      <c r="B31" s="682"/>
      <c r="C31" s="697"/>
      <c r="D31" s="1554">
        <v>107.954784402622</v>
      </c>
      <c r="E31" s="1300">
        <v>116.761080029751</v>
      </c>
      <c r="F31" s="682">
        <v>109.990233434413</v>
      </c>
      <c r="G31" s="683">
        <v>83.839058228685005</v>
      </c>
      <c r="H31" s="683">
        <v>105.334408963049</v>
      </c>
      <c r="I31" s="1570">
        <v>110.485373509157</v>
      </c>
      <c r="J31" s="683">
        <v>224.715864432373</v>
      </c>
      <c r="K31" s="683">
        <v>215.81978247220599</v>
      </c>
      <c r="L31" s="723"/>
      <c r="M31" s="743"/>
    </row>
    <row r="32" spans="1:13" ht="15.95" customHeight="1">
      <c r="A32" s="724" t="s">
        <v>722</v>
      </c>
      <c r="B32" s="682"/>
      <c r="C32" s="697"/>
      <c r="D32" s="1554">
        <v>135.32705571355848</v>
      </c>
      <c r="E32" s="1300">
        <v>139.6715172005251</v>
      </c>
      <c r="F32" s="682">
        <v>140.31030085034129</v>
      </c>
      <c r="G32" s="683">
        <v>107.85987789570321</v>
      </c>
      <c r="H32" s="683">
        <v>130.7808570951625</v>
      </c>
      <c r="I32" s="1570">
        <v>131.19983125902999</v>
      </c>
      <c r="J32" s="683">
        <v>274.99857291408358</v>
      </c>
      <c r="K32" s="683">
        <v>261.98068835419247</v>
      </c>
      <c r="L32" s="723"/>
      <c r="M32" s="743"/>
    </row>
    <row r="33" spans="1:27" ht="15.95" customHeight="1">
      <c r="A33" s="738" t="s">
        <v>46</v>
      </c>
      <c r="B33" s="744"/>
      <c r="C33" s="745"/>
      <c r="D33" s="1553"/>
      <c r="E33" s="1552"/>
      <c r="F33" s="744"/>
      <c r="G33" s="746"/>
      <c r="H33" s="746"/>
      <c r="I33" s="1569"/>
      <c r="J33" s="747"/>
      <c r="K33" s="747"/>
      <c r="M33" s="725"/>
    </row>
    <row r="34" spans="1:27" s="727" customFormat="1" ht="15.95" customHeight="1">
      <c r="A34" s="748" t="s">
        <v>47</v>
      </c>
      <c r="B34" s="682"/>
      <c r="C34" s="697"/>
      <c r="D34" s="1513">
        <v>545.70624957104303</v>
      </c>
      <c r="E34" s="697">
        <v>587.39264871735202</v>
      </c>
      <c r="F34" s="682">
        <v>646.43737071777593</v>
      </c>
      <c r="G34" s="683">
        <v>563.90933035941009</v>
      </c>
      <c r="H34" s="683">
        <v>584.9197536979899</v>
      </c>
      <c r="I34" s="1568">
        <v>548.83576692975703</v>
      </c>
      <c r="J34" s="683">
        <v>1133.098898288395</v>
      </c>
      <c r="K34" s="683">
        <v>1133.755520627747</v>
      </c>
      <c r="M34" s="743"/>
    </row>
    <row r="35" spans="1:27" ht="15.95" customHeight="1">
      <c r="A35" s="23" t="s">
        <v>480</v>
      </c>
      <c r="B35" s="749"/>
      <c r="C35" s="750"/>
      <c r="D35" s="1534">
        <v>78.360874513116187</v>
      </c>
      <c r="E35" s="1533">
        <v>77.438344158881506</v>
      </c>
      <c r="F35" s="749">
        <v>80.378322601074814</v>
      </c>
      <c r="G35" s="755">
        <v>77.356059287512508</v>
      </c>
      <c r="H35" s="755">
        <v>81.955305213618004</v>
      </c>
      <c r="I35" s="1532">
        <v>83.617366035869409</v>
      </c>
      <c r="J35" s="683">
        <v>155.79921867199769</v>
      </c>
      <c r="K35" s="683">
        <v>165.57267124948743</v>
      </c>
      <c r="M35" s="725"/>
    </row>
    <row r="36" spans="1:27" ht="15.95" customHeight="1">
      <c r="A36" s="23" t="s">
        <v>441</v>
      </c>
      <c r="B36" s="751"/>
      <c r="C36" s="1066"/>
      <c r="D36" s="1531">
        <v>0.36792452830188677</v>
      </c>
      <c r="E36" s="1530">
        <v>0.34841628959276016</v>
      </c>
      <c r="F36" s="751">
        <v>0.34782608695652173</v>
      </c>
      <c r="G36" s="794">
        <v>0.3452914798206278</v>
      </c>
      <c r="H36" s="794">
        <v>0.36607142857142855</v>
      </c>
      <c r="I36" s="1567">
        <v>0.39069767441860465</v>
      </c>
      <c r="J36" s="751">
        <v>0.36027713625866054</v>
      </c>
      <c r="K36" s="794">
        <v>0.37813211845102507</v>
      </c>
      <c r="M36" s="725"/>
    </row>
    <row r="37" spans="1:27" ht="15.95" customHeight="1">
      <c r="A37" s="23" t="s">
        <v>442</v>
      </c>
      <c r="B37" s="749"/>
      <c r="C37" s="750"/>
      <c r="D37" s="1534">
        <v>11.952999999999999</v>
      </c>
      <c r="E37" s="1533">
        <v>12.129</v>
      </c>
      <c r="F37" s="749">
        <v>12.351000000000001</v>
      </c>
      <c r="G37" s="755">
        <v>12.68</v>
      </c>
      <c r="H37" s="755">
        <v>12.896000000000001</v>
      </c>
      <c r="I37" s="1532">
        <v>13.21</v>
      </c>
      <c r="J37" s="755">
        <v>11.952999999999999</v>
      </c>
      <c r="K37" s="755">
        <v>12.896000000000001</v>
      </c>
      <c r="M37" s="725"/>
    </row>
    <row r="38" spans="1:27" ht="15.95" customHeight="1">
      <c r="A38" s="23" t="s">
        <v>723</v>
      </c>
      <c r="B38" s="749"/>
      <c r="C38" s="750"/>
      <c r="D38" s="1534">
        <v>80</v>
      </c>
      <c r="E38" s="1533">
        <v>84</v>
      </c>
      <c r="F38" s="749">
        <v>80</v>
      </c>
      <c r="G38" s="755">
        <v>86</v>
      </c>
      <c r="H38" s="755">
        <v>86</v>
      </c>
      <c r="I38" s="1532">
        <v>85</v>
      </c>
      <c r="J38" s="755"/>
      <c r="K38" s="755"/>
      <c r="M38" s="725"/>
    </row>
    <row r="39" spans="1:27" ht="15.95" customHeight="1">
      <c r="A39" s="23" t="s">
        <v>686</v>
      </c>
      <c r="B39" s="769"/>
      <c r="C39" s="770"/>
      <c r="D39" s="1528">
        <v>7.48468220684037</v>
      </c>
      <c r="E39" s="1527">
        <v>7.2911155685719296</v>
      </c>
      <c r="F39" s="756">
        <v>7.22895079902524</v>
      </c>
      <c r="G39" s="758">
        <v>7.0918318723674805</v>
      </c>
      <c r="H39" s="758">
        <v>6.85623537722772</v>
      </c>
      <c r="I39" s="1526">
        <v>7.10951041183817</v>
      </c>
      <c r="J39" s="758">
        <v>7.48468220684037</v>
      </c>
      <c r="K39" s="758">
        <v>6.85623537722772</v>
      </c>
      <c r="M39" s="725"/>
    </row>
    <row r="40" spans="1:27" ht="15.95" customHeight="1">
      <c r="A40" s="760" t="s">
        <v>443</v>
      </c>
      <c r="B40" s="761"/>
      <c r="C40" s="762"/>
      <c r="D40" s="1545">
        <v>31</v>
      </c>
      <c r="E40" s="1544">
        <v>36</v>
      </c>
      <c r="F40" s="1543">
        <v>30</v>
      </c>
      <c r="G40" s="763">
        <v>38</v>
      </c>
      <c r="H40" s="763">
        <v>40</v>
      </c>
      <c r="I40" s="1564">
        <v>35</v>
      </c>
      <c r="J40" s="1563">
        <v>67</v>
      </c>
      <c r="K40" s="1563">
        <v>75</v>
      </c>
      <c r="M40" s="725"/>
      <c r="N40" s="827"/>
      <c r="O40" s="827"/>
      <c r="P40" s="827"/>
      <c r="Q40" s="827"/>
      <c r="R40" s="827"/>
      <c r="S40" s="827"/>
      <c r="T40" s="827"/>
      <c r="U40" s="827"/>
      <c r="V40" s="827"/>
      <c r="W40" s="827"/>
      <c r="X40" s="726"/>
      <c r="Y40" s="726"/>
      <c r="Z40" s="726"/>
      <c r="AA40" s="722"/>
    </row>
    <row r="41" spans="1:27" ht="15.95" customHeight="1">
      <c r="A41" s="740" t="s">
        <v>460</v>
      </c>
      <c r="B41" s="749"/>
      <c r="C41" s="750"/>
      <c r="D41" s="1542">
        <v>1526.3744748250149</v>
      </c>
      <c r="E41" s="1541">
        <v>1653.7981177618817</v>
      </c>
      <c r="F41" s="1540">
        <v>1600.5589063629607</v>
      </c>
      <c r="G41" s="764">
        <v>1742.2544243975976</v>
      </c>
      <c r="H41" s="764">
        <v>1711.1073616122044</v>
      </c>
      <c r="I41" s="1562">
        <v>1796.1960687389162</v>
      </c>
      <c r="J41" s="764">
        <v>1526.3744748250149</v>
      </c>
      <c r="K41" s="764">
        <v>1711.1073616122044</v>
      </c>
      <c r="M41" s="725"/>
      <c r="N41" s="827"/>
      <c r="O41" s="827"/>
      <c r="P41" s="827"/>
      <c r="Q41" s="827"/>
      <c r="R41" s="827"/>
      <c r="S41" s="827"/>
      <c r="T41" s="827"/>
      <c r="U41" s="827"/>
      <c r="V41" s="827"/>
      <c r="W41" s="827"/>
      <c r="X41" s="726"/>
      <c r="Y41" s="726"/>
      <c r="Z41" s="726"/>
      <c r="AA41" s="722"/>
    </row>
    <row r="42" spans="1:27" ht="15.95" customHeight="1">
      <c r="A42" s="765" t="s">
        <v>474</v>
      </c>
      <c r="B42" s="766"/>
      <c r="C42" s="767"/>
      <c r="D42" s="1539">
        <v>7.9000000000000001E-2</v>
      </c>
      <c r="E42" s="1538">
        <v>8.8999999999999996E-2</v>
      </c>
      <c r="F42" s="1537">
        <v>7.1999999999999995E-2</v>
      </c>
      <c r="G42" s="768">
        <v>8.6999999999999994E-2</v>
      </c>
      <c r="H42" s="768">
        <v>9.0999999999999998E-2</v>
      </c>
      <c r="I42" s="1561">
        <v>7.8E-2</v>
      </c>
      <c r="J42" s="768">
        <v>8.3000000000000004E-2</v>
      </c>
      <c r="K42" s="768">
        <v>8.5000000000000006E-2</v>
      </c>
      <c r="M42" s="725"/>
      <c r="N42" s="827"/>
      <c r="O42" s="827"/>
      <c r="P42" s="827"/>
      <c r="Q42" s="827"/>
      <c r="R42" s="827"/>
      <c r="S42" s="827"/>
      <c r="T42" s="827"/>
      <c r="U42" s="827"/>
      <c r="V42" s="827"/>
      <c r="W42" s="827"/>
      <c r="X42" s="726"/>
      <c r="Y42" s="726"/>
      <c r="Z42" s="726"/>
      <c r="AA42" s="722"/>
    </row>
    <row r="43" spans="1:27" ht="15.95" customHeight="1">
      <c r="A43" s="771" t="s">
        <v>281</v>
      </c>
      <c r="B43" s="772"/>
      <c r="C43" s="773"/>
      <c r="D43" s="1517">
        <v>4045.93</v>
      </c>
      <c r="E43" s="1485">
        <v>4038.99</v>
      </c>
      <c r="F43" s="772">
        <v>4015.54</v>
      </c>
      <c r="G43" s="775">
        <v>4043.1750000000002</v>
      </c>
      <c r="H43" s="775">
        <v>4056.3049999999998</v>
      </c>
      <c r="I43" s="1516">
        <v>4083.665</v>
      </c>
      <c r="J43" s="775">
        <v>4045.93</v>
      </c>
      <c r="K43" s="775">
        <v>4056.3049999999998</v>
      </c>
      <c r="L43" s="723"/>
      <c r="M43" s="743"/>
    </row>
    <row r="44" spans="1:27" customFormat="1" ht="14.25" customHeight="1">
      <c r="A44" s="1887" t="s">
        <v>725</v>
      </c>
      <c r="B44" s="1883"/>
      <c r="C44" s="1883"/>
      <c r="D44" s="1883"/>
      <c r="E44" s="1883"/>
      <c r="F44" s="1883"/>
      <c r="G44" s="1883"/>
      <c r="H44" s="1883"/>
      <c r="I44" s="1599"/>
    </row>
    <row r="45" spans="1:27" s="783" customFormat="1" ht="14.25" customHeight="1">
      <c r="A45" s="1887" t="s">
        <v>602</v>
      </c>
      <c r="B45" s="1883"/>
      <c r="C45" s="1883"/>
      <c r="D45" s="1883"/>
      <c r="E45" s="1883"/>
      <c r="F45" s="1883"/>
      <c r="G45" s="1883"/>
      <c r="H45" s="1883"/>
      <c r="I45" s="1598"/>
    </row>
    <row r="46" spans="1:27" ht="15.95" customHeight="1">
      <c r="D46" s="745"/>
      <c r="E46" s="745"/>
      <c r="I46" s="1597"/>
      <c r="J46" s="778"/>
      <c r="K46" s="778"/>
      <c r="M46" s="23"/>
    </row>
    <row r="47" spans="1:27" s="1678" customFormat="1" ht="20.100000000000001" customHeight="1">
      <c r="A47" s="710" t="s">
        <v>461</v>
      </c>
      <c r="B47" s="711"/>
      <c r="C47" s="712"/>
      <c r="D47" s="712"/>
      <c r="E47" s="712"/>
      <c r="F47" s="712"/>
      <c r="G47" s="712"/>
      <c r="H47" s="712"/>
      <c r="I47" s="1596"/>
      <c r="J47" s="713"/>
      <c r="K47" s="713"/>
      <c r="L47" s="1679"/>
    </row>
    <row r="48" spans="1:27" s="11" customFormat="1" ht="15.95" customHeight="1">
      <c r="A48" s="714" t="s">
        <v>95</v>
      </c>
      <c r="B48" s="715" t="s">
        <v>229</v>
      </c>
      <c r="C48" s="716" t="s">
        <v>99</v>
      </c>
      <c r="D48" s="717" t="s">
        <v>100</v>
      </c>
      <c r="E48" s="716" t="s">
        <v>101</v>
      </c>
      <c r="F48" s="1497" t="s">
        <v>85</v>
      </c>
      <c r="G48" s="716" t="s">
        <v>86</v>
      </c>
      <c r="H48" s="716" t="s">
        <v>87</v>
      </c>
      <c r="I48" s="1559" t="s">
        <v>88</v>
      </c>
      <c r="J48" s="716" t="s">
        <v>768</v>
      </c>
      <c r="K48" s="716" t="s">
        <v>670</v>
      </c>
      <c r="M48" s="10"/>
      <c r="N48" s="1717"/>
      <c r="O48" s="1717"/>
      <c r="P48" s="1717"/>
      <c r="Q48" s="1717"/>
      <c r="R48" s="1717"/>
      <c r="S48" s="1717"/>
      <c r="T48" s="1717"/>
      <c r="U48" s="1717"/>
      <c r="V48" s="1717"/>
      <c r="W48" s="1717"/>
      <c r="X48" s="1717"/>
      <c r="Y48" s="1717"/>
    </row>
    <row r="49" spans="1:23" ht="15.95" customHeight="1">
      <c r="A49" s="728" t="s">
        <v>420</v>
      </c>
      <c r="B49" s="690"/>
      <c r="C49" s="729"/>
      <c r="D49" s="1514">
        <v>44.433123359927102</v>
      </c>
      <c r="E49" s="729">
        <v>45.499499962895101</v>
      </c>
      <c r="F49" s="690">
        <v>47.695604246467802</v>
      </c>
      <c r="G49" s="691">
        <v>57.071294224523797</v>
      </c>
      <c r="H49" s="691">
        <v>52.602914775757903</v>
      </c>
      <c r="I49" s="1558">
        <v>42.044503096863394</v>
      </c>
      <c r="J49" s="692">
        <v>89.932623322822195</v>
      </c>
      <c r="K49" s="692">
        <v>94.647417872621304</v>
      </c>
      <c r="L49" s="723"/>
      <c r="M49" s="725"/>
      <c r="N49" s="1718"/>
      <c r="O49" s="1718"/>
      <c r="P49" s="1718"/>
      <c r="Q49" s="1718"/>
      <c r="R49" s="1718"/>
      <c r="S49" s="1718"/>
      <c r="T49" s="1718"/>
      <c r="U49" s="1718"/>
      <c r="V49" s="1718"/>
      <c r="W49" s="1718"/>
    </row>
    <row r="50" spans="1:23" ht="15.95" customHeight="1">
      <c r="A50" s="1697" t="s">
        <v>462</v>
      </c>
      <c r="B50" s="1698"/>
      <c r="C50" s="798"/>
      <c r="D50" s="1699">
        <v>5.9274053106294744E-2</v>
      </c>
      <c r="E50" s="1700">
        <v>10.212995173449917</v>
      </c>
      <c r="F50" s="1698">
        <v>46.671650009900659</v>
      </c>
      <c r="G50" s="1701">
        <v>4.47534396402658</v>
      </c>
      <c r="H50" s="1701">
        <v>2.7381920365010597</v>
      </c>
      <c r="I50" s="1702">
        <v>-1.3629033904758889</v>
      </c>
      <c r="J50" s="1703">
        <v>10.272269226556212</v>
      </c>
      <c r="K50" s="1703">
        <v>1.3752886460251708</v>
      </c>
      <c r="L50" s="723"/>
      <c r="M50" s="725"/>
      <c r="N50" s="1718"/>
      <c r="O50" s="1718"/>
      <c r="P50" s="1718"/>
      <c r="Q50" s="1718"/>
      <c r="R50" s="1718"/>
      <c r="S50" s="1718"/>
      <c r="T50" s="1718"/>
      <c r="U50" s="1718"/>
      <c r="V50" s="1718"/>
      <c r="W50" s="1718"/>
    </row>
    <row r="51" spans="1:23" s="727" customFormat="1" ht="15.95" customHeight="1">
      <c r="A51" s="733" t="s">
        <v>38</v>
      </c>
      <c r="B51" s="690"/>
      <c r="C51" s="729"/>
      <c r="D51" s="1514">
        <v>44.492397413033402</v>
      </c>
      <c r="E51" s="729">
        <v>55.712495136344998</v>
      </c>
      <c r="F51" s="690">
        <v>94.367254256369904</v>
      </c>
      <c r="G51" s="691">
        <v>61.546638188549501</v>
      </c>
      <c r="H51" s="691">
        <v>55.3411068122589</v>
      </c>
      <c r="I51" s="1558">
        <v>40.681599706387701</v>
      </c>
      <c r="J51" s="692">
        <v>100.2048925493784</v>
      </c>
      <c r="K51" s="692">
        <v>96.022706518646601</v>
      </c>
      <c r="M51" s="743"/>
    </row>
    <row r="52" spans="1:23" s="727" customFormat="1" ht="15.95" customHeight="1">
      <c r="A52" s="29"/>
      <c r="B52" s="784"/>
      <c r="C52" s="838"/>
      <c r="D52" s="785"/>
      <c r="E52" s="785"/>
      <c r="F52" s="784"/>
      <c r="G52" s="786"/>
      <c r="H52" s="786"/>
      <c r="I52" s="787"/>
      <c r="J52" s="740"/>
      <c r="K52" s="740"/>
      <c r="M52" s="743"/>
      <c r="N52" s="837"/>
      <c r="O52" s="837"/>
      <c r="P52" s="837"/>
      <c r="Q52" s="837"/>
      <c r="R52" s="837"/>
      <c r="S52" s="837"/>
      <c r="T52" s="837"/>
      <c r="U52" s="837"/>
      <c r="V52" s="837"/>
      <c r="W52" s="837"/>
    </row>
    <row r="53" spans="1:23">
      <c r="J53" s="684"/>
      <c r="K53" s="684"/>
    </row>
    <row r="54" spans="1:23">
      <c r="J54" s="684"/>
      <c r="K54" s="684"/>
    </row>
    <row r="55" spans="1:23">
      <c r="J55" s="684"/>
      <c r="K55" s="684"/>
    </row>
    <row r="56" spans="1:23">
      <c r="J56" s="684"/>
      <c r="K56" s="684"/>
    </row>
    <row r="57" spans="1:23">
      <c r="J57" s="787"/>
      <c r="K57" s="787"/>
    </row>
    <row r="58" spans="1:23">
      <c r="J58" s="1493"/>
      <c r="K58" s="1493"/>
    </row>
    <row r="59" spans="1:23">
      <c r="J59" s="1493"/>
      <c r="K59" s="1493"/>
    </row>
    <row r="60" spans="1:23">
      <c r="J60" s="787"/>
      <c r="K60" s="787"/>
    </row>
    <row r="61" spans="1:23">
      <c r="J61" s="63"/>
      <c r="K61" s="63"/>
    </row>
    <row r="62" spans="1:23">
      <c r="J62" s="683"/>
      <c r="K62" s="683"/>
    </row>
    <row r="63" spans="1:23">
      <c r="J63" s="683"/>
      <c r="K63" s="683"/>
    </row>
    <row r="64" spans="1:23">
      <c r="J64" s="683"/>
      <c r="K64" s="683"/>
    </row>
    <row r="65" spans="10:11">
      <c r="J65" s="1492"/>
      <c r="K65" s="1492"/>
    </row>
    <row r="66" spans="10:11">
      <c r="J66" s="684"/>
      <c r="K66" s="684"/>
    </row>
    <row r="67" spans="10:11">
      <c r="J67" s="684"/>
      <c r="K67" s="684"/>
    </row>
    <row r="68" spans="10:11">
      <c r="J68" s="1489"/>
      <c r="K68" s="1489"/>
    </row>
    <row r="69" spans="10:11">
      <c r="J69" s="1487"/>
      <c r="K69" s="1487"/>
    </row>
    <row r="70" spans="10:11">
      <c r="J70" s="1491"/>
      <c r="K70" s="1491"/>
    </row>
    <row r="71" spans="10:11">
      <c r="J71" s="1488"/>
      <c r="K71" s="1488"/>
    </row>
    <row r="72" spans="10:11">
      <c r="J72" s="224"/>
      <c r="K72" s="224"/>
    </row>
    <row r="73" spans="10:11">
      <c r="J73" s="1488"/>
      <c r="K73" s="1488"/>
    </row>
    <row r="74" spans="10:11">
      <c r="J74" s="1488"/>
      <c r="K74" s="1488"/>
    </row>
    <row r="75" spans="10:11">
      <c r="J75" s="1488"/>
      <c r="K75" s="1488"/>
    </row>
    <row r="76" spans="10:11">
      <c r="J76" s="1487"/>
      <c r="K76" s="1487"/>
    </row>
    <row r="77" spans="10:11">
      <c r="J77" s="1486"/>
      <c r="K77" s="1486"/>
    </row>
    <row r="78" spans="10:11">
      <c r="J78" s="683"/>
      <c r="K78" s="683"/>
    </row>
    <row r="79" spans="10:11">
      <c r="J79" s="683"/>
      <c r="K79" s="683"/>
    </row>
    <row r="80" spans="10:11">
      <c r="J80" s="1484"/>
      <c r="K80" s="1484"/>
    </row>
    <row r="81" spans="10:11">
      <c r="J81" s="1483"/>
      <c r="K81" s="1483"/>
    </row>
    <row r="82" spans="10:11">
      <c r="J82" s="787"/>
      <c r="K82" s="787"/>
    </row>
    <row r="83" spans="10:11">
      <c r="J83" s="684"/>
      <c r="K83" s="684"/>
    </row>
    <row r="84" spans="10:11">
      <c r="J84" s="684"/>
      <c r="K84" s="684"/>
    </row>
    <row r="85" spans="10:11">
      <c r="J85" s="787"/>
      <c r="K85" s="787"/>
    </row>
    <row r="87" spans="10:11">
      <c r="J87" s="723"/>
      <c r="K87" s="723"/>
    </row>
    <row r="88" spans="10:11">
      <c r="J88" s="723"/>
      <c r="K88" s="723"/>
    </row>
    <row r="89" spans="10:11">
      <c r="J89" s="723"/>
      <c r="K89" s="723"/>
    </row>
    <row r="90" spans="10:11">
      <c r="J90" s="1704"/>
      <c r="K90" s="1704"/>
    </row>
    <row r="91" spans="10:11">
      <c r="J91" s="723"/>
      <c r="K91" s="723"/>
    </row>
    <row r="93" spans="10:11">
      <c r="J93" s="723"/>
      <c r="K93" s="723"/>
    </row>
    <row r="94" spans="10:11">
      <c r="J94" s="723"/>
      <c r="K94" s="723"/>
    </row>
    <row r="95" spans="10:11">
      <c r="J95" s="723"/>
      <c r="K95" s="723"/>
    </row>
    <row r="96" spans="10:11">
      <c r="J96" s="723"/>
      <c r="K96" s="723"/>
    </row>
    <row r="97" spans="10:11">
      <c r="J97" s="723"/>
      <c r="K97" s="723"/>
    </row>
    <row r="98" spans="10:11">
      <c r="J98" s="723"/>
      <c r="K98" s="723"/>
    </row>
    <row r="99" spans="10:11">
      <c r="J99" s="723"/>
      <c r="K99" s="723"/>
    </row>
    <row r="104" spans="10:11">
      <c r="J104" s="1704"/>
      <c r="K104" s="1704"/>
    </row>
    <row r="117" spans="10:11">
      <c r="J117" s="1704"/>
      <c r="K117" s="1704"/>
    </row>
    <row r="131" spans="10:11">
      <c r="J131" s="1704"/>
      <c r="K131" s="1704"/>
    </row>
    <row r="144" spans="10:11">
      <c r="J144" s="1704"/>
      <c r="K144" s="1704"/>
    </row>
    <row r="158" spans="10:11">
      <c r="J158" s="1704"/>
      <c r="K158" s="1704"/>
    </row>
    <row r="171" spans="10:11">
      <c r="J171" s="1704"/>
      <c r="K171" s="1704"/>
    </row>
  </sheetData>
  <mergeCells count="2">
    <mergeCell ref="A44:H44"/>
    <mergeCell ref="A45:H45"/>
  </mergeCells>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H196"/>
  <sheetViews>
    <sheetView showGridLines="0" view="pageBreakPreview" zoomScale="70" zoomScaleNormal="50" zoomScaleSheetLayoutView="70" workbookViewId="0"/>
  </sheetViews>
  <sheetFormatPr defaultRowHeight="12.75"/>
  <cols>
    <col min="1" max="1" width="82.570312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3" width="9.140625" style="721"/>
    <col min="1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730</v>
      </c>
      <c r="B2" s="24"/>
      <c r="C2" s="25"/>
      <c r="D2" s="24"/>
      <c r="E2" s="24"/>
      <c r="F2" s="24"/>
      <c r="G2" s="24"/>
      <c r="H2" s="26"/>
      <c r="I2" s="26"/>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9"/>
      <c r="B3" s="8"/>
      <c r="C3" s="707"/>
      <c r="D3" s="8"/>
      <c r="E3" s="8"/>
      <c r="F3" s="8"/>
      <c r="G3" s="8"/>
      <c r="H3" s="8"/>
      <c r="I3" s="708"/>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709"/>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481</v>
      </c>
      <c r="B5" s="711"/>
      <c r="C5" s="712"/>
      <c r="D5" s="712"/>
      <c r="E5" s="712"/>
      <c r="F5" s="712"/>
      <c r="G5" s="712"/>
      <c r="H5" s="712"/>
      <c r="I5" s="713"/>
      <c r="J5" s="713"/>
      <c r="K5" s="713"/>
      <c r="L5" s="1679"/>
    </row>
    <row r="6" spans="1:34" s="11" customFormat="1" ht="15.95" customHeight="1">
      <c r="A6" s="714" t="s">
        <v>95</v>
      </c>
      <c r="B6" s="715" t="s">
        <v>229</v>
      </c>
      <c r="C6" s="716" t="s">
        <v>99</v>
      </c>
      <c r="D6" s="717" t="s">
        <v>731</v>
      </c>
      <c r="E6" s="716" t="s">
        <v>732</v>
      </c>
      <c r="F6" s="1497" t="s">
        <v>712</v>
      </c>
      <c r="G6" s="716" t="s">
        <v>713</v>
      </c>
      <c r="H6" s="716" t="s">
        <v>714</v>
      </c>
      <c r="I6" s="1559" t="s">
        <v>715</v>
      </c>
      <c r="J6" s="716" t="s">
        <v>768</v>
      </c>
      <c r="K6" s="716" t="s">
        <v>670</v>
      </c>
      <c r="L6" s="718"/>
      <c r="M6" s="10"/>
    </row>
    <row r="7" spans="1:34" ht="15.95" customHeight="1">
      <c r="A7" s="738" t="s">
        <v>409</v>
      </c>
      <c r="B7" s="678"/>
      <c r="C7" s="681"/>
      <c r="D7" s="1513"/>
      <c r="E7" s="697"/>
      <c r="F7" s="678"/>
      <c r="G7" s="683"/>
      <c r="H7" s="683"/>
      <c r="I7" s="1568"/>
      <c r="J7" s="684"/>
      <c r="K7" s="684"/>
      <c r="L7" s="1681"/>
    </row>
    <row r="8" spans="1:34" s="727" customFormat="1" ht="15.95" customHeight="1">
      <c r="A8" s="724" t="s">
        <v>448</v>
      </c>
      <c r="B8" s="682"/>
      <c r="C8" s="697"/>
      <c r="D8" s="1513">
        <v>-1.0671381445888399</v>
      </c>
      <c r="E8" s="697">
        <v>-0.97060146175097695</v>
      </c>
      <c r="F8" s="682">
        <v>0.84648580640707005</v>
      </c>
      <c r="G8" s="683">
        <v>-0.110138327722739</v>
      </c>
      <c r="H8" s="683">
        <v>1.74504130124656</v>
      </c>
      <c r="I8" s="1568">
        <v>4.3864708536570296</v>
      </c>
      <c r="J8" s="684">
        <v>-2.0377396063398168</v>
      </c>
      <c r="K8" s="684">
        <v>6.1315121549035894</v>
      </c>
      <c r="L8" s="28"/>
      <c r="M8" s="725"/>
    </row>
    <row r="9" spans="1:34" s="727" customFormat="1" ht="15.95" customHeight="1">
      <c r="A9" s="724" t="s">
        <v>449</v>
      </c>
      <c r="B9" s="682"/>
      <c r="C9" s="697"/>
      <c r="D9" s="1513">
        <v>101.57277139811701</v>
      </c>
      <c r="E9" s="697">
        <v>134.48399261998298</v>
      </c>
      <c r="F9" s="682">
        <v>80.567329158827206</v>
      </c>
      <c r="G9" s="683">
        <v>107.00308459635801</v>
      </c>
      <c r="H9" s="683">
        <v>98.289115047406995</v>
      </c>
      <c r="I9" s="1568">
        <v>150.097282382109</v>
      </c>
      <c r="J9" s="684">
        <v>236.05676401810001</v>
      </c>
      <c r="K9" s="684">
        <v>248.38639742951599</v>
      </c>
      <c r="L9" s="28"/>
      <c r="M9" s="725"/>
    </row>
    <row r="10" spans="1:34" s="727" customFormat="1" ht="15.95" customHeight="1">
      <c r="A10" s="724" t="s">
        <v>450</v>
      </c>
      <c r="B10" s="682"/>
      <c r="C10" s="697"/>
      <c r="D10" s="1513">
        <v>-4.3125438840400001</v>
      </c>
      <c r="E10" s="697">
        <v>8.8089475021337496</v>
      </c>
      <c r="F10" s="682">
        <v>-2.5121886734202601</v>
      </c>
      <c r="G10" s="683">
        <v>0.73819169820354003</v>
      </c>
      <c r="H10" s="683">
        <v>-1.9911081748892701</v>
      </c>
      <c r="I10" s="1568">
        <v>5.5097476649950501</v>
      </c>
      <c r="J10" s="684">
        <v>4.4964036180937494</v>
      </c>
      <c r="K10" s="684">
        <v>3.5186394901057803</v>
      </c>
      <c r="L10" s="28"/>
      <c r="M10" s="725"/>
    </row>
    <row r="11" spans="1:34" ht="15.95" customHeight="1">
      <c r="A11" s="724" t="s">
        <v>451</v>
      </c>
      <c r="B11" s="682"/>
      <c r="C11" s="697"/>
      <c r="D11" s="1513">
        <v>9.1346274418622599E-9</v>
      </c>
      <c r="E11" s="697">
        <v>-5.47993409447308E-9</v>
      </c>
      <c r="F11" s="682">
        <v>-2.7002964151447004E-6</v>
      </c>
      <c r="G11" s="683">
        <v>2.7674552013239001E-6</v>
      </c>
      <c r="H11" s="683">
        <v>4.8397278444946105E-8</v>
      </c>
      <c r="I11" s="1568">
        <v>-1.28576105991227E-7</v>
      </c>
      <c r="J11" s="684">
        <v>3.6546933473891799E-9</v>
      </c>
      <c r="K11" s="684">
        <v>-8.0178827546280903E-8</v>
      </c>
      <c r="L11" s="1681"/>
      <c r="M11" s="725"/>
    </row>
    <row r="12" spans="1:34" ht="15.95" customHeight="1">
      <c r="A12" s="728" t="s">
        <v>452</v>
      </c>
      <c r="B12" s="690"/>
      <c r="C12" s="729"/>
      <c r="D12" s="1514">
        <v>96.19308937862229</v>
      </c>
      <c r="E12" s="729">
        <v>142.32233865488402</v>
      </c>
      <c r="F12" s="690">
        <v>78.9016235915186</v>
      </c>
      <c r="G12" s="691">
        <v>107.63114073429101</v>
      </c>
      <c r="H12" s="691">
        <v>98.043048222153502</v>
      </c>
      <c r="I12" s="1558">
        <v>159.993500772185</v>
      </c>
      <c r="J12" s="692">
        <v>238.51542803350631</v>
      </c>
      <c r="K12" s="692">
        <v>258.03654899433849</v>
      </c>
      <c r="L12" s="1681"/>
      <c r="M12" s="725"/>
    </row>
    <row r="13" spans="1:34" ht="15.95" customHeight="1">
      <c r="A13" s="724" t="s">
        <v>453</v>
      </c>
      <c r="B13" s="682"/>
      <c r="C13" s="697"/>
      <c r="D13" s="1513">
        <v>24.657252562911999</v>
      </c>
      <c r="E13" s="697">
        <v>23.971661973981501</v>
      </c>
      <c r="F13" s="682">
        <v>28.199643389169498</v>
      </c>
      <c r="G13" s="683">
        <v>27.108537312169499</v>
      </c>
      <c r="H13" s="683">
        <v>25.168171305058902</v>
      </c>
      <c r="I13" s="1568">
        <v>25.653749744984101</v>
      </c>
      <c r="J13" s="684">
        <v>48.628914536893504</v>
      </c>
      <c r="K13" s="684">
        <v>50.821921050043002</v>
      </c>
      <c r="L13" s="1681"/>
      <c r="M13" s="725"/>
    </row>
    <row r="14" spans="1:34" ht="15.95" customHeight="1">
      <c r="A14" s="724" t="s">
        <v>454</v>
      </c>
      <c r="B14" s="682"/>
      <c r="C14" s="697"/>
      <c r="D14" s="1513">
        <v>47.433174023770697</v>
      </c>
      <c r="E14" s="697">
        <v>52.064632050634401</v>
      </c>
      <c r="F14" s="682">
        <v>35.9336983839057</v>
      </c>
      <c r="G14" s="683">
        <v>47.019465592965702</v>
      </c>
      <c r="H14" s="683">
        <v>42.663099968959301</v>
      </c>
      <c r="I14" s="1568">
        <v>51.5546130371049</v>
      </c>
      <c r="J14" s="684">
        <v>99.497806074405105</v>
      </c>
      <c r="K14" s="684">
        <v>94.217713006064201</v>
      </c>
      <c r="L14" s="1681"/>
      <c r="M14" s="725"/>
    </row>
    <row r="15" spans="1:34" ht="15.95" customHeight="1">
      <c r="A15" s="728" t="s">
        <v>455</v>
      </c>
      <c r="B15" s="690"/>
      <c r="C15" s="729"/>
      <c r="D15" s="1514">
        <v>72.090426586682298</v>
      </c>
      <c r="E15" s="729">
        <v>76.036294024616112</v>
      </c>
      <c r="F15" s="690">
        <v>64.133341773074903</v>
      </c>
      <c r="G15" s="691">
        <v>74.1280029051361</v>
      </c>
      <c r="H15" s="691">
        <v>67.831271274017794</v>
      </c>
      <c r="I15" s="1558">
        <v>77.208362782088912</v>
      </c>
      <c r="J15" s="692">
        <v>148.12672061129842</v>
      </c>
      <c r="K15" s="692">
        <v>145.03963405610671</v>
      </c>
      <c r="L15" s="1681"/>
      <c r="M15" s="725"/>
    </row>
    <row r="16" spans="1:34" ht="15.95" customHeight="1">
      <c r="A16" s="728" t="s">
        <v>420</v>
      </c>
      <c r="B16" s="690"/>
      <c r="C16" s="729"/>
      <c r="D16" s="1514">
        <v>24.102662791938698</v>
      </c>
      <c r="E16" s="729">
        <v>66.286044630267597</v>
      </c>
      <c r="F16" s="690">
        <v>14.768281818443301</v>
      </c>
      <c r="G16" s="691">
        <v>33.503137829154596</v>
      </c>
      <c r="H16" s="691">
        <v>30.211776948134901</v>
      </c>
      <c r="I16" s="1558">
        <v>82.785137990095905</v>
      </c>
      <c r="J16" s="692">
        <v>90.388707422206295</v>
      </c>
      <c r="K16" s="692">
        <v>112.9969149382308</v>
      </c>
      <c r="L16" s="1681"/>
      <c r="M16" s="725"/>
    </row>
    <row r="17" spans="1:13" ht="15.95" customHeight="1">
      <c r="A17" s="724" t="s">
        <v>457</v>
      </c>
      <c r="B17" s="1683"/>
      <c r="C17" s="731"/>
      <c r="D17" s="1684">
        <v>-8.6436113322234887E-2</v>
      </c>
      <c r="E17" s="1685">
        <v>-2.745637440909857</v>
      </c>
      <c r="F17" s="1683">
        <v>-1.8642345557376909</v>
      </c>
      <c r="G17" s="1686">
        <v>22.597908503861685</v>
      </c>
      <c r="H17" s="1686">
        <v>1.1479719354885192</v>
      </c>
      <c r="I17" s="1695">
        <v>8.5006681782673112</v>
      </c>
      <c r="J17" s="1687">
        <v>-2.8320735542320916</v>
      </c>
      <c r="K17" s="1687">
        <v>9.64864011375583</v>
      </c>
      <c r="L17" s="1681"/>
      <c r="M17" s="725"/>
    </row>
    <row r="18" spans="1:13" ht="15.95" customHeight="1">
      <c r="A18" s="724" t="s">
        <v>428</v>
      </c>
      <c r="B18" s="682"/>
      <c r="C18" s="697"/>
      <c r="D18" s="1513">
        <v>0.73173035984714507</v>
      </c>
      <c r="E18" s="697">
        <v>-0.11939472396532699</v>
      </c>
      <c r="F18" s="682">
        <v>-0.956668929812998</v>
      </c>
      <c r="G18" s="683">
        <v>25.0416732315486</v>
      </c>
      <c r="H18" s="683">
        <v>6.4598419237211999</v>
      </c>
      <c r="I18" s="1568">
        <v>11.184890247490701</v>
      </c>
      <c r="J18" s="684">
        <v>0.61233563588181805</v>
      </c>
      <c r="K18" s="684">
        <v>17.644732171211899</v>
      </c>
      <c r="L18" s="1681"/>
      <c r="M18" s="725"/>
    </row>
    <row r="19" spans="1:13" ht="15.95" customHeight="1">
      <c r="A19" s="724" t="s">
        <v>429</v>
      </c>
      <c r="B19" s="682"/>
      <c r="C19" s="697"/>
      <c r="D19" s="1513">
        <v>-0.81816647316937996</v>
      </c>
      <c r="E19" s="697">
        <v>-2.6262427169445299</v>
      </c>
      <c r="F19" s="682">
        <v>-0.91234742496179999</v>
      </c>
      <c r="G19" s="683">
        <v>-2.4406823166858898</v>
      </c>
      <c r="H19" s="683">
        <v>-5.3157066874924404</v>
      </c>
      <c r="I19" s="1568">
        <v>-2.6778850333761697</v>
      </c>
      <c r="J19" s="684">
        <v>-3.4444091901139098</v>
      </c>
      <c r="K19" s="684">
        <v>-7.9935917208686096</v>
      </c>
      <c r="L19" s="1681"/>
      <c r="M19" s="725"/>
    </row>
    <row r="20" spans="1:13" ht="15.95" customHeight="1">
      <c r="A20" s="724" t="s">
        <v>430</v>
      </c>
      <c r="B20" s="682"/>
      <c r="C20" s="697"/>
      <c r="D20" s="1513">
        <v>0</v>
      </c>
      <c r="E20" s="697">
        <v>0</v>
      </c>
      <c r="F20" s="682">
        <v>4.7817990371071201E-3</v>
      </c>
      <c r="G20" s="683">
        <v>-3.08241100102282E-3</v>
      </c>
      <c r="H20" s="683">
        <v>3.8366992597596902E-3</v>
      </c>
      <c r="I20" s="1568">
        <v>-6.3370358472213803E-3</v>
      </c>
      <c r="J20" s="1601">
        <v>0</v>
      </c>
      <c r="K20" s="684">
        <v>-2.5003365874616901E-3</v>
      </c>
      <c r="L20" s="1681"/>
      <c r="M20" s="725"/>
    </row>
    <row r="21" spans="1:13" ht="15.95" customHeight="1">
      <c r="A21" s="724" t="s">
        <v>432</v>
      </c>
      <c r="B21" s="682"/>
      <c r="C21" s="697"/>
      <c r="D21" s="1513">
        <v>0</v>
      </c>
      <c r="E21" s="697">
        <v>0</v>
      </c>
      <c r="F21" s="682">
        <v>0</v>
      </c>
      <c r="G21" s="683">
        <v>0</v>
      </c>
      <c r="H21" s="683">
        <v>0</v>
      </c>
      <c r="I21" s="1568">
        <v>0</v>
      </c>
      <c r="J21" s="684">
        <v>0</v>
      </c>
      <c r="K21" s="684">
        <v>0</v>
      </c>
      <c r="L21" s="1681"/>
      <c r="M21" s="725"/>
    </row>
    <row r="22" spans="1:13" ht="15.95" customHeight="1">
      <c r="A22" s="724" t="s">
        <v>433</v>
      </c>
      <c r="B22" s="686"/>
      <c r="C22" s="817"/>
      <c r="D22" s="1589">
        <v>0</v>
      </c>
      <c r="E22" s="817">
        <v>0</v>
      </c>
      <c r="F22" s="686">
        <v>0</v>
      </c>
      <c r="G22" s="687">
        <v>0</v>
      </c>
      <c r="H22" s="687">
        <v>0</v>
      </c>
      <c r="I22" s="1586">
        <v>0</v>
      </c>
      <c r="J22" s="688">
        <v>0</v>
      </c>
      <c r="K22" s="688">
        <v>0</v>
      </c>
      <c r="L22" s="1681"/>
      <c r="M22" s="725"/>
    </row>
    <row r="23" spans="1:13" ht="15.95" customHeight="1">
      <c r="A23" s="733" t="s">
        <v>458</v>
      </c>
      <c r="B23" s="690"/>
      <c r="C23" s="729"/>
      <c r="D23" s="1514">
        <v>24.016226678616501</v>
      </c>
      <c r="E23" s="729">
        <v>63.540407189357602</v>
      </c>
      <c r="F23" s="690">
        <v>12.9040472627053</v>
      </c>
      <c r="G23" s="691">
        <v>56.101046333016498</v>
      </c>
      <c r="H23" s="691">
        <v>31.359748883623201</v>
      </c>
      <c r="I23" s="1558">
        <v>91.285806168363308</v>
      </c>
      <c r="J23" s="692">
        <v>87.556633867974099</v>
      </c>
      <c r="K23" s="692">
        <v>122.64555505198651</v>
      </c>
      <c r="L23" s="1681"/>
      <c r="M23" s="725"/>
    </row>
    <row r="24" spans="1:13" ht="15.95" customHeight="1">
      <c r="A24" s="724" t="s">
        <v>39</v>
      </c>
      <c r="B24" s="1688"/>
      <c r="C24" s="697"/>
      <c r="D24" s="1689">
        <v>7.1892182022389903</v>
      </c>
      <c r="E24" s="1690">
        <v>23.423191228153001</v>
      </c>
      <c r="F24" s="1688">
        <v>6.9695159242238303</v>
      </c>
      <c r="G24" s="1691">
        <v>20.583577892330098</v>
      </c>
      <c r="H24" s="1691">
        <v>12.789401355114</v>
      </c>
      <c r="I24" s="1696">
        <v>30.7636617426462</v>
      </c>
      <c r="J24" s="1692">
        <v>30.612409430391992</v>
      </c>
      <c r="K24" s="1692">
        <v>43.553063097760202</v>
      </c>
      <c r="L24" s="1681"/>
      <c r="M24" s="725"/>
    </row>
    <row r="25" spans="1:13" ht="15.95" customHeight="1">
      <c r="A25" s="724" t="s">
        <v>40</v>
      </c>
      <c r="B25" s="1688"/>
      <c r="C25" s="697"/>
      <c r="D25" s="1689">
        <v>0</v>
      </c>
      <c r="E25" s="1690">
        <v>0</v>
      </c>
      <c r="F25" s="1688">
        <v>0</v>
      </c>
      <c r="G25" s="1691">
        <v>0</v>
      </c>
      <c r="H25" s="1691">
        <v>0</v>
      </c>
      <c r="I25" s="1696">
        <v>0</v>
      </c>
      <c r="J25" s="1692">
        <v>0</v>
      </c>
      <c r="K25" s="1692">
        <v>0</v>
      </c>
      <c r="L25" s="1681"/>
      <c r="M25" s="725"/>
    </row>
    <row r="26" spans="1:13" ht="15.95" customHeight="1">
      <c r="A26" s="728" t="s">
        <v>45</v>
      </c>
      <c r="B26" s="690"/>
      <c r="C26" s="729"/>
      <c r="D26" s="1514">
        <v>16.827008476377497</v>
      </c>
      <c r="E26" s="729">
        <v>40.1172159612046</v>
      </c>
      <c r="F26" s="690">
        <v>5.9345313384816301</v>
      </c>
      <c r="G26" s="691">
        <v>35.517468440685896</v>
      </c>
      <c r="H26" s="691">
        <v>18.570347528509899</v>
      </c>
      <c r="I26" s="1558">
        <v>60.522144425717002</v>
      </c>
      <c r="J26" s="692">
        <v>56.944224437582093</v>
      </c>
      <c r="K26" s="692">
        <v>79.092491954226901</v>
      </c>
      <c r="L26" s="1681"/>
      <c r="M26" s="725"/>
    </row>
    <row r="27" spans="1:13" ht="15.95" customHeight="1">
      <c r="A27" s="738" t="s">
        <v>459</v>
      </c>
      <c r="B27" s="739"/>
      <c r="C27" s="740"/>
      <c r="D27" s="1555"/>
      <c r="E27" s="740"/>
      <c r="F27" s="739"/>
      <c r="G27" s="741"/>
      <c r="H27" s="741"/>
      <c r="I27" s="1571"/>
      <c r="J27" s="23"/>
      <c r="K27" s="23"/>
      <c r="L27" s="723"/>
      <c r="M27" s="743"/>
    </row>
    <row r="28" spans="1:13" ht="15.95" customHeight="1">
      <c r="A28" s="724" t="s">
        <v>436</v>
      </c>
      <c r="B28" s="682"/>
      <c r="C28" s="697"/>
      <c r="D28" s="1554">
        <v>12.502739571459001</v>
      </c>
      <c r="E28" s="1300">
        <v>18.513297416355698</v>
      </c>
      <c r="F28" s="682">
        <v>23.333162036501999</v>
      </c>
      <c r="G28" s="683">
        <v>30.558402776089</v>
      </c>
      <c r="H28" s="683">
        <v>31.278955203040201</v>
      </c>
      <c r="I28" s="1570">
        <v>41.111073523929797</v>
      </c>
      <c r="J28" s="683">
        <v>31.016036987814701</v>
      </c>
      <c r="K28" s="683">
        <v>72.390028726970002</v>
      </c>
      <c r="L28" s="723"/>
      <c r="M28" s="743"/>
    </row>
    <row r="29" spans="1:13" ht="15.95" customHeight="1">
      <c r="A29" s="724" t="s">
        <v>437</v>
      </c>
      <c r="B29" s="682"/>
      <c r="C29" s="697"/>
      <c r="D29" s="1554">
        <v>122.512368375649</v>
      </c>
      <c r="E29" s="1300">
        <v>166.79892976564199</v>
      </c>
      <c r="F29" s="682">
        <v>87.830246470794009</v>
      </c>
      <c r="G29" s="683">
        <v>127.04393515772399</v>
      </c>
      <c r="H29" s="683">
        <v>105.57943051063401</v>
      </c>
      <c r="I29" s="1570">
        <v>159.79194450221701</v>
      </c>
      <c r="J29" s="683">
        <v>289.31129814129099</v>
      </c>
      <c r="K29" s="683">
        <v>265.37137501285099</v>
      </c>
      <c r="L29" s="723"/>
      <c r="M29" s="743"/>
    </row>
    <row r="30" spans="1:13" ht="15.95" customHeight="1">
      <c r="A30" s="724" t="s">
        <v>733</v>
      </c>
      <c r="B30" s="682"/>
      <c r="C30" s="697"/>
      <c r="D30" s="1554">
        <v>123.7626423327949</v>
      </c>
      <c r="E30" s="1300">
        <v>168.65025950727755</v>
      </c>
      <c r="F30" s="682">
        <v>90.163562674444208</v>
      </c>
      <c r="G30" s="683">
        <v>130.0997754353329</v>
      </c>
      <c r="H30" s="683">
        <v>108.70732603093803</v>
      </c>
      <c r="I30" s="1570">
        <v>163.90305185461</v>
      </c>
      <c r="J30" s="683">
        <v>292.41290184007244</v>
      </c>
      <c r="K30" s="683">
        <v>272.61037788554802</v>
      </c>
      <c r="L30" s="723"/>
      <c r="M30" s="743"/>
    </row>
    <row r="31" spans="1:13" ht="15.95" customHeight="1">
      <c r="A31" s="738" t="s">
        <v>46</v>
      </c>
      <c r="B31" s="744"/>
      <c r="C31" s="745"/>
      <c r="D31" s="1553"/>
      <c r="E31" s="1552"/>
      <c r="F31" s="744"/>
      <c r="G31" s="746"/>
      <c r="H31" s="746"/>
      <c r="I31" s="1569"/>
      <c r="J31" s="747"/>
      <c r="K31" s="747"/>
      <c r="M31" s="725"/>
    </row>
    <row r="32" spans="1:13" s="727" customFormat="1" ht="15.95" customHeight="1">
      <c r="A32" s="748" t="s">
        <v>47</v>
      </c>
      <c r="B32" s="682"/>
      <c r="C32" s="697"/>
      <c r="D32" s="1513">
        <v>523.798229948585</v>
      </c>
      <c r="E32" s="697">
        <v>730.59263799190501</v>
      </c>
      <c r="F32" s="682">
        <v>444.47870265770797</v>
      </c>
      <c r="G32" s="683">
        <v>573.973318976575</v>
      </c>
      <c r="H32" s="683">
        <v>518.60380622800994</v>
      </c>
      <c r="I32" s="1568">
        <v>784.92159861226196</v>
      </c>
      <c r="J32" s="684">
        <v>1254.3908679404899</v>
      </c>
      <c r="K32" s="684">
        <v>1303.5254048402719</v>
      </c>
      <c r="M32" s="743"/>
    </row>
    <row r="33" spans="1:27" s="727" customFormat="1" ht="15.95" customHeight="1">
      <c r="A33" s="1694" t="s">
        <v>439</v>
      </c>
      <c r="B33" s="682"/>
      <c r="C33" s="697"/>
      <c r="D33" s="1513">
        <v>24.657252562911999</v>
      </c>
      <c r="E33" s="697">
        <v>23.971661973981501</v>
      </c>
      <c r="F33" s="682">
        <v>28.199643389169498</v>
      </c>
      <c r="G33" s="683">
        <v>27.108537312169499</v>
      </c>
      <c r="H33" s="683">
        <v>25.168171305058902</v>
      </c>
      <c r="I33" s="1568">
        <v>25.653749744984101</v>
      </c>
      <c r="J33" s="684">
        <v>48.628914536893504</v>
      </c>
      <c r="K33" s="684">
        <v>50.821921050043002</v>
      </c>
      <c r="M33" s="743"/>
    </row>
    <row r="34" spans="1:27" ht="15.95" customHeight="1">
      <c r="A34" s="23" t="s">
        <v>441</v>
      </c>
      <c r="B34" s="751"/>
      <c r="C34" s="752"/>
      <c r="D34" s="1531">
        <v>0.26041666666666669</v>
      </c>
      <c r="E34" s="1530">
        <v>0.16901408450704225</v>
      </c>
      <c r="F34" s="751">
        <v>0.35443037974683544</v>
      </c>
      <c r="G34" s="794">
        <v>0.25</v>
      </c>
      <c r="H34" s="794">
        <v>0.25510204081632654</v>
      </c>
      <c r="I34" s="1567">
        <v>0.16250000000000001</v>
      </c>
      <c r="J34" s="751">
        <v>0.20502092050209206</v>
      </c>
      <c r="K34" s="794">
        <v>0.19767441860465115</v>
      </c>
      <c r="M34" s="725"/>
    </row>
    <row r="35" spans="1:27" ht="15.95" customHeight="1">
      <c r="A35" s="23" t="s">
        <v>442</v>
      </c>
      <c r="B35" s="749"/>
      <c r="C35" s="750"/>
      <c r="D35" s="1534">
        <v>8.9440000000000008</v>
      </c>
      <c r="E35" s="1533">
        <v>8.5489999999999995</v>
      </c>
      <c r="F35" s="749">
        <v>8.0410000000000004</v>
      </c>
      <c r="G35" s="755">
        <v>8.7550000000000008</v>
      </c>
      <c r="H35" s="755">
        <v>8.6020000000000003</v>
      </c>
      <c r="I35" s="1532">
        <v>9.2140000000000004</v>
      </c>
      <c r="J35" s="755">
        <v>8.9440000000000008</v>
      </c>
      <c r="K35" s="755">
        <v>8.6020000000000003</v>
      </c>
      <c r="M35" s="725"/>
    </row>
    <row r="36" spans="1:27" ht="15.95" customHeight="1">
      <c r="A36" s="23" t="s">
        <v>734</v>
      </c>
      <c r="B36" s="749"/>
      <c r="C36" s="750"/>
      <c r="D36" s="1534">
        <v>-2</v>
      </c>
      <c r="E36" s="1533">
        <v>2</v>
      </c>
      <c r="F36" s="749">
        <v>8</v>
      </c>
      <c r="G36" s="750">
        <v>11</v>
      </c>
      <c r="H36" s="750">
        <v>12</v>
      </c>
      <c r="I36" s="1600">
        <v>12</v>
      </c>
      <c r="J36" s="750"/>
      <c r="K36" s="750"/>
      <c r="M36" s="725"/>
    </row>
    <row r="37" spans="1:27" ht="15.95" customHeight="1">
      <c r="A37" s="23" t="s">
        <v>482</v>
      </c>
      <c r="B37" s="841"/>
      <c r="C37" s="842"/>
      <c r="D37" s="1534">
        <v>8.8242589999124002E-2</v>
      </c>
      <c r="E37" s="1533">
        <v>8.3699620043049691E-2</v>
      </c>
      <c r="F37" s="749">
        <v>8.4625890832546999E-2</v>
      </c>
      <c r="G37" s="750">
        <v>-7.6951097231358304E-11</v>
      </c>
      <c r="H37" s="750">
        <v>-2.0148125331616002E-10</v>
      </c>
      <c r="I37" s="1600">
        <v>-3.82022116100416E-10</v>
      </c>
      <c r="J37" s="750">
        <v>8.8242589999124002E-2</v>
      </c>
      <c r="K37" s="750">
        <v>-2.0148125331616002E-10</v>
      </c>
      <c r="M37" s="725"/>
    </row>
    <row r="38" spans="1:27" ht="15.95" customHeight="1">
      <c r="A38" s="760" t="s">
        <v>443</v>
      </c>
      <c r="B38" s="761"/>
      <c r="C38" s="762"/>
      <c r="D38" s="1545">
        <v>16.886839555557501</v>
      </c>
      <c r="E38" s="1544">
        <v>42.017746198305396</v>
      </c>
      <c r="F38" s="1543">
        <v>6.5028587375159095</v>
      </c>
      <c r="G38" s="763">
        <v>21.341353859919803</v>
      </c>
      <c r="H38" s="763">
        <v>17.775721354772198</v>
      </c>
      <c r="I38" s="1564">
        <v>54.637981912720797</v>
      </c>
      <c r="J38" s="1563">
        <v>58.904585753862897</v>
      </c>
      <c r="K38" s="1563">
        <v>72.413703267492991</v>
      </c>
      <c r="M38" s="725"/>
      <c r="N38" s="827"/>
      <c r="O38" s="827"/>
      <c r="P38" s="827"/>
      <c r="Q38" s="827"/>
      <c r="R38" s="827"/>
      <c r="S38" s="827"/>
      <c r="T38" s="827"/>
      <c r="U38" s="827"/>
      <c r="V38" s="827"/>
      <c r="W38" s="827"/>
      <c r="X38" s="726"/>
      <c r="Y38" s="726"/>
      <c r="Z38" s="726"/>
      <c r="AA38" s="722"/>
    </row>
    <row r="39" spans="1:27" ht="15.95" customHeight="1">
      <c r="A39" s="740" t="s">
        <v>460</v>
      </c>
      <c r="B39" s="749"/>
      <c r="C39" s="750"/>
      <c r="D39" s="1542">
        <v>1161.4734373294793</v>
      </c>
      <c r="E39" s="1541">
        <v>1128.85682323284</v>
      </c>
      <c r="F39" s="1540">
        <v>1073.6634021706359</v>
      </c>
      <c r="G39" s="764">
        <v>1112.5679614805299</v>
      </c>
      <c r="H39" s="764">
        <v>1099.3822523464978</v>
      </c>
      <c r="I39" s="1562">
        <v>1352.5807440567396</v>
      </c>
      <c r="J39" s="764">
        <v>1161.4734373294793</v>
      </c>
      <c r="K39" s="764">
        <v>1099.3822523464978</v>
      </c>
      <c r="M39" s="725"/>
      <c r="N39" s="827"/>
      <c r="O39" s="827"/>
      <c r="P39" s="827"/>
      <c r="Q39" s="827"/>
      <c r="R39" s="827"/>
      <c r="S39" s="827"/>
      <c r="T39" s="827"/>
      <c r="U39" s="827"/>
      <c r="V39" s="827"/>
      <c r="W39" s="827"/>
      <c r="X39" s="726"/>
      <c r="Y39" s="726"/>
      <c r="Z39" s="726"/>
      <c r="AA39" s="722"/>
    </row>
    <row r="40" spans="1:27" ht="15.95" customHeight="1">
      <c r="A40" s="765" t="s">
        <v>474</v>
      </c>
      <c r="B40" s="766"/>
      <c r="C40" s="767"/>
      <c r="D40" s="1539">
        <v>5.9388646288209605E-2</v>
      </c>
      <c r="E40" s="1538">
        <v>0.15258855585831063</v>
      </c>
      <c r="F40" s="1537">
        <v>2.3787740164684355E-2</v>
      </c>
      <c r="G40" s="768">
        <v>7.6853526220614823E-2</v>
      </c>
      <c r="H40" s="768">
        <v>5.7911908646003263E-2</v>
      </c>
      <c r="I40" s="1561">
        <v>0.16114790286975716</v>
      </c>
      <c r="J40" s="768">
        <v>0.10507569011576136</v>
      </c>
      <c r="K40" s="768">
        <v>0.11222910216718267</v>
      </c>
      <c r="M40" s="725"/>
      <c r="N40" s="827"/>
      <c r="O40" s="827"/>
      <c r="P40" s="827"/>
      <c r="Q40" s="827"/>
      <c r="R40" s="827"/>
      <c r="S40" s="827"/>
      <c r="T40" s="827"/>
      <c r="U40" s="827"/>
      <c r="V40" s="827"/>
      <c r="W40" s="827"/>
      <c r="X40" s="726"/>
      <c r="Y40" s="726"/>
      <c r="Z40" s="726"/>
      <c r="AA40" s="722"/>
    </row>
    <row r="41" spans="1:27" ht="15.95" customHeight="1">
      <c r="A41" s="771" t="s">
        <v>281</v>
      </c>
      <c r="B41" s="772"/>
      <c r="C41" s="773"/>
      <c r="D41" s="1517">
        <v>649</v>
      </c>
      <c r="E41" s="1485">
        <v>656</v>
      </c>
      <c r="F41" s="772">
        <v>637</v>
      </c>
      <c r="G41" s="774">
        <v>657</v>
      </c>
      <c r="H41" s="774">
        <v>674</v>
      </c>
      <c r="I41" s="1560">
        <v>668</v>
      </c>
      <c r="J41" s="774">
        <v>649</v>
      </c>
      <c r="K41" s="774">
        <v>674</v>
      </c>
      <c r="L41" s="723"/>
      <c r="M41" s="743"/>
    </row>
    <row r="42" spans="1:27" customFormat="1">
      <c r="A42" s="1886" t="s">
        <v>693</v>
      </c>
      <c r="B42" s="1886"/>
      <c r="C42" s="1886"/>
      <c r="D42" s="1886"/>
      <c r="E42" s="1886"/>
      <c r="F42" s="1886"/>
      <c r="G42" s="1886"/>
      <c r="H42" s="1886"/>
      <c r="I42" s="1886"/>
      <c r="J42" s="1886"/>
      <c r="K42" s="1886"/>
    </row>
    <row r="43" spans="1:27" customFormat="1">
      <c r="A43" s="1885" t="s">
        <v>692</v>
      </c>
      <c r="B43" s="1885"/>
      <c r="C43" s="1885"/>
      <c r="D43" s="1885"/>
      <c r="E43" s="1885"/>
      <c r="F43" s="1885"/>
      <c r="G43" s="1885"/>
      <c r="H43" s="1885"/>
      <c r="I43" s="1885"/>
      <c r="J43" s="1885"/>
      <c r="K43" s="1885"/>
    </row>
    <row r="44" spans="1:27" customFormat="1" ht="14.25" customHeight="1">
      <c r="A44" s="1887" t="s">
        <v>735</v>
      </c>
      <c r="B44" s="1883"/>
      <c r="C44" s="1883"/>
      <c r="D44" s="1883"/>
      <c r="E44" s="1883"/>
      <c r="F44" s="1883"/>
      <c r="G44" s="1883"/>
      <c r="H44" s="1883"/>
    </row>
    <row r="45" spans="1:27" s="783" customFormat="1" ht="14.25" customHeight="1">
      <c r="A45" s="1887" t="s">
        <v>691</v>
      </c>
      <c r="B45" s="1883"/>
      <c r="C45" s="1883"/>
      <c r="D45" s="1883"/>
      <c r="E45" s="1883"/>
      <c r="F45" s="1883"/>
      <c r="G45" s="1883"/>
      <c r="H45" s="1883"/>
    </row>
    <row r="46" spans="1:27" ht="15.95" customHeight="1">
      <c r="A46" s="23"/>
      <c r="B46" s="681"/>
      <c r="C46" s="697"/>
      <c r="D46" s="681"/>
      <c r="E46" s="681"/>
      <c r="F46" s="681"/>
      <c r="G46" s="683"/>
      <c r="H46" s="683"/>
      <c r="I46" s="683"/>
      <c r="J46" s="683"/>
      <c r="K46" s="683"/>
      <c r="L46" s="723"/>
      <c r="M46" s="743"/>
    </row>
    <row r="47" spans="1:27" s="1678" customFormat="1" ht="20.100000000000001" customHeight="1">
      <c r="A47" s="710" t="s">
        <v>461</v>
      </c>
      <c r="B47" s="711"/>
      <c r="C47" s="712"/>
      <c r="D47" s="712"/>
      <c r="E47" s="712"/>
      <c r="F47" s="712"/>
      <c r="G47" s="712"/>
      <c r="H47" s="712"/>
      <c r="I47" s="713"/>
      <c r="J47" s="713"/>
      <c r="K47" s="713"/>
      <c r="L47" s="1679"/>
    </row>
    <row r="48" spans="1:27" s="11" customFormat="1" ht="15.95" customHeight="1">
      <c r="A48" s="714" t="s">
        <v>95</v>
      </c>
      <c r="B48" s="715" t="s">
        <v>229</v>
      </c>
      <c r="C48" s="716" t="s">
        <v>99</v>
      </c>
      <c r="D48" s="717" t="s">
        <v>100</v>
      </c>
      <c r="E48" s="716" t="s">
        <v>101</v>
      </c>
      <c r="F48" s="1497" t="s">
        <v>85</v>
      </c>
      <c r="G48" s="716" t="s">
        <v>86</v>
      </c>
      <c r="H48" s="716" t="s">
        <v>87</v>
      </c>
      <c r="I48" s="1559" t="s">
        <v>88</v>
      </c>
      <c r="J48" s="716" t="s">
        <v>768</v>
      </c>
      <c r="K48" s="716" t="s">
        <v>670</v>
      </c>
      <c r="M48" s="10"/>
      <c r="N48" s="1717"/>
      <c r="O48" s="1717"/>
      <c r="P48" s="1717"/>
      <c r="Q48" s="1717"/>
      <c r="R48" s="1717"/>
      <c r="S48" s="1717"/>
      <c r="T48" s="1717"/>
      <c r="U48" s="1717"/>
      <c r="V48" s="1717"/>
      <c r="W48" s="1717"/>
      <c r="X48" s="1717"/>
      <c r="Y48" s="1717"/>
    </row>
    <row r="49" spans="1:23" ht="15.95" customHeight="1">
      <c r="A49" s="728" t="s">
        <v>420</v>
      </c>
      <c r="B49" s="690"/>
      <c r="C49" s="729"/>
      <c r="D49" s="1514">
        <v>24.102662791938698</v>
      </c>
      <c r="E49" s="729">
        <v>66.286044630267597</v>
      </c>
      <c r="F49" s="690">
        <v>14.768281818443301</v>
      </c>
      <c r="G49" s="691">
        <v>33.503137829154596</v>
      </c>
      <c r="H49" s="691">
        <v>30.211776948134901</v>
      </c>
      <c r="I49" s="1558">
        <v>82.785137990095905</v>
      </c>
      <c r="J49" s="692">
        <v>90.388707422206295</v>
      </c>
      <c r="K49" s="692">
        <v>112.9969149382308</v>
      </c>
      <c r="L49" s="723"/>
      <c r="M49" s="725"/>
      <c r="N49" s="1718"/>
      <c r="O49" s="1718"/>
      <c r="P49" s="1718"/>
      <c r="Q49" s="1718"/>
      <c r="R49" s="1718"/>
      <c r="S49" s="1718"/>
      <c r="T49" s="1718"/>
      <c r="U49" s="1718"/>
      <c r="V49" s="1718"/>
      <c r="W49" s="1718"/>
    </row>
    <row r="50" spans="1:23" ht="15.95" customHeight="1">
      <c r="A50" s="1697" t="s">
        <v>462</v>
      </c>
      <c r="B50" s="1698"/>
      <c r="C50" s="798"/>
      <c r="D50" s="1699">
        <v>-8.6436113322234887E-2</v>
      </c>
      <c r="E50" s="1700">
        <v>-2.745637440909857</v>
      </c>
      <c r="F50" s="1698">
        <v>-1.8642345557376909</v>
      </c>
      <c r="G50" s="1701">
        <v>22.597908503861685</v>
      </c>
      <c r="H50" s="1701">
        <v>1.1479719354885192</v>
      </c>
      <c r="I50" s="1702">
        <v>8.5006681782673112</v>
      </c>
      <c r="J50" s="1703">
        <v>-2.8320735542320916</v>
      </c>
      <c r="K50" s="1703">
        <v>9.64864011375583</v>
      </c>
      <c r="L50" s="723"/>
      <c r="M50" s="725"/>
      <c r="N50" s="1718"/>
      <c r="O50" s="1718"/>
      <c r="P50" s="1718"/>
      <c r="Q50" s="1718"/>
      <c r="R50" s="1718"/>
      <c r="S50" s="1718"/>
      <c r="T50" s="1718"/>
      <c r="U50" s="1718"/>
      <c r="V50" s="1718"/>
      <c r="W50" s="1718"/>
    </row>
    <row r="51" spans="1:23" s="727" customFormat="1" ht="15.95" customHeight="1">
      <c r="A51" s="733" t="s">
        <v>38</v>
      </c>
      <c r="B51" s="690"/>
      <c r="C51" s="729"/>
      <c r="D51" s="1514">
        <v>24.016226678616501</v>
      </c>
      <c r="E51" s="729">
        <v>63.540407189357602</v>
      </c>
      <c r="F51" s="690">
        <v>12.9040472627053</v>
      </c>
      <c r="G51" s="691">
        <v>56.101046333016498</v>
      </c>
      <c r="H51" s="691">
        <v>31.359748883623201</v>
      </c>
      <c r="I51" s="1558">
        <v>91.285806168363308</v>
      </c>
      <c r="J51" s="692">
        <v>87.556633867974099</v>
      </c>
      <c r="K51" s="692">
        <v>122.64555505198651</v>
      </c>
      <c r="M51" s="743"/>
    </row>
    <row r="52" spans="1:23">
      <c r="J52" s="778"/>
      <c r="K52" s="778"/>
    </row>
    <row r="62" spans="1:23" ht="30">
      <c r="J62" s="26"/>
      <c r="K62" s="26"/>
    </row>
    <row r="63" spans="1:23" ht="30">
      <c r="J63" s="708"/>
      <c r="K63" s="708"/>
    </row>
    <row r="64" spans="1:23">
      <c r="J64" s="709"/>
      <c r="K64" s="709"/>
    </row>
    <row r="65" spans="10:11">
      <c r="J65" s="1484"/>
      <c r="K65" s="1484"/>
    </row>
    <row r="66" spans="10:11">
      <c r="J66" s="1483"/>
      <c r="K66" s="1483"/>
    </row>
    <row r="67" spans="10:11">
      <c r="J67" s="684"/>
      <c r="K67" s="684"/>
    </row>
    <row r="68" spans="10:11">
      <c r="J68" s="684"/>
      <c r="K68" s="684"/>
    </row>
    <row r="69" spans="10:11">
      <c r="J69" s="684"/>
      <c r="K69" s="684"/>
    </row>
    <row r="70" spans="10:11">
      <c r="J70" s="684"/>
      <c r="K70" s="684"/>
    </row>
    <row r="71" spans="10:11">
      <c r="J71" s="684"/>
      <c r="K71" s="684"/>
    </row>
    <row r="72" spans="10:11">
      <c r="J72" s="684"/>
      <c r="K72" s="684"/>
    </row>
    <row r="73" spans="10:11">
      <c r="J73" s="684"/>
      <c r="K73" s="684"/>
    </row>
    <row r="74" spans="10:11">
      <c r="J74" s="787"/>
      <c r="K74" s="787"/>
    </row>
    <row r="75" spans="10:11">
      <c r="J75" s="684"/>
      <c r="K75" s="684"/>
    </row>
    <row r="76" spans="10:11">
      <c r="J76" s="684"/>
      <c r="K76" s="684"/>
    </row>
    <row r="77" spans="10:11">
      <c r="J77" s="684"/>
      <c r="K77" s="684"/>
    </row>
    <row r="78" spans="10:11">
      <c r="J78" s="684"/>
      <c r="K78" s="684"/>
    </row>
    <row r="79" spans="10:11">
      <c r="J79" s="684"/>
      <c r="K79" s="684"/>
    </row>
    <row r="80" spans="10:11">
      <c r="J80" s="684"/>
      <c r="K80" s="684"/>
    </row>
    <row r="81" spans="10:11">
      <c r="J81" s="684"/>
      <c r="K81" s="684"/>
    </row>
    <row r="82" spans="10:11">
      <c r="J82" s="787"/>
      <c r="K82" s="787"/>
    </row>
    <row r="83" spans="10:11">
      <c r="J83" s="1493"/>
      <c r="K83" s="1493"/>
    </row>
    <row r="84" spans="10:11">
      <c r="J84" s="1493"/>
      <c r="K84" s="1493"/>
    </row>
    <row r="85" spans="10:11">
      <c r="J85" s="787"/>
      <c r="K85" s="787"/>
    </row>
    <row r="86" spans="10:11">
      <c r="J86" s="63"/>
      <c r="K86" s="63"/>
    </row>
    <row r="87" spans="10:11">
      <c r="J87" s="683"/>
      <c r="K87" s="683"/>
    </row>
    <row r="88" spans="10:11">
      <c r="J88" s="683"/>
      <c r="K88" s="683"/>
    </row>
    <row r="89" spans="10:11">
      <c r="J89" s="683"/>
      <c r="K89" s="683"/>
    </row>
    <row r="90" spans="10:11">
      <c r="J90" s="1492"/>
      <c r="K90" s="1492"/>
    </row>
    <row r="91" spans="10:11">
      <c r="J91" s="684"/>
      <c r="K91" s="684"/>
    </row>
    <row r="92" spans="10:11">
      <c r="J92" s="684"/>
      <c r="K92" s="684"/>
    </row>
    <row r="93" spans="10:11">
      <c r="J93" s="1489"/>
      <c r="K93" s="1489"/>
    </row>
    <row r="94" spans="10:11">
      <c r="J94" s="1487"/>
      <c r="K94" s="1487"/>
    </row>
    <row r="95" spans="10:11">
      <c r="J95" s="1491"/>
      <c r="K95" s="1491"/>
    </row>
    <row r="96" spans="10:11">
      <c r="J96" s="1488"/>
      <c r="K96" s="1488"/>
    </row>
    <row r="97" spans="10:11">
      <c r="J97" s="224"/>
      <c r="K97" s="224"/>
    </row>
    <row r="98" spans="10:11">
      <c r="J98" s="1488"/>
      <c r="K98" s="1488"/>
    </row>
    <row r="99" spans="10:11">
      <c r="J99" s="1488"/>
      <c r="K99" s="1488"/>
    </row>
    <row r="100" spans="10:11">
      <c r="J100" s="1488"/>
      <c r="K100" s="1488"/>
    </row>
    <row r="101" spans="10:11">
      <c r="J101" s="1487"/>
      <c r="K101" s="1487"/>
    </row>
    <row r="102" spans="10:11">
      <c r="J102" s="1486"/>
      <c r="K102" s="1486"/>
    </row>
    <row r="103" spans="10:11">
      <c r="J103" s="683"/>
      <c r="K103" s="683"/>
    </row>
    <row r="104" spans="10:11">
      <c r="J104" s="683"/>
      <c r="K104" s="683"/>
    </row>
    <row r="105" spans="10:11">
      <c r="J105" s="1484"/>
      <c r="K105" s="1484"/>
    </row>
    <row r="106" spans="10:11">
      <c r="J106" s="1483"/>
      <c r="K106" s="1483"/>
    </row>
    <row r="107" spans="10:11">
      <c r="J107" s="787"/>
      <c r="K107" s="787"/>
    </row>
    <row r="108" spans="10:11">
      <c r="J108" s="684"/>
      <c r="K108" s="684"/>
    </row>
    <row r="109" spans="10:11">
      <c r="J109" s="684"/>
      <c r="K109" s="684"/>
    </row>
    <row r="110" spans="10:11">
      <c r="J110" s="787"/>
      <c r="K110" s="787"/>
    </row>
    <row r="112" spans="10:11">
      <c r="J112" s="723"/>
      <c r="K112" s="723"/>
    </row>
    <row r="113" spans="10:11">
      <c r="J113" s="723"/>
      <c r="K113" s="723"/>
    </row>
    <row r="114" spans="10:11">
      <c r="J114" s="723"/>
      <c r="K114" s="723"/>
    </row>
    <row r="115" spans="10:11">
      <c r="J115" s="1704"/>
      <c r="K115" s="1704"/>
    </row>
    <row r="116" spans="10:11">
      <c r="J116" s="723"/>
      <c r="K116" s="723"/>
    </row>
    <row r="118" spans="10:11">
      <c r="J118" s="723"/>
      <c r="K118" s="723"/>
    </row>
    <row r="119" spans="10:11">
      <c r="J119" s="723"/>
      <c r="K119" s="723"/>
    </row>
    <row r="120" spans="10:11">
      <c r="J120" s="723"/>
      <c r="K120" s="723"/>
    </row>
    <row r="121" spans="10:11">
      <c r="J121" s="723"/>
      <c r="K121" s="723"/>
    </row>
    <row r="122" spans="10:11">
      <c r="J122" s="723"/>
      <c r="K122" s="723"/>
    </row>
    <row r="123" spans="10:11">
      <c r="J123" s="723"/>
      <c r="K123" s="723"/>
    </row>
    <row r="124" spans="10:11">
      <c r="J124" s="723"/>
      <c r="K124" s="723"/>
    </row>
    <row r="129" spans="10:11">
      <c r="J129" s="1704"/>
      <c r="K129" s="1704"/>
    </row>
    <row r="142" spans="10:11">
      <c r="J142" s="1704"/>
      <c r="K142" s="1704"/>
    </row>
    <row r="156" spans="10:11">
      <c r="J156" s="1704"/>
      <c r="K156" s="1704"/>
    </row>
    <row r="169" spans="10:11">
      <c r="J169" s="1704"/>
      <c r="K169" s="1704"/>
    </row>
    <row r="183" spans="10:11">
      <c r="J183" s="1704"/>
      <c r="K183" s="1704"/>
    </row>
    <row r="196" spans="10:11">
      <c r="J196" s="1704"/>
      <c r="K196" s="1704"/>
    </row>
  </sheetData>
  <mergeCells count="4">
    <mergeCell ref="A42:K42"/>
    <mergeCell ref="A43:K43"/>
    <mergeCell ref="A44:H44"/>
    <mergeCell ref="A45:H45"/>
  </mergeCells>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H113"/>
  <sheetViews>
    <sheetView showGridLines="0" view="pageBreakPreview" zoomScale="70" zoomScaleNormal="50" zoomScaleSheetLayoutView="70" workbookViewId="0"/>
  </sheetViews>
  <sheetFormatPr defaultRowHeight="12.75"/>
  <cols>
    <col min="1" max="1" width="72.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23" width="9.140625" style="721"/>
    <col min="2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736</v>
      </c>
      <c r="B2" s="24"/>
      <c r="C2" s="25"/>
      <c r="D2" s="24"/>
      <c r="E2" s="24"/>
      <c r="F2" s="24"/>
      <c r="G2" s="24"/>
      <c r="H2" s="26"/>
      <c r="I2" s="26"/>
      <c r="J2" s="26"/>
      <c r="K2" s="26"/>
      <c r="L2" s="26"/>
      <c r="M2" s="10"/>
      <c r="N2" s="835"/>
      <c r="O2" s="835"/>
      <c r="P2" s="10"/>
      <c r="Q2" s="10"/>
      <c r="R2" s="10"/>
      <c r="S2" s="10"/>
      <c r="T2" s="10"/>
      <c r="U2" s="10"/>
      <c r="V2" s="11"/>
      <c r="W2" s="11"/>
      <c r="X2" s="11"/>
      <c r="Y2" s="11"/>
      <c r="Z2" s="11"/>
      <c r="AA2" s="11"/>
      <c r="AB2" s="11"/>
      <c r="AC2" s="11"/>
      <c r="AD2" s="11"/>
      <c r="AE2" s="11"/>
      <c r="AF2" s="11"/>
      <c r="AG2" s="11"/>
      <c r="AH2" s="11"/>
    </row>
    <row r="3" spans="1:34" s="12" customFormat="1" ht="2.1" customHeight="1">
      <c r="A3" s="9"/>
      <c r="B3" s="8"/>
      <c r="C3" s="707"/>
      <c r="D3" s="8"/>
      <c r="E3" s="8"/>
      <c r="F3" s="8"/>
      <c r="G3" s="8"/>
      <c r="H3" s="8"/>
      <c r="I3" s="708"/>
      <c r="J3" s="708"/>
      <c r="K3" s="708"/>
      <c r="L3" s="843"/>
      <c r="M3" s="10"/>
      <c r="N3" s="10"/>
      <c r="O3" s="10"/>
      <c r="P3" s="10"/>
      <c r="Q3" s="10"/>
      <c r="R3" s="10"/>
      <c r="S3" s="10"/>
      <c r="T3" s="10"/>
      <c r="U3" s="10"/>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709"/>
      <c r="J4" s="709"/>
      <c r="K4" s="709"/>
      <c r="L4" s="30"/>
      <c r="M4" s="5"/>
      <c r="N4" s="5"/>
      <c r="O4" s="5"/>
      <c r="P4" s="5"/>
      <c r="Q4" s="5"/>
      <c r="R4" s="5"/>
      <c r="S4" s="5"/>
      <c r="T4" s="5"/>
      <c r="U4" s="5"/>
      <c r="V4" s="1679"/>
      <c r="W4" s="1679"/>
      <c r="X4" s="1679"/>
      <c r="Y4" s="1679"/>
      <c r="Z4" s="1679"/>
      <c r="AA4" s="1679"/>
      <c r="AB4" s="1679"/>
      <c r="AC4" s="1679"/>
      <c r="AD4" s="1679"/>
      <c r="AE4" s="1679"/>
      <c r="AF4" s="1679"/>
      <c r="AG4" s="1679"/>
      <c r="AH4" s="1679"/>
    </row>
    <row r="5" spans="1:34" s="1678" customFormat="1" ht="20.100000000000001" customHeight="1">
      <c r="A5" s="710" t="s">
        <v>483</v>
      </c>
      <c r="B5" s="711"/>
      <c r="C5" s="712"/>
      <c r="D5" s="712"/>
      <c r="E5" s="712"/>
      <c r="F5" s="712"/>
      <c r="G5" s="712"/>
      <c r="H5" s="712"/>
      <c r="I5" s="713"/>
      <c r="J5" s="713"/>
      <c r="K5" s="713"/>
      <c r="L5" s="5"/>
      <c r="M5" s="1681"/>
      <c r="N5" s="1681"/>
      <c r="O5" s="1681"/>
      <c r="P5" s="1681"/>
      <c r="Q5" s="1681"/>
      <c r="R5" s="1681"/>
      <c r="S5" s="1681"/>
      <c r="T5" s="1681"/>
      <c r="U5" s="1681"/>
    </row>
    <row r="6" spans="1:34" s="11" customFormat="1" ht="15.95" customHeight="1">
      <c r="A6" s="714" t="s">
        <v>95</v>
      </c>
      <c r="B6" s="715" t="s">
        <v>229</v>
      </c>
      <c r="C6" s="716" t="s">
        <v>99</v>
      </c>
      <c r="D6" s="717" t="s">
        <v>100</v>
      </c>
      <c r="E6" s="716" t="s">
        <v>101</v>
      </c>
      <c r="F6" s="1497" t="s">
        <v>85</v>
      </c>
      <c r="G6" s="716" t="s">
        <v>86</v>
      </c>
      <c r="H6" s="716" t="s">
        <v>87</v>
      </c>
      <c r="I6" s="1559" t="s">
        <v>88</v>
      </c>
      <c r="J6" s="716" t="s">
        <v>768</v>
      </c>
      <c r="K6" s="716" t="s">
        <v>670</v>
      </c>
      <c r="L6" s="718"/>
      <c r="M6" s="10"/>
      <c r="N6" s="10"/>
      <c r="O6" s="10"/>
      <c r="P6" s="10"/>
      <c r="Q6" s="10"/>
      <c r="R6" s="10"/>
      <c r="S6" s="10"/>
      <c r="T6" s="10"/>
      <c r="U6" s="10"/>
      <c r="V6" s="10"/>
      <c r="W6" s="10"/>
    </row>
    <row r="7" spans="1:34" ht="15.95" customHeight="1">
      <c r="A7" s="738" t="s">
        <v>409</v>
      </c>
      <c r="B7" s="678"/>
      <c r="C7" s="681"/>
      <c r="D7" s="1513"/>
      <c r="E7" s="697"/>
      <c r="F7" s="678"/>
      <c r="G7" s="683"/>
      <c r="H7" s="683"/>
      <c r="I7" s="1568"/>
      <c r="J7" s="684"/>
      <c r="K7" s="684"/>
      <c r="L7" s="1681"/>
    </row>
    <row r="8" spans="1:34" s="727" customFormat="1" ht="15.95" customHeight="1">
      <c r="A8" s="724" t="s">
        <v>448</v>
      </c>
      <c r="B8" s="682"/>
      <c r="C8" s="697"/>
      <c r="D8" s="1513">
        <v>-2.1388003634536398E-2</v>
      </c>
      <c r="E8" s="697">
        <v>-6.3757758960983499E-2</v>
      </c>
      <c r="F8" s="682">
        <v>-0.14227569324168901</v>
      </c>
      <c r="G8" s="683">
        <v>0.10185774316270001</v>
      </c>
      <c r="H8" s="683">
        <v>8.7553021220527202E-2</v>
      </c>
      <c r="I8" s="1568">
        <v>0.70601689101626308</v>
      </c>
      <c r="J8" s="684">
        <v>-8.5145762595519897E-2</v>
      </c>
      <c r="K8" s="684">
        <v>0.7935699122367903</v>
      </c>
      <c r="L8" s="28"/>
      <c r="M8" s="725"/>
      <c r="N8" s="844"/>
      <c r="O8" s="844"/>
      <c r="P8" s="844"/>
      <c r="Q8" s="844"/>
      <c r="R8" s="844"/>
      <c r="S8" s="844"/>
      <c r="T8" s="844"/>
      <c r="U8" s="844"/>
      <c r="V8" s="844"/>
      <c r="W8" s="844"/>
    </row>
    <row r="9" spans="1:34" s="727" customFormat="1" ht="15.95" customHeight="1">
      <c r="A9" s="724" t="s">
        <v>484</v>
      </c>
      <c r="B9" s="682"/>
      <c r="C9" s="697"/>
      <c r="D9" s="1513">
        <v>116.473788485219</v>
      </c>
      <c r="E9" s="697">
        <v>117.740836071602</v>
      </c>
      <c r="F9" s="682">
        <v>110.707715043345</v>
      </c>
      <c r="G9" s="683">
        <v>107.403961238363</v>
      </c>
      <c r="H9" s="683">
        <v>116.803892460334</v>
      </c>
      <c r="I9" s="1568">
        <v>109.120686676915</v>
      </c>
      <c r="J9" s="684">
        <v>234.21462455682101</v>
      </c>
      <c r="K9" s="684">
        <v>225.924579137249</v>
      </c>
      <c r="L9" s="28"/>
      <c r="M9" s="725"/>
      <c r="N9" s="844"/>
      <c r="O9" s="844"/>
      <c r="P9" s="844"/>
      <c r="Q9" s="844"/>
      <c r="R9" s="844"/>
      <c r="S9" s="844"/>
      <c r="T9" s="844"/>
      <c r="U9" s="844"/>
      <c r="V9" s="844"/>
      <c r="W9" s="844"/>
    </row>
    <row r="10" spans="1:34" ht="15.95" customHeight="1">
      <c r="A10" s="728" t="s">
        <v>485</v>
      </c>
      <c r="B10" s="690"/>
      <c r="C10" s="729"/>
      <c r="D10" s="1514">
        <v>116.452396568323</v>
      </c>
      <c r="E10" s="729">
        <v>117.677082166405</v>
      </c>
      <c r="F10" s="690">
        <v>110.565441074967</v>
      </c>
      <c r="G10" s="691">
        <v>107.505819569777</v>
      </c>
      <c r="H10" s="691">
        <v>116.90332650382901</v>
      </c>
      <c r="I10" s="1558">
        <v>109.814789024916</v>
      </c>
      <c r="J10" s="692">
        <v>234.129478734728</v>
      </c>
      <c r="K10" s="692">
        <v>226.71811552874499</v>
      </c>
      <c r="L10" s="1681"/>
      <c r="M10" s="725"/>
    </row>
    <row r="11" spans="1:34" s="1722" customFormat="1" ht="15.95" customHeight="1">
      <c r="A11" s="1697" t="s">
        <v>486</v>
      </c>
      <c r="B11" s="1698"/>
      <c r="C11" s="798"/>
      <c r="D11" s="1699">
        <v>78.863372140503301</v>
      </c>
      <c r="E11" s="1700">
        <v>78.732773728708196</v>
      </c>
      <c r="F11" s="1698">
        <v>82.854359550511305</v>
      </c>
      <c r="G11" s="1701">
        <v>76.461448060636897</v>
      </c>
      <c r="H11" s="1701">
        <v>75.883093790114103</v>
      </c>
      <c r="I11" s="1702">
        <v>79.103204793220002</v>
      </c>
      <c r="J11" s="1703">
        <v>157.59614586921151</v>
      </c>
      <c r="K11" s="1703">
        <v>154.9862985833341</v>
      </c>
      <c r="L11" s="1719"/>
      <c r="M11" s="1720"/>
      <c r="N11" s="1721"/>
      <c r="O11" s="1721"/>
      <c r="P11" s="1721"/>
      <c r="Q11" s="1721"/>
      <c r="R11" s="1721"/>
      <c r="S11" s="1721"/>
      <c r="T11" s="1721"/>
      <c r="U11" s="1721"/>
      <c r="V11" s="1721"/>
      <c r="W11" s="1721"/>
    </row>
    <row r="12" spans="1:34" ht="15.95" customHeight="1">
      <c r="A12" s="728" t="s">
        <v>420</v>
      </c>
      <c r="B12" s="1723"/>
      <c r="C12" s="729"/>
      <c r="D12" s="1724">
        <v>37.589024427820199</v>
      </c>
      <c r="E12" s="1725">
        <v>38.944308437697003</v>
      </c>
      <c r="F12" s="1723">
        <v>27.711081524455199</v>
      </c>
      <c r="G12" s="1726">
        <v>31.044371509142803</v>
      </c>
      <c r="H12" s="1726">
        <v>41.0202327137144</v>
      </c>
      <c r="I12" s="1727">
        <v>30.711584231696698</v>
      </c>
      <c r="J12" s="1728">
        <v>76.533332865517195</v>
      </c>
      <c r="K12" s="1728">
        <v>71.731816945411097</v>
      </c>
      <c r="L12" s="1681"/>
      <c r="M12" s="725"/>
    </row>
    <row r="13" spans="1:34" ht="15.95" customHeight="1">
      <c r="A13" s="724" t="s">
        <v>457</v>
      </c>
      <c r="B13" s="682"/>
      <c r="C13" s="697"/>
      <c r="D13" s="1689">
        <v>7.8880380465359643E-3</v>
      </c>
      <c r="E13" s="1690">
        <v>7.2133000000000006E-3</v>
      </c>
      <c r="F13" s="1688">
        <v>1.6353797821074101E-2</v>
      </c>
      <c r="G13" s="1691">
        <v>-1.2524700000000001E-3</v>
      </c>
      <c r="H13" s="1691">
        <v>1.1333969999999999E-2</v>
      </c>
      <c r="I13" s="1696">
        <v>4.9006417163459298E-2</v>
      </c>
      <c r="J13" s="1692">
        <v>1.5101338046535965E-2</v>
      </c>
      <c r="K13" s="1692">
        <v>6.0340387163459297E-2</v>
      </c>
      <c r="L13" s="1681"/>
      <c r="M13" s="725"/>
    </row>
    <row r="14" spans="1:34" ht="15.95" customHeight="1">
      <c r="A14" s="724" t="s">
        <v>432</v>
      </c>
      <c r="B14" s="682"/>
      <c r="C14" s="697"/>
      <c r="D14" s="1513">
        <v>0</v>
      </c>
      <c r="E14" s="697">
        <v>-121.978334</v>
      </c>
      <c r="F14" s="682">
        <v>0</v>
      </c>
      <c r="G14" s="683">
        <v>0</v>
      </c>
      <c r="H14" s="683">
        <v>0</v>
      </c>
      <c r="I14" s="1568">
        <v>0</v>
      </c>
      <c r="J14" s="684">
        <v>-121.978334</v>
      </c>
      <c r="K14" s="684">
        <v>0</v>
      </c>
      <c r="L14" s="1681"/>
      <c r="M14" s="725"/>
    </row>
    <row r="15" spans="1:34" ht="15.95" customHeight="1">
      <c r="A15" s="724" t="s">
        <v>433</v>
      </c>
      <c r="B15" s="686"/>
      <c r="C15" s="817"/>
      <c r="D15" s="1589">
        <v>-3.0267390000000001</v>
      </c>
      <c r="E15" s="817">
        <v>-12.098552999999999</v>
      </c>
      <c r="F15" s="686">
        <v>27.147591999999996</v>
      </c>
      <c r="G15" s="687">
        <v>0.60932299999999995</v>
      </c>
      <c r="H15" s="687">
        <v>4.6850909999999999</v>
      </c>
      <c r="I15" s="1586">
        <v>3.0958830000000002</v>
      </c>
      <c r="J15" s="688">
        <v>-15.125291999999998</v>
      </c>
      <c r="K15" s="688">
        <v>7.7809740000000005</v>
      </c>
      <c r="L15" s="1681"/>
      <c r="M15" s="725"/>
    </row>
    <row r="16" spans="1:34" ht="15.95" customHeight="1">
      <c r="A16" s="733" t="s">
        <v>458</v>
      </c>
      <c r="B16" s="690"/>
      <c r="C16" s="729"/>
      <c r="D16" s="1514">
        <v>34.570173465866702</v>
      </c>
      <c r="E16" s="729">
        <v>-95.125365262302992</v>
      </c>
      <c r="F16" s="690">
        <v>54.875027322276303</v>
      </c>
      <c r="G16" s="691">
        <v>31.652442039142798</v>
      </c>
      <c r="H16" s="691">
        <v>45.716657683714502</v>
      </c>
      <c r="I16" s="1558">
        <v>33.856473648860202</v>
      </c>
      <c r="J16" s="692">
        <v>-60.55519179643629</v>
      </c>
      <c r="K16" s="692">
        <v>79.573131332574704</v>
      </c>
      <c r="L16" s="1681"/>
      <c r="M16" s="725"/>
    </row>
    <row r="17" spans="1:27" ht="15.95" customHeight="1">
      <c r="A17" s="724" t="s">
        <v>39</v>
      </c>
      <c r="B17" s="1683"/>
      <c r="C17" s="731"/>
      <c r="D17" s="1684">
        <v>8.8144224087043401</v>
      </c>
      <c r="E17" s="1685">
        <v>-21.437250426055762</v>
      </c>
      <c r="F17" s="1683">
        <v>8.7080491633316495</v>
      </c>
      <c r="G17" s="1686">
        <v>9.3075976931512798</v>
      </c>
      <c r="H17" s="1686">
        <v>10.8174837416855</v>
      </c>
      <c r="I17" s="1695">
        <v>9.4042810344759484</v>
      </c>
      <c r="J17" s="1687">
        <v>-12.622828017351422</v>
      </c>
      <c r="K17" s="1687">
        <v>20.22176477616145</v>
      </c>
      <c r="L17" s="1681"/>
      <c r="M17" s="725"/>
    </row>
    <row r="18" spans="1:27" ht="15.95" customHeight="1">
      <c r="A18" s="724" t="s">
        <v>40</v>
      </c>
      <c r="B18" s="1729"/>
      <c r="C18" s="817"/>
      <c r="D18" s="1730">
        <v>0</v>
      </c>
      <c r="E18" s="1731">
        <v>0.18240999630255797</v>
      </c>
      <c r="F18" s="1729">
        <v>0.17969429819732399</v>
      </c>
      <c r="G18" s="1732">
        <v>0.17737228887763198</v>
      </c>
      <c r="H18" s="1732">
        <v>-0.14082529995609999</v>
      </c>
      <c r="I18" s="1733">
        <v>0.21243044353386101</v>
      </c>
      <c r="J18" s="1734">
        <v>0.18240999630255797</v>
      </c>
      <c r="K18" s="1734">
        <v>7.1605143577761016E-2</v>
      </c>
      <c r="L18" s="1681"/>
      <c r="M18" s="725"/>
    </row>
    <row r="19" spans="1:27" ht="15.95" customHeight="1">
      <c r="A19" s="728" t="s">
        <v>45</v>
      </c>
      <c r="B19" s="690"/>
      <c r="C19" s="729"/>
      <c r="D19" s="1514">
        <v>25.755751057162499</v>
      </c>
      <c r="E19" s="729">
        <v>-73.870524832549805</v>
      </c>
      <c r="F19" s="690">
        <v>45.986982860747503</v>
      </c>
      <c r="G19" s="691">
        <v>22.167472057113802</v>
      </c>
      <c r="H19" s="691">
        <v>35.0399992419851</v>
      </c>
      <c r="I19" s="1558">
        <v>24.239762170850298</v>
      </c>
      <c r="J19" s="692">
        <v>-48.114773775387306</v>
      </c>
      <c r="K19" s="692">
        <v>59.279761412835398</v>
      </c>
      <c r="L19" s="1681"/>
      <c r="M19" s="725"/>
    </row>
    <row r="20" spans="1:27" ht="15.95" customHeight="1">
      <c r="A20" s="738" t="s">
        <v>46</v>
      </c>
      <c r="B20" s="744"/>
      <c r="C20" s="745"/>
      <c r="D20" s="1605"/>
      <c r="E20" s="1604"/>
      <c r="F20" s="744"/>
      <c r="G20" s="746"/>
      <c r="H20" s="746"/>
      <c r="I20" s="1603"/>
      <c r="J20" s="845"/>
      <c r="K20" s="845"/>
      <c r="M20" s="725"/>
      <c r="N20" s="846"/>
      <c r="O20" s="847"/>
      <c r="P20" s="847"/>
      <c r="Q20" s="847"/>
      <c r="R20" s="847"/>
      <c r="S20" s="847"/>
      <c r="T20" s="847"/>
      <c r="U20" s="847"/>
      <c r="V20" s="847"/>
    </row>
    <row r="21" spans="1:27" ht="15.95" customHeight="1">
      <c r="A21" s="1735" t="s">
        <v>439</v>
      </c>
      <c r="B21" s="848"/>
      <c r="C21" s="849"/>
      <c r="D21" s="1534">
        <v>78.863372140503301</v>
      </c>
      <c r="E21" s="1533">
        <v>78.732773728708196</v>
      </c>
      <c r="F21" s="848">
        <v>82.854359550511305</v>
      </c>
      <c r="G21" s="850">
        <v>76.461448060636897</v>
      </c>
      <c r="H21" s="850">
        <v>75.883093790114103</v>
      </c>
      <c r="I21" s="1532">
        <v>79.103204793220002</v>
      </c>
      <c r="J21" s="755">
        <v>157.59614586921151</v>
      </c>
      <c r="K21" s="755">
        <v>154.9862985833341</v>
      </c>
      <c r="M21" s="725"/>
      <c r="N21" s="846"/>
      <c r="O21" s="847"/>
      <c r="P21" s="847"/>
      <c r="Q21" s="847"/>
      <c r="R21" s="847"/>
      <c r="S21" s="847"/>
      <c r="T21" s="847"/>
      <c r="U21" s="847"/>
      <c r="V21" s="847"/>
    </row>
    <row r="22" spans="1:27" ht="15.95" customHeight="1">
      <c r="A22" s="1735" t="s">
        <v>441</v>
      </c>
      <c r="B22" s="751"/>
      <c r="C22" s="752"/>
      <c r="D22" s="1531">
        <v>0.68103448275862066</v>
      </c>
      <c r="E22" s="1530">
        <v>0.66949152542372881</v>
      </c>
      <c r="F22" s="751">
        <v>0.74774774774774777</v>
      </c>
      <c r="G22" s="794">
        <v>0.70370370370370372</v>
      </c>
      <c r="H22" s="794">
        <v>0.6495726495726496</v>
      </c>
      <c r="I22" s="1567">
        <v>0.71818181818181814</v>
      </c>
      <c r="J22" s="751">
        <v>0.67521367521367526</v>
      </c>
      <c r="K22" s="794">
        <v>0.68281938325991187</v>
      </c>
      <c r="M22" s="725"/>
      <c r="N22" s="723"/>
      <c r="O22" s="723"/>
      <c r="P22" s="723"/>
      <c r="Q22" s="723"/>
      <c r="R22" s="723"/>
      <c r="S22" s="723"/>
      <c r="T22" s="723"/>
      <c r="U22" s="723"/>
      <c r="V22" s="723"/>
      <c r="W22" s="723"/>
    </row>
    <row r="23" spans="1:27" ht="15.95" customHeight="1">
      <c r="A23" s="23" t="s">
        <v>487</v>
      </c>
      <c r="B23" s="841"/>
      <c r="C23" s="842"/>
      <c r="D23" s="1534">
        <v>3.5352893856303509</v>
      </c>
      <c r="E23" s="1533">
        <v>-12.162245274869999</v>
      </c>
      <c r="F23" s="749">
        <v>-2.6232356230200002</v>
      </c>
      <c r="G23" s="755">
        <v>-0.39239040473236125</v>
      </c>
      <c r="H23" s="755">
        <v>-3.5790594744488007</v>
      </c>
      <c r="I23" s="1532">
        <v>-3.0080026572339995</v>
      </c>
      <c r="J23" s="755">
        <v>-8.6269558892396478</v>
      </c>
      <c r="K23" s="755">
        <v>-6.5870621316828002</v>
      </c>
      <c r="M23" s="725"/>
      <c r="N23" s="723"/>
      <c r="O23" s="723"/>
      <c r="P23" s="723"/>
      <c r="Q23" s="723"/>
      <c r="R23" s="723"/>
      <c r="S23" s="723"/>
      <c r="T23" s="723"/>
      <c r="U23" s="723"/>
      <c r="V23" s="723"/>
      <c r="W23" s="723"/>
    </row>
    <row r="24" spans="1:27" ht="15.95" customHeight="1">
      <c r="A24" s="23" t="s">
        <v>694</v>
      </c>
      <c r="B24" s="749"/>
      <c r="C24" s="750"/>
      <c r="D24" s="1534">
        <v>177.08175921308501</v>
      </c>
      <c r="E24" s="1533">
        <v>167.658081621229</v>
      </c>
      <c r="F24" s="749">
        <v>174.124275929943</v>
      </c>
      <c r="G24" s="755">
        <v>176.117572661352</v>
      </c>
      <c r="H24" s="755">
        <v>175.98811328211599</v>
      </c>
      <c r="I24" s="1532">
        <v>184.47325714334698</v>
      </c>
      <c r="J24" s="755">
        <v>177.08175921308501</v>
      </c>
      <c r="K24" s="755">
        <v>175.98811328211599</v>
      </c>
      <c r="M24" s="725"/>
      <c r="N24" s="723"/>
      <c r="O24" s="723"/>
      <c r="P24" s="723"/>
      <c r="Q24" s="723"/>
      <c r="R24" s="723"/>
      <c r="S24" s="723"/>
      <c r="T24" s="723"/>
      <c r="U24" s="723"/>
      <c r="V24" s="723"/>
      <c r="W24" s="723"/>
    </row>
    <row r="25" spans="1:27" ht="15.95" customHeight="1">
      <c r="A25" s="23" t="s">
        <v>488</v>
      </c>
      <c r="B25" s="749"/>
      <c r="C25" s="750"/>
      <c r="D25" s="1534">
        <v>27.028796718902626</v>
      </c>
      <c r="E25" s="1533">
        <v>27.559254238164744</v>
      </c>
      <c r="F25" s="749">
        <v>25.296497571536236</v>
      </c>
      <c r="G25" s="755">
        <v>24.402664433111628</v>
      </c>
      <c r="H25" s="755">
        <v>25.923197777884933</v>
      </c>
      <c r="I25" s="1532">
        <v>23.640406656959453</v>
      </c>
      <c r="J25" s="755">
        <v>27.0839262523026</v>
      </c>
      <c r="K25" s="755">
        <v>24.860730016331836</v>
      </c>
      <c r="M25" s="725"/>
      <c r="N25" s="723"/>
      <c r="O25" s="723"/>
      <c r="P25" s="723"/>
      <c r="Q25" s="723"/>
      <c r="R25" s="723"/>
      <c r="S25" s="723"/>
      <c r="T25" s="723"/>
      <c r="U25" s="723"/>
      <c r="V25" s="723"/>
      <c r="W25" s="723"/>
    </row>
    <row r="26" spans="1:27" ht="15.95" customHeight="1">
      <c r="A26" s="760" t="s">
        <v>443</v>
      </c>
      <c r="B26" s="761"/>
      <c r="C26" s="762"/>
      <c r="D26" s="1545">
        <v>28.774681019116699</v>
      </c>
      <c r="E26" s="1544">
        <v>30.758181863752601</v>
      </c>
      <c r="F26" s="1543">
        <v>20.0897636658243</v>
      </c>
      <c r="G26" s="763">
        <v>22.971701766193</v>
      </c>
      <c r="H26" s="763">
        <v>31.137450622128899</v>
      </c>
      <c r="I26" s="1564">
        <v>22.392666893658898</v>
      </c>
      <c r="J26" s="763">
        <v>59.532862882869296</v>
      </c>
      <c r="K26" s="763">
        <v>53.530117515787794</v>
      </c>
      <c r="M26" s="725"/>
      <c r="N26" s="827"/>
      <c r="O26" s="827"/>
      <c r="P26" s="827"/>
      <c r="Q26" s="827"/>
      <c r="R26" s="827"/>
      <c r="S26" s="827"/>
      <c r="T26" s="827"/>
      <c r="U26" s="827"/>
      <c r="V26" s="827"/>
      <c r="W26" s="827"/>
      <c r="X26" s="726"/>
      <c r="Y26" s="726"/>
      <c r="Z26" s="726"/>
      <c r="AA26" s="722"/>
    </row>
    <row r="27" spans="1:27" ht="15.95" customHeight="1">
      <c r="A27" s="740" t="s">
        <v>460</v>
      </c>
      <c r="B27" s="749"/>
      <c r="C27" s="750"/>
      <c r="D27" s="1542">
        <v>380.17783264629594</v>
      </c>
      <c r="E27" s="1541">
        <v>351.57282169600819</v>
      </c>
      <c r="F27" s="1540">
        <v>359.69485844844837</v>
      </c>
      <c r="G27" s="764">
        <v>362.15299061115638</v>
      </c>
      <c r="H27" s="764">
        <v>337.37369247390359</v>
      </c>
      <c r="I27" s="1562">
        <v>390.3488229460624</v>
      </c>
      <c r="J27" s="764">
        <v>380.17783264629594</v>
      </c>
      <c r="K27" s="764">
        <v>337.37369247390359</v>
      </c>
      <c r="M27" s="725"/>
      <c r="N27" s="827"/>
      <c r="O27" s="827"/>
      <c r="P27" s="827"/>
      <c r="Q27" s="827"/>
      <c r="R27" s="827"/>
      <c r="S27" s="827"/>
      <c r="T27" s="827"/>
      <c r="U27" s="827"/>
      <c r="V27" s="827"/>
      <c r="W27" s="827"/>
      <c r="X27" s="726"/>
      <c r="Y27" s="726"/>
      <c r="Z27" s="726"/>
      <c r="AA27" s="722"/>
    </row>
    <row r="28" spans="1:27" ht="15.95" customHeight="1">
      <c r="A28" s="765" t="s">
        <v>474</v>
      </c>
      <c r="B28" s="766"/>
      <c r="C28" s="767"/>
      <c r="D28" s="1539">
        <v>0.31420765027322406</v>
      </c>
      <c r="E28" s="1538">
        <v>0.3455056179775281</v>
      </c>
      <c r="F28" s="1537">
        <v>0.22160664819944598</v>
      </c>
      <c r="G28" s="768">
        <v>0.26285714285714284</v>
      </c>
      <c r="H28" s="768">
        <v>0.34340659340659341</v>
      </c>
      <c r="I28" s="1561">
        <v>0.23746701846965698</v>
      </c>
      <c r="J28" s="768">
        <v>0.32963988919667592</v>
      </c>
      <c r="K28" s="768">
        <v>0.2884097035040431</v>
      </c>
      <c r="M28" s="725"/>
      <c r="N28" s="827"/>
      <c r="O28" s="827"/>
      <c r="P28" s="827"/>
      <c r="Q28" s="827"/>
      <c r="R28" s="827"/>
      <c r="S28" s="827"/>
      <c r="T28" s="827"/>
      <c r="U28" s="827"/>
      <c r="V28" s="827"/>
      <c r="W28" s="827"/>
      <c r="X28" s="726"/>
      <c r="Y28" s="726"/>
      <c r="Z28" s="726"/>
      <c r="AA28" s="722"/>
    </row>
    <row r="29" spans="1:27" ht="15.95" customHeight="1">
      <c r="A29" s="771" t="s">
        <v>281</v>
      </c>
      <c r="B29" s="772"/>
      <c r="C29" s="773"/>
      <c r="D29" s="1517">
        <v>1139.3599999999999</v>
      </c>
      <c r="E29" s="1485">
        <v>1145.3399999999999</v>
      </c>
      <c r="F29" s="772">
        <v>1134.31</v>
      </c>
      <c r="G29" s="775">
        <v>1143.75</v>
      </c>
      <c r="H29" s="775">
        <v>1154.1099999999999</v>
      </c>
      <c r="I29" s="1516">
        <v>1186.81</v>
      </c>
      <c r="J29" s="775">
        <v>1139.3599999999999</v>
      </c>
      <c r="K29" s="775">
        <v>1154.1099999999999</v>
      </c>
      <c r="L29" s="723"/>
      <c r="M29" s="743"/>
      <c r="N29" s="723"/>
      <c r="O29" s="723"/>
      <c r="P29" s="723"/>
      <c r="Q29" s="723"/>
      <c r="R29" s="723"/>
      <c r="S29" s="723"/>
      <c r="T29" s="723"/>
      <c r="U29" s="723"/>
      <c r="V29" s="723"/>
      <c r="W29" s="723"/>
    </row>
    <row r="30" spans="1:27" customFormat="1" ht="12.75" customHeight="1">
      <c r="A30" s="1736"/>
      <c r="B30" s="1737"/>
      <c r="C30" s="1737"/>
      <c r="D30" s="1737"/>
      <c r="E30" s="1737"/>
      <c r="F30" s="1737"/>
      <c r="G30" s="777"/>
    </row>
    <row r="31" spans="1:27" s="1678" customFormat="1" ht="20.100000000000001" customHeight="1">
      <c r="A31" s="710" t="s">
        <v>461</v>
      </c>
      <c r="B31" s="711"/>
      <c r="C31" s="712"/>
      <c r="D31" s="712"/>
      <c r="E31" s="712"/>
      <c r="F31" s="712"/>
      <c r="G31" s="712"/>
      <c r="H31" s="712"/>
      <c r="I31" s="713"/>
      <c r="J31" s="713"/>
      <c r="K31" s="713"/>
      <c r="L31" s="1679"/>
    </row>
    <row r="32" spans="1:27" s="11" customFormat="1" ht="15.95" customHeight="1">
      <c r="A32" s="714" t="s">
        <v>95</v>
      </c>
      <c r="B32" s="715" t="s">
        <v>229</v>
      </c>
      <c r="C32" s="716" t="s">
        <v>99</v>
      </c>
      <c r="D32" s="717" t="s">
        <v>100</v>
      </c>
      <c r="E32" s="716" t="s">
        <v>101</v>
      </c>
      <c r="F32" s="1497" t="s">
        <v>85</v>
      </c>
      <c r="G32" s="716" t="s">
        <v>86</v>
      </c>
      <c r="H32" s="716" t="s">
        <v>87</v>
      </c>
      <c r="I32" s="1559" t="s">
        <v>88</v>
      </c>
      <c r="J32" s="716" t="s">
        <v>768</v>
      </c>
      <c r="K32" s="716" t="s">
        <v>670</v>
      </c>
      <c r="M32" s="10"/>
      <c r="N32" s="1717"/>
      <c r="O32" s="1717"/>
      <c r="P32" s="1717"/>
      <c r="Q32" s="1717"/>
      <c r="R32" s="1717"/>
      <c r="S32" s="1717"/>
      <c r="T32" s="1717"/>
      <c r="U32" s="1717"/>
      <c r="V32" s="1717"/>
      <c r="W32" s="1717"/>
      <c r="X32" s="1717"/>
      <c r="Y32" s="1717"/>
    </row>
    <row r="33" spans="1:23" ht="15.95" customHeight="1">
      <c r="A33" s="728" t="s">
        <v>420</v>
      </c>
      <c r="B33" s="690"/>
      <c r="C33" s="729"/>
      <c r="D33" s="1514">
        <v>37.589024427820199</v>
      </c>
      <c r="E33" s="729">
        <v>38.944308437697003</v>
      </c>
      <c r="F33" s="690">
        <v>27.711081524455199</v>
      </c>
      <c r="G33" s="691">
        <v>31.044371509142803</v>
      </c>
      <c r="H33" s="691">
        <v>41.0202327137144</v>
      </c>
      <c r="I33" s="1558">
        <v>30.711584231696698</v>
      </c>
      <c r="J33" s="1602">
        <v>76.533332865517195</v>
      </c>
      <c r="K33" s="1602">
        <v>71.731816945411097</v>
      </c>
      <c r="L33" s="723"/>
      <c r="M33" s="725"/>
      <c r="N33" s="1718"/>
      <c r="O33" s="1718"/>
      <c r="P33" s="1718"/>
      <c r="Q33" s="1718"/>
      <c r="R33" s="1718"/>
      <c r="S33" s="1718"/>
      <c r="T33" s="1718"/>
      <c r="U33" s="1718"/>
      <c r="V33" s="1718"/>
      <c r="W33" s="1718"/>
    </row>
    <row r="34" spans="1:23" ht="15.95" customHeight="1">
      <c r="A34" s="1697" t="s">
        <v>462</v>
      </c>
      <c r="B34" s="1698"/>
      <c r="C34" s="798"/>
      <c r="D34" s="1699">
        <v>7.8880380465359643E-3</v>
      </c>
      <c r="E34" s="1700">
        <v>7.2133000000000006E-3</v>
      </c>
      <c r="F34" s="1698">
        <v>1.6353797821074101E-2</v>
      </c>
      <c r="G34" s="1701">
        <v>-1.2524700000000001E-3</v>
      </c>
      <c r="H34" s="1701">
        <v>1.1333969999999999E-2</v>
      </c>
      <c r="I34" s="1702">
        <v>4.9006417163459298E-2</v>
      </c>
      <c r="J34" s="1738">
        <v>1.5101338046535965E-2</v>
      </c>
      <c r="K34" s="1738">
        <v>6.0340387163459297E-2</v>
      </c>
      <c r="L34" s="723"/>
      <c r="M34" s="725"/>
      <c r="N34" s="1718"/>
      <c r="O34" s="1718"/>
      <c r="P34" s="1718"/>
      <c r="Q34" s="1718"/>
      <c r="R34" s="1718"/>
      <c r="S34" s="1718"/>
      <c r="T34" s="1718"/>
      <c r="U34" s="1718"/>
      <c r="V34" s="1718"/>
      <c r="W34" s="1718"/>
    </row>
    <row r="35" spans="1:23" s="727" customFormat="1" ht="15.95" customHeight="1">
      <c r="A35" s="733" t="s">
        <v>38</v>
      </c>
      <c r="B35" s="690"/>
      <c r="C35" s="729"/>
      <c r="D35" s="1514">
        <v>37.596912465866701</v>
      </c>
      <c r="E35" s="729">
        <v>38.951521737697</v>
      </c>
      <c r="F35" s="690">
        <v>27.727435322276303</v>
      </c>
      <c r="G35" s="691">
        <v>31.043119039142798</v>
      </c>
      <c r="H35" s="691">
        <v>41.031566683714502</v>
      </c>
      <c r="I35" s="1558">
        <v>30.760590648860202</v>
      </c>
      <c r="J35" s="1602">
        <v>76.548434203563701</v>
      </c>
      <c r="K35" s="1602">
        <v>71.792157332574703</v>
      </c>
      <c r="M35" s="743"/>
    </row>
    <row r="36" spans="1:23">
      <c r="J36" s="778"/>
      <c r="K36" s="778"/>
    </row>
    <row r="37" spans="1:23">
      <c r="J37" s="723"/>
      <c r="K37" s="723"/>
    </row>
    <row r="38" spans="1:23">
      <c r="J38" s="723"/>
      <c r="K38" s="723"/>
    </row>
    <row r="39" spans="1:23">
      <c r="J39" s="723"/>
      <c r="K39" s="723"/>
    </row>
    <row r="40" spans="1:23">
      <c r="J40" s="723"/>
      <c r="K40" s="723"/>
    </row>
    <row r="41" spans="1:23">
      <c r="J41" s="723"/>
      <c r="K41" s="723"/>
    </row>
    <row r="46" spans="1:23">
      <c r="J46" s="1704"/>
      <c r="K46" s="1704"/>
    </row>
    <row r="59" spans="10:11">
      <c r="J59" s="1704"/>
      <c r="K59" s="1704"/>
    </row>
    <row r="73" spans="10:11">
      <c r="J73" s="1704"/>
      <c r="K73" s="1704"/>
    </row>
    <row r="86" spans="10:11">
      <c r="J86" s="1704"/>
      <c r="K86" s="1704"/>
    </row>
    <row r="100" spans="10:11">
      <c r="J100" s="1704"/>
      <c r="K100" s="1704"/>
    </row>
    <row r="113" spans="10:11">
      <c r="J113" s="1704"/>
      <c r="K113" s="1704"/>
    </row>
  </sheetData>
  <pageMargins left="0.74803149606299213" right="0.35433070866141736" top="0.47244094488188981" bottom="0.43307086614173229" header="0.11811023622047245" footer="0.11811023622047245"/>
  <pageSetup paperSize="9" scale="66"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H207"/>
  <sheetViews>
    <sheetView showGridLines="0" view="pageBreakPreview" zoomScale="70" zoomScaleNormal="50" zoomScaleSheetLayoutView="70" workbookViewId="0"/>
  </sheetViews>
  <sheetFormatPr defaultRowHeight="12.75"/>
  <cols>
    <col min="1" max="1" width="72.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3" width="9.140625" style="721"/>
    <col min="1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737</v>
      </c>
      <c r="B2" s="24"/>
      <c r="C2" s="25"/>
      <c r="D2" s="24"/>
      <c r="E2" s="24"/>
      <c r="F2" s="24"/>
      <c r="G2" s="24"/>
      <c r="H2" s="26"/>
      <c r="I2" s="835"/>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9"/>
      <c r="B3" s="8"/>
      <c r="C3" s="707"/>
      <c r="D3" s="8"/>
      <c r="E3" s="8"/>
      <c r="F3" s="8"/>
      <c r="G3" s="8"/>
      <c r="H3" s="8"/>
      <c r="I3" s="836"/>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28"/>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489</v>
      </c>
      <c r="B5" s="711"/>
      <c r="C5" s="712"/>
      <c r="D5" s="851"/>
      <c r="E5" s="851"/>
      <c r="F5" s="851"/>
      <c r="G5" s="851"/>
      <c r="H5" s="851"/>
      <c r="I5" s="713"/>
      <c r="J5" s="713"/>
      <c r="K5" s="713"/>
      <c r="L5" s="1679"/>
    </row>
    <row r="6" spans="1:34" s="11" customFormat="1" ht="15.95" customHeight="1">
      <c r="A6" s="714" t="s">
        <v>95</v>
      </c>
      <c r="B6" s="715" t="s">
        <v>229</v>
      </c>
      <c r="C6" s="716" t="s">
        <v>99</v>
      </c>
      <c r="D6" s="717" t="s">
        <v>100</v>
      </c>
      <c r="E6" s="716" t="s">
        <v>101</v>
      </c>
      <c r="F6" s="715" t="s">
        <v>85</v>
      </c>
      <c r="G6" s="852" t="s">
        <v>86</v>
      </c>
      <c r="H6" s="852" t="s">
        <v>87</v>
      </c>
      <c r="I6" s="1606" t="s">
        <v>88</v>
      </c>
      <c r="J6" s="716" t="s">
        <v>768</v>
      </c>
      <c r="K6" s="716" t="s">
        <v>670</v>
      </c>
      <c r="L6" s="718"/>
      <c r="M6" s="10"/>
    </row>
    <row r="7" spans="1:34" ht="15.95" customHeight="1">
      <c r="A7" s="738" t="s">
        <v>409</v>
      </c>
      <c r="B7" s="678"/>
      <c r="C7" s="681"/>
      <c r="D7" s="1513"/>
      <c r="E7" s="697"/>
      <c r="F7" s="678"/>
      <c r="G7" s="683"/>
      <c r="H7" s="683"/>
      <c r="I7" s="1568"/>
      <c r="J7" s="684"/>
      <c r="K7" s="684"/>
      <c r="L7" s="1681"/>
      <c r="N7" s="1678"/>
      <c r="O7" s="1678"/>
      <c r="P7" s="1678"/>
      <c r="Q7" s="1678"/>
    </row>
    <row r="8" spans="1:34" ht="15.95" customHeight="1">
      <c r="A8" s="1735" t="s">
        <v>490</v>
      </c>
      <c r="B8" s="682"/>
      <c r="C8" s="681"/>
      <c r="D8" s="1611">
        <v>-35.218618059999997</v>
      </c>
      <c r="E8" s="697">
        <v>-33.21995364</v>
      </c>
      <c r="F8" s="682">
        <v>-33.099999999999994</v>
      </c>
      <c r="G8" s="683">
        <v>-46.2</v>
      </c>
      <c r="H8" s="683">
        <v>-46.7</v>
      </c>
      <c r="I8" s="1568">
        <v>-40.79999999999999</v>
      </c>
      <c r="J8" s="684">
        <v>-68.438571699999997</v>
      </c>
      <c r="K8" s="684">
        <v>-87.5</v>
      </c>
      <c r="L8" s="1681"/>
      <c r="N8" s="1678"/>
      <c r="O8" s="1678"/>
      <c r="P8" s="1678"/>
      <c r="Q8" s="1678"/>
    </row>
    <row r="9" spans="1:34" ht="15.95" customHeight="1">
      <c r="A9" s="1735" t="s">
        <v>491</v>
      </c>
      <c r="B9" s="682"/>
      <c r="C9" s="681"/>
      <c r="D9" s="1611">
        <v>11.893494830000005</v>
      </c>
      <c r="E9" s="697">
        <v>6.7437352200000005</v>
      </c>
      <c r="F9" s="682">
        <v>0.16000000000000011</v>
      </c>
      <c r="G9" s="683">
        <v>2.1</v>
      </c>
      <c r="H9" s="683">
        <v>6.5</v>
      </c>
      <c r="I9" s="1568">
        <v>-0.45999999999999985</v>
      </c>
      <c r="J9" s="684">
        <v>18.637230050000007</v>
      </c>
      <c r="K9" s="684">
        <v>6.04</v>
      </c>
      <c r="L9" s="1681"/>
      <c r="N9" s="1678"/>
      <c r="O9" s="1678"/>
      <c r="P9" s="1678"/>
      <c r="Q9" s="1678"/>
    </row>
    <row r="10" spans="1:34" ht="15.95" customHeight="1">
      <c r="A10" s="1735" t="s">
        <v>492</v>
      </c>
      <c r="B10" s="682"/>
      <c r="C10" s="681"/>
      <c r="D10" s="1611">
        <v>-33.212068000000002</v>
      </c>
      <c r="E10" s="697">
        <v>-25.56904368</v>
      </c>
      <c r="F10" s="682">
        <v>-46</v>
      </c>
      <c r="G10" s="683">
        <v>-44</v>
      </c>
      <c r="H10" s="683">
        <v>-49.5</v>
      </c>
      <c r="I10" s="1568">
        <v>-43.1</v>
      </c>
      <c r="J10" s="684">
        <v>-58.781111680000002</v>
      </c>
      <c r="K10" s="684">
        <v>-92.6</v>
      </c>
      <c r="L10" s="1681"/>
      <c r="N10" s="1678"/>
      <c r="O10" s="1678"/>
      <c r="P10" s="1678"/>
      <c r="Q10" s="1678"/>
    </row>
    <row r="11" spans="1:34" ht="15.95" customHeight="1">
      <c r="A11" s="1735" t="s">
        <v>493</v>
      </c>
      <c r="B11" s="682"/>
      <c r="C11" s="681"/>
      <c r="D11" s="1611">
        <v>-1.6385057519425901</v>
      </c>
      <c r="E11" s="697">
        <v>-1.5984571822162501</v>
      </c>
      <c r="F11" s="682">
        <v>-1.6466631513241101</v>
      </c>
      <c r="G11" s="683">
        <v>-1.72266066337518</v>
      </c>
      <c r="H11" s="683">
        <v>-1.7653415983334702</v>
      </c>
      <c r="I11" s="1568">
        <v>-1.7745498353599101</v>
      </c>
      <c r="J11" s="684">
        <v>-3.2369629341588402</v>
      </c>
      <c r="K11" s="684">
        <v>-3.5398914336933802</v>
      </c>
      <c r="L11" s="1681"/>
      <c r="N11" s="1678"/>
      <c r="O11" s="1678"/>
      <c r="P11" s="1678"/>
      <c r="Q11" s="1678"/>
    </row>
    <row r="12" spans="1:34" ht="15.95" customHeight="1">
      <c r="A12" s="728" t="s">
        <v>494</v>
      </c>
      <c r="B12" s="690"/>
      <c r="C12" s="729"/>
      <c r="D12" s="1610">
        <v>-58.175696981942579</v>
      </c>
      <c r="E12" s="729">
        <v>-53.643719282216253</v>
      </c>
      <c r="F12" s="690">
        <v>-80.586663151324103</v>
      </c>
      <c r="G12" s="691">
        <v>-89.822660663375189</v>
      </c>
      <c r="H12" s="691">
        <v>-91.465341598333481</v>
      </c>
      <c r="I12" s="1558">
        <v>-86.134549835359906</v>
      </c>
      <c r="J12" s="692">
        <v>-111.81941626415883</v>
      </c>
      <c r="K12" s="692">
        <v>-177.59989143369339</v>
      </c>
      <c r="L12" s="1681"/>
      <c r="M12" s="853"/>
      <c r="N12" s="11"/>
      <c r="O12" s="11"/>
      <c r="P12" s="11"/>
      <c r="Q12" s="11"/>
    </row>
    <row r="13" spans="1:34" ht="15.95" customHeight="1">
      <c r="A13" s="1735" t="s">
        <v>495</v>
      </c>
      <c r="B13" s="682"/>
      <c r="C13" s="697"/>
      <c r="D13" s="1611">
        <v>9.2754846705140999</v>
      </c>
      <c r="E13" s="697">
        <v>10.771736453290702</v>
      </c>
      <c r="F13" s="682">
        <v>5.0487217911771793</v>
      </c>
      <c r="G13" s="683">
        <v>-0.255437755232576</v>
      </c>
      <c r="H13" s="683">
        <v>4.94380309903819</v>
      </c>
      <c r="I13" s="1568">
        <v>-25.080436758068601</v>
      </c>
      <c r="J13" s="684">
        <v>20.047221123804803</v>
      </c>
      <c r="K13" s="684">
        <v>-20.136633659030409</v>
      </c>
      <c r="L13" s="1681"/>
      <c r="N13" s="1678"/>
      <c r="O13" s="1678"/>
      <c r="P13" s="1678"/>
      <c r="Q13" s="1678"/>
    </row>
    <row r="14" spans="1:34" ht="15.95" customHeight="1">
      <c r="A14" s="1735" t="s">
        <v>496</v>
      </c>
      <c r="B14" s="682"/>
      <c r="C14" s="697"/>
      <c r="D14" s="1611">
        <v>1.9477370000000001</v>
      </c>
      <c r="E14" s="697">
        <v>4.9167420000000002</v>
      </c>
      <c r="F14" s="682">
        <v>-0.70600485999998497</v>
      </c>
      <c r="G14" s="683">
        <v>2.5607846299999899</v>
      </c>
      <c r="H14" s="683">
        <v>-7.0662173499999996</v>
      </c>
      <c r="I14" s="1568">
        <v>-5.7260839699999995</v>
      </c>
      <c r="J14" s="684">
        <v>6.8644790000000002</v>
      </c>
      <c r="K14" s="684">
        <v>-12.79230132</v>
      </c>
      <c r="L14" s="1681"/>
      <c r="N14" s="11"/>
      <c r="O14" s="11"/>
      <c r="P14" s="11"/>
      <c r="Q14" s="11"/>
    </row>
    <row r="15" spans="1:34" ht="15.95" customHeight="1">
      <c r="A15" s="1739" t="s">
        <v>497</v>
      </c>
      <c r="B15" s="682"/>
      <c r="C15" s="697"/>
      <c r="D15" s="1611">
        <v>2.7895887462239344</v>
      </c>
      <c r="E15" s="697">
        <v>-8.4746209386365887</v>
      </c>
      <c r="F15" s="682">
        <v>2.9895608657010504</v>
      </c>
      <c r="G15" s="683">
        <v>-1.0808785260826668</v>
      </c>
      <c r="H15" s="683">
        <v>-3.0437452371003491</v>
      </c>
      <c r="I15" s="1568">
        <v>1.8724283527772823</v>
      </c>
      <c r="J15" s="684">
        <v>-5.6850321924126543</v>
      </c>
      <c r="K15" s="684">
        <v>-1.1713168843230668</v>
      </c>
      <c r="L15" s="1681"/>
      <c r="N15" s="1678"/>
      <c r="O15" s="1678"/>
      <c r="P15" s="1678"/>
      <c r="Q15" s="1678"/>
    </row>
    <row r="16" spans="1:34" ht="15.95" customHeight="1">
      <c r="A16" s="728" t="s">
        <v>420</v>
      </c>
      <c r="B16" s="690"/>
      <c r="C16" s="729"/>
      <c r="D16" s="1610">
        <v>-44.162886565232938</v>
      </c>
      <c r="E16" s="729">
        <v>-46.384615477547797</v>
      </c>
      <c r="F16" s="690">
        <v>-73.249391774432766</v>
      </c>
      <c r="G16" s="691">
        <v>-88.565284565526895</v>
      </c>
      <c r="H16" s="691">
        <v>-96.595446958840256</v>
      </c>
      <c r="I16" s="1558">
        <v>-115.08041196667142</v>
      </c>
      <c r="J16" s="692">
        <v>-90.547502042780735</v>
      </c>
      <c r="K16" s="692">
        <v>-211.67585892551168</v>
      </c>
      <c r="L16" s="1681"/>
      <c r="M16" s="853"/>
      <c r="N16" s="11"/>
      <c r="O16" s="11"/>
      <c r="P16" s="11"/>
      <c r="Q16" s="11"/>
    </row>
    <row r="17" spans="1:23" ht="15.95" customHeight="1">
      <c r="A17" s="724" t="s">
        <v>457</v>
      </c>
      <c r="B17" s="1683"/>
      <c r="C17" s="731"/>
      <c r="D17" s="1684">
        <v>-8.7896228036129802</v>
      </c>
      <c r="E17" s="1685">
        <v>11.331565702713981</v>
      </c>
      <c r="F17" s="1683">
        <v>-11.356011101282956</v>
      </c>
      <c r="G17" s="1686">
        <v>20.440151038584922</v>
      </c>
      <c r="H17" s="1686">
        <v>10.246801890685683</v>
      </c>
      <c r="I17" s="1695">
        <v>10.147072087289986</v>
      </c>
      <c r="J17" s="1687">
        <v>2.5419428991010005</v>
      </c>
      <c r="K17" s="1687">
        <v>20.393873977975669</v>
      </c>
      <c r="L17" s="1681"/>
      <c r="M17" s="853"/>
      <c r="N17" s="1678"/>
      <c r="O17" s="1678"/>
      <c r="P17" s="1678"/>
      <c r="Q17" s="1678"/>
    </row>
    <row r="18" spans="1:23" ht="15.95" customHeight="1">
      <c r="A18" s="724" t="s">
        <v>428</v>
      </c>
      <c r="B18" s="682"/>
      <c r="C18" s="697"/>
      <c r="D18" s="1513">
        <v>-0.2200588536128969</v>
      </c>
      <c r="E18" s="697">
        <v>9.9617805194424669</v>
      </c>
      <c r="F18" s="682">
        <v>-1.8988933373325403</v>
      </c>
      <c r="G18" s="683">
        <v>25.113245497010908</v>
      </c>
      <c r="H18" s="683">
        <v>11.812006160377331</v>
      </c>
      <c r="I18" s="1568">
        <v>8.9502267359206886</v>
      </c>
      <c r="J18" s="684">
        <v>9.7417216658295693</v>
      </c>
      <c r="K18" s="684">
        <v>20.76223289629802</v>
      </c>
      <c r="L18" s="1681"/>
      <c r="M18" s="853"/>
      <c r="N18" s="11"/>
      <c r="O18" s="11"/>
      <c r="P18" s="11"/>
      <c r="Q18" s="11"/>
    </row>
    <row r="19" spans="1:23" ht="15.95" customHeight="1">
      <c r="A19" s="724" t="s">
        <v>429</v>
      </c>
      <c r="B19" s="682"/>
      <c r="C19" s="697"/>
      <c r="D19" s="1513">
        <v>-8.5695653100000317</v>
      </c>
      <c r="E19" s="697">
        <v>1.3697856632715348</v>
      </c>
      <c r="F19" s="682">
        <v>-9.4571175839508115</v>
      </c>
      <c r="G19" s="683">
        <v>-4.6741806384256472</v>
      </c>
      <c r="H19" s="683">
        <v>-1.4299956596931616</v>
      </c>
      <c r="I19" s="1568">
        <v>1.0627237413690718</v>
      </c>
      <c r="J19" s="684">
        <v>-7.1997796467284969</v>
      </c>
      <c r="K19" s="684">
        <v>-0.36727191832408979</v>
      </c>
      <c r="L19" s="1681"/>
      <c r="M19" s="853"/>
      <c r="N19" s="1678"/>
      <c r="O19" s="1678"/>
      <c r="P19" s="1678"/>
      <c r="Q19" s="1678"/>
    </row>
    <row r="20" spans="1:23" ht="15.95" customHeight="1">
      <c r="A20" s="724" t="s">
        <v>430</v>
      </c>
      <c r="B20" s="682"/>
      <c r="C20" s="697"/>
      <c r="D20" s="1513">
        <v>1.3599999496659585E-6</v>
      </c>
      <c r="E20" s="697">
        <v>-4.8000002176331711E-7</v>
      </c>
      <c r="F20" s="682">
        <v>-1.7999960388444029E-7</v>
      </c>
      <c r="G20" s="683">
        <v>1.0861799996590993E-3</v>
      </c>
      <c r="H20" s="683">
        <v>-0.13520860999848566</v>
      </c>
      <c r="I20" s="1568">
        <v>0.13412161000022638</v>
      </c>
      <c r="J20" s="684">
        <v>8.7999992790264139E-7</v>
      </c>
      <c r="K20" s="684">
        <v>-1.0869999982592859E-3</v>
      </c>
      <c r="L20" s="1681"/>
      <c r="M20" s="853"/>
    </row>
    <row r="21" spans="1:23" ht="15.95" customHeight="1">
      <c r="A21" s="724" t="s">
        <v>432</v>
      </c>
      <c r="B21" s="682"/>
      <c r="C21" s="697"/>
      <c r="D21" s="1513">
        <v>-13.467688000000066</v>
      </c>
      <c r="E21" s="697">
        <v>-22.996484999999822</v>
      </c>
      <c r="F21" s="682">
        <v>-45.460674999999789</v>
      </c>
      <c r="G21" s="683">
        <v>-33.262643000000097</v>
      </c>
      <c r="H21" s="683">
        <v>7.5347722300000601</v>
      </c>
      <c r="I21" s="1568">
        <v>-8.0080292299999414</v>
      </c>
      <c r="J21" s="684">
        <v>-36.464172999999889</v>
      </c>
      <c r="K21" s="684">
        <v>-0.47325699999988124</v>
      </c>
      <c r="L21" s="1681"/>
      <c r="M21" s="853"/>
    </row>
    <row r="22" spans="1:23" ht="15.95" customHeight="1">
      <c r="A22" s="724" t="s">
        <v>433</v>
      </c>
      <c r="B22" s="686"/>
      <c r="C22" s="817"/>
      <c r="D22" s="1589">
        <v>-0.15703910579529323</v>
      </c>
      <c r="E22" s="817">
        <v>0.12514263474721712</v>
      </c>
      <c r="F22" s="686">
        <v>7.4404661374048455</v>
      </c>
      <c r="G22" s="687">
        <v>0.88971317873323885</v>
      </c>
      <c r="H22" s="687">
        <v>-57.597591242075971</v>
      </c>
      <c r="I22" s="1586">
        <v>-1.00195369281403</v>
      </c>
      <c r="J22" s="688">
        <v>-3.1896471048076108E-2</v>
      </c>
      <c r="K22" s="688">
        <v>-58.599544934889998</v>
      </c>
      <c r="L22" s="1681"/>
      <c r="M22" s="853"/>
    </row>
    <row r="23" spans="1:23" ht="15.95" customHeight="1">
      <c r="A23" s="733" t="s">
        <v>458</v>
      </c>
      <c r="B23" s="690"/>
      <c r="C23" s="729"/>
      <c r="D23" s="1514">
        <v>-66.577236474641722</v>
      </c>
      <c r="E23" s="729">
        <v>-57.924392140086105</v>
      </c>
      <c r="F23" s="690">
        <v>-122.62561173832142</v>
      </c>
      <c r="G23" s="691">
        <v>-100.49806334820816</v>
      </c>
      <c r="H23" s="691">
        <v>-136.41146408023246</v>
      </c>
      <c r="I23" s="1558">
        <v>-113.94332280219334</v>
      </c>
      <c r="J23" s="692">
        <v>-124.50162861472782</v>
      </c>
      <c r="K23" s="692">
        <v>-250.3547868824258</v>
      </c>
      <c r="L23" s="1681"/>
      <c r="M23" s="853"/>
    </row>
    <row r="24" spans="1:23" ht="15.95" customHeight="1">
      <c r="A24" s="724" t="s">
        <v>39</v>
      </c>
      <c r="B24" s="1688"/>
      <c r="C24" s="697"/>
      <c r="D24" s="1689">
        <v>-11.352622426432877</v>
      </c>
      <c r="E24" s="1690">
        <v>-3.9628534677414908</v>
      </c>
      <c r="F24" s="1688">
        <v>-42.608258762553248</v>
      </c>
      <c r="G24" s="1691">
        <v>-15.147685462454604</v>
      </c>
      <c r="H24" s="1691">
        <v>-7.3219859576332711</v>
      </c>
      <c r="I24" s="1696">
        <v>-27.90186670840113</v>
      </c>
      <c r="J24" s="1692">
        <v>-15.315475894174368</v>
      </c>
      <c r="K24" s="1692">
        <v>-35.223852666034404</v>
      </c>
      <c r="L24" s="1681"/>
      <c r="M24" s="853"/>
    </row>
    <row r="25" spans="1:23" ht="15.95" customHeight="1">
      <c r="A25" s="724" t="s">
        <v>40</v>
      </c>
      <c r="B25" s="1688"/>
      <c r="C25" s="697"/>
      <c r="D25" s="1689">
        <v>5.5511151231257827E-17</v>
      </c>
      <c r="E25" s="1690">
        <v>1.8754064928671363E-15</v>
      </c>
      <c r="F25" s="1688">
        <v>6.234785484524356E-15</v>
      </c>
      <c r="G25" s="1691">
        <v>-2.6157071448833951E-15</v>
      </c>
      <c r="H25" s="1691">
        <v>4.7450018081577456E-16</v>
      </c>
      <c r="I25" s="1696">
        <v>-1.1291656459410781E-15</v>
      </c>
      <c r="J25" s="1692">
        <v>5.0847457627118647E-2</v>
      </c>
      <c r="K25" s="1692">
        <v>4.3010752688172046E-2</v>
      </c>
      <c r="L25" s="1681"/>
      <c r="M25" s="853"/>
    </row>
    <row r="26" spans="1:23" ht="15.95" customHeight="1">
      <c r="A26" s="728" t="s">
        <v>45</v>
      </c>
      <c r="B26" s="690"/>
      <c r="C26" s="729"/>
      <c r="D26" s="1514">
        <v>-55.224614048205495</v>
      </c>
      <c r="E26" s="729">
        <v>-53.961538672344808</v>
      </c>
      <c r="F26" s="690">
        <v>-80.017352975769754</v>
      </c>
      <c r="G26" s="691">
        <v>-85.350377885749822</v>
      </c>
      <c r="H26" s="691">
        <v>-129.08947812260169</v>
      </c>
      <c r="I26" s="1558">
        <v>-86.041456093792249</v>
      </c>
      <c r="J26" s="692">
        <v>-109.1861527205503</v>
      </c>
      <c r="K26" s="692">
        <v>-215.13093421639394</v>
      </c>
      <c r="L26" s="1681"/>
      <c r="M26" s="853"/>
    </row>
    <row r="27" spans="1:23" ht="15.95" customHeight="1">
      <c r="A27" s="738" t="s">
        <v>46</v>
      </c>
      <c r="B27" s="744"/>
      <c r="C27" s="745"/>
      <c r="D27" s="1553"/>
      <c r="E27" s="745"/>
      <c r="F27" s="744"/>
      <c r="G27" s="746"/>
      <c r="H27" s="746"/>
      <c r="I27" s="1569"/>
      <c r="J27" s="747"/>
      <c r="K27" s="747"/>
      <c r="M27" s="853"/>
      <c r="N27" s="846"/>
      <c r="O27" s="847"/>
      <c r="P27" s="847"/>
      <c r="Q27" s="847"/>
      <c r="R27" s="847"/>
      <c r="S27" s="847"/>
      <c r="T27" s="847"/>
      <c r="U27" s="847"/>
      <c r="V27" s="847"/>
      <c r="W27" s="721"/>
    </row>
    <row r="28" spans="1:23" s="727" customFormat="1" ht="15.95" customHeight="1">
      <c r="A28" s="748" t="s">
        <v>47</v>
      </c>
      <c r="B28" s="682"/>
      <c r="C28" s="697"/>
      <c r="D28" s="1513">
        <v>7.1148650676228407</v>
      </c>
      <c r="E28" s="697">
        <v>6.8924786619225333</v>
      </c>
      <c r="F28" s="682">
        <v>11.915587924439343</v>
      </c>
      <c r="G28" s="683">
        <v>9.0352522109384239</v>
      </c>
      <c r="H28" s="683">
        <v>5.9016904451292387</v>
      </c>
      <c r="I28" s="1568">
        <v>9.0977050100897721</v>
      </c>
      <c r="J28" s="684">
        <v>14.007343729545374</v>
      </c>
      <c r="K28" s="684">
        <v>14.999395455219011</v>
      </c>
      <c r="L28" s="844"/>
      <c r="M28" s="743"/>
      <c r="N28" s="743"/>
    </row>
    <row r="29" spans="1:23" ht="15.95" customHeight="1">
      <c r="A29" s="23" t="s">
        <v>453</v>
      </c>
      <c r="B29" s="749"/>
      <c r="C29" s="750"/>
      <c r="D29" s="1534">
        <v>64.494222777776585</v>
      </c>
      <c r="E29" s="1608">
        <v>56.021485556994378</v>
      </c>
      <c r="F29" s="750">
        <v>74.103396193861641</v>
      </c>
      <c r="G29" s="755">
        <v>67.258360407069205</v>
      </c>
      <c r="H29" s="755">
        <v>62.964954878454023</v>
      </c>
      <c r="I29" s="1532">
        <v>55.070639451666977</v>
      </c>
      <c r="J29" s="755">
        <v>120.51570833477096</v>
      </c>
      <c r="K29" s="755">
        <v>118.035594330121</v>
      </c>
      <c r="M29" s="853"/>
    </row>
    <row r="30" spans="1:23" ht="15.95" customHeight="1">
      <c r="A30" s="23" t="s">
        <v>498</v>
      </c>
      <c r="B30" s="751"/>
      <c r="C30" s="752"/>
      <c r="D30" s="1531">
        <v>0.15653129967881299</v>
      </c>
      <c r="E30" s="1609">
        <v>0.16660429279792999</v>
      </c>
      <c r="F30" s="752">
        <v>0.16420188846922201</v>
      </c>
      <c r="G30" s="794">
        <v>0.214059295176559</v>
      </c>
      <c r="H30" s="794">
        <v>0.37087944271989498</v>
      </c>
      <c r="I30" s="1567">
        <v>0.32589361371308601</v>
      </c>
      <c r="J30" s="794">
        <v>0.15653129967881299</v>
      </c>
      <c r="K30" s="794">
        <v>0.37087944271989498</v>
      </c>
      <c r="M30" s="853"/>
    </row>
    <row r="31" spans="1:23" ht="15.95" customHeight="1">
      <c r="A31" s="23" t="s">
        <v>738</v>
      </c>
      <c r="B31" s="751"/>
      <c r="C31" s="1067"/>
      <c r="D31" s="1534">
        <v>8.5847712820000002</v>
      </c>
      <c r="E31" s="1608">
        <v>7.7092831560000006</v>
      </c>
      <c r="F31" s="750">
        <v>7.4204159942100008</v>
      </c>
      <c r="G31" s="750">
        <v>6.62402778508</v>
      </c>
      <c r="H31" s="750">
        <v>0.74042268500999997</v>
      </c>
      <c r="I31" s="1600">
        <v>0.56107366826999994</v>
      </c>
      <c r="J31" s="750">
        <v>8.5847712820000002</v>
      </c>
      <c r="K31" s="750">
        <v>0.74042268500999997</v>
      </c>
      <c r="M31" s="853"/>
    </row>
    <row r="32" spans="1:23" ht="15.95" customHeight="1">
      <c r="A32" s="771" t="s">
        <v>281</v>
      </c>
      <c r="B32" s="772"/>
      <c r="C32" s="773"/>
      <c r="D32" s="1517">
        <v>1884.2</v>
      </c>
      <c r="E32" s="1607">
        <v>1868.2</v>
      </c>
      <c r="F32" s="774">
        <v>1777.2</v>
      </c>
      <c r="G32" s="775">
        <v>1928.8</v>
      </c>
      <c r="H32" s="775">
        <v>1594</v>
      </c>
      <c r="I32" s="1516">
        <v>1688.3</v>
      </c>
      <c r="J32" s="775">
        <v>1884.2</v>
      </c>
      <c r="K32" s="775">
        <v>1594</v>
      </c>
      <c r="L32" s="723"/>
      <c r="M32" s="743"/>
    </row>
    <row r="33" spans="1:25" ht="13.5" customHeight="1">
      <c r="A33" s="1887" t="s">
        <v>695</v>
      </c>
      <c r="B33" s="1883"/>
      <c r="C33" s="1883"/>
      <c r="D33" s="1883"/>
      <c r="E33" s="1883"/>
      <c r="F33" s="1883"/>
      <c r="G33" s="1883"/>
      <c r="H33" s="1883"/>
      <c r="I33" s="683"/>
      <c r="J33" s="683"/>
      <c r="K33" s="683"/>
      <c r="L33" s="723"/>
      <c r="M33" s="743"/>
    </row>
    <row r="34" spans="1:25" ht="15.95" customHeight="1">
      <c r="B34" s="703"/>
      <c r="C34" s="854"/>
      <c r="F34" s="778"/>
      <c r="G34" s="778"/>
      <c r="H34" s="778"/>
      <c r="J34" s="778"/>
      <c r="K34" s="778"/>
      <c r="M34" s="23"/>
    </row>
    <row r="35" spans="1:25" s="1678" customFormat="1" ht="20.100000000000001" customHeight="1">
      <c r="A35" s="710" t="s">
        <v>461</v>
      </c>
      <c r="B35" s="711"/>
      <c r="C35" s="1068"/>
      <c r="D35" s="712"/>
      <c r="E35" s="712"/>
      <c r="F35" s="712"/>
      <c r="G35" s="712"/>
      <c r="H35" s="712"/>
      <c r="I35" s="713"/>
      <c r="J35" s="713"/>
      <c r="K35" s="713"/>
      <c r="L35" s="1679"/>
    </row>
    <row r="36" spans="1:25" s="11" customFormat="1" ht="15.95" customHeight="1">
      <c r="A36" s="714" t="s">
        <v>95</v>
      </c>
      <c r="B36" s="715" t="s">
        <v>229</v>
      </c>
      <c r="C36" s="716" t="s">
        <v>99</v>
      </c>
      <c r="D36" s="717" t="s">
        <v>100</v>
      </c>
      <c r="E36" s="716" t="s">
        <v>101</v>
      </c>
      <c r="F36" s="715" t="s">
        <v>85</v>
      </c>
      <c r="G36" s="852" t="s">
        <v>86</v>
      </c>
      <c r="H36" s="852" t="s">
        <v>87</v>
      </c>
      <c r="I36" s="1606" t="s">
        <v>88</v>
      </c>
      <c r="J36" s="716" t="s">
        <v>768</v>
      </c>
      <c r="K36" s="716" t="s">
        <v>670</v>
      </c>
      <c r="M36" s="10"/>
      <c r="N36" s="1717"/>
      <c r="O36" s="1717"/>
      <c r="P36" s="1717"/>
      <c r="Q36" s="1717"/>
      <c r="R36" s="1717"/>
      <c r="S36" s="1717"/>
      <c r="T36" s="1717"/>
      <c r="U36" s="1717"/>
      <c r="V36" s="1717"/>
      <c r="W36" s="1717"/>
      <c r="X36" s="1717"/>
      <c r="Y36" s="1717"/>
    </row>
    <row r="37" spans="1:25" ht="15.95" customHeight="1">
      <c r="A37" s="728" t="s">
        <v>420</v>
      </c>
      <c r="B37" s="690"/>
      <c r="C37" s="729"/>
      <c r="D37" s="1514">
        <v>-44.162886565232938</v>
      </c>
      <c r="E37" s="729">
        <v>-46.384615477547797</v>
      </c>
      <c r="F37" s="690">
        <v>-73.249391774432766</v>
      </c>
      <c r="G37" s="691">
        <v>-88.565284565526895</v>
      </c>
      <c r="H37" s="691">
        <v>-96.595446958840256</v>
      </c>
      <c r="I37" s="1558">
        <v>-115.08041196667142</v>
      </c>
      <c r="J37" s="692">
        <v>-90.547502042780735</v>
      </c>
      <c r="K37" s="692">
        <v>-211.67585892551168</v>
      </c>
      <c r="L37" s="723"/>
      <c r="M37" s="725"/>
      <c r="N37" s="1718"/>
      <c r="O37" s="1718"/>
      <c r="P37" s="1718"/>
      <c r="Q37" s="1718"/>
      <c r="R37" s="1718"/>
      <c r="S37" s="1718"/>
      <c r="T37" s="1718"/>
      <c r="U37" s="1718"/>
      <c r="V37" s="1718"/>
      <c r="W37" s="1718"/>
    </row>
    <row r="38" spans="1:25" ht="15.95" customHeight="1">
      <c r="A38" s="1697" t="s">
        <v>462</v>
      </c>
      <c r="B38" s="1698"/>
      <c r="C38" s="798"/>
      <c r="D38" s="1699">
        <v>-8.7896228036129802</v>
      </c>
      <c r="E38" s="1700">
        <v>11.331565702713981</v>
      </c>
      <c r="F38" s="1698">
        <v>-11.356011101282956</v>
      </c>
      <c r="G38" s="1701">
        <v>20.440151038584922</v>
      </c>
      <c r="H38" s="1701">
        <v>10.246801890685683</v>
      </c>
      <c r="I38" s="1702">
        <v>10.147072087289986</v>
      </c>
      <c r="J38" s="1703">
        <v>2.5419428991010005</v>
      </c>
      <c r="K38" s="1703">
        <v>20.393873977975669</v>
      </c>
      <c r="L38" s="723"/>
      <c r="M38" s="725"/>
      <c r="N38" s="1718"/>
      <c r="O38" s="1718"/>
      <c r="P38" s="1718"/>
      <c r="Q38" s="1718"/>
      <c r="R38" s="1718"/>
      <c r="S38" s="1718"/>
      <c r="T38" s="1718"/>
      <c r="U38" s="1718"/>
      <c r="V38" s="1718"/>
      <c r="W38" s="1718"/>
    </row>
    <row r="39" spans="1:25" s="727" customFormat="1" ht="15.95" customHeight="1">
      <c r="A39" s="733" t="s">
        <v>38</v>
      </c>
      <c r="B39" s="690"/>
      <c r="C39" s="729"/>
      <c r="D39" s="1514">
        <v>-52.952509368846364</v>
      </c>
      <c r="E39" s="729">
        <v>-35.053049774833504</v>
      </c>
      <c r="F39" s="690">
        <v>-84.605402875726497</v>
      </c>
      <c r="G39" s="691">
        <v>-68.125133526941312</v>
      </c>
      <c r="H39" s="691">
        <v>-86.348645068156543</v>
      </c>
      <c r="I39" s="1558">
        <v>-104.93333987937937</v>
      </c>
      <c r="J39" s="692">
        <v>-88.005559143679875</v>
      </c>
      <c r="K39" s="692">
        <v>-191.28198494753593</v>
      </c>
      <c r="L39" s="844"/>
      <c r="M39" s="743"/>
      <c r="N39" s="743"/>
    </row>
    <row r="40" spans="1:25">
      <c r="J40" s="778"/>
      <c r="K40" s="778"/>
    </row>
    <row r="41" spans="1:25">
      <c r="J41" s="778"/>
      <c r="K41" s="778"/>
    </row>
    <row r="42" spans="1:25">
      <c r="J42" s="1495"/>
      <c r="K42" s="1495"/>
    </row>
    <row r="43" spans="1:25">
      <c r="J43" s="1504"/>
      <c r="K43" s="1504"/>
    </row>
    <row r="44" spans="1:25">
      <c r="J44" s="1495"/>
      <c r="K44" s="1495"/>
    </row>
    <row r="45" spans="1:25">
      <c r="J45" s="1495"/>
      <c r="K45" s="1495"/>
    </row>
    <row r="46" spans="1:25">
      <c r="J46" s="1501"/>
      <c r="K46" s="1501"/>
    </row>
    <row r="47" spans="1:25">
      <c r="J47" s="1499"/>
      <c r="K47" s="1499"/>
    </row>
    <row r="48" spans="1:25">
      <c r="J48" s="1503"/>
      <c r="K48" s="1503"/>
    </row>
    <row r="49" spans="10:11">
      <c r="J49" s="1500"/>
      <c r="K49" s="1500"/>
    </row>
    <row r="50" spans="10:11">
      <c r="J50" s="1502"/>
      <c r="K50" s="1502"/>
    </row>
    <row r="51" spans="10:11">
      <c r="J51" s="1500"/>
      <c r="K51" s="1500"/>
    </row>
    <row r="52" spans="10:11">
      <c r="J52" s="1500"/>
      <c r="K52" s="1500"/>
    </row>
    <row r="53" spans="10:11">
      <c r="J53" s="1500"/>
      <c r="K53" s="1500"/>
    </row>
    <row r="54" spans="10:11">
      <c r="J54" s="1499"/>
      <c r="K54" s="1499"/>
    </row>
    <row r="55" spans="10:11">
      <c r="J55" s="1498"/>
      <c r="K55" s="1498"/>
    </row>
    <row r="56" spans="10:11">
      <c r="J56" s="1495"/>
      <c r="K56" s="1495"/>
    </row>
    <row r="57" spans="10:11">
      <c r="J57" s="683"/>
      <c r="K57" s="683"/>
    </row>
    <row r="58" spans="10:11">
      <c r="J58" s="1484"/>
      <c r="K58" s="1484"/>
    </row>
    <row r="59" spans="10:11">
      <c r="J59" s="1496"/>
      <c r="K59" s="1496"/>
    </row>
    <row r="60" spans="10:11">
      <c r="J60" s="1494"/>
      <c r="K60" s="1494"/>
    </row>
    <row r="61" spans="10:11">
      <c r="J61" s="1495"/>
      <c r="K61" s="1495"/>
    </row>
    <row r="62" spans="10:11">
      <c r="J62" s="1495"/>
      <c r="K62" s="1495"/>
    </row>
    <row r="63" spans="10:11">
      <c r="J63" s="1494"/>
      <c r="K63" s="1494"/>
    </row>
    <row r="73" spans="10:11" ht="30">
      <c r="J73" s="26"/>
      <c r="K73" s="26"/>
    </row>
    <row r="74" spans="10:11" ht="30">
      <c r="J74" s="708"/>
      <c r="K74" s="708"/>
    </row>
    <row r="75" spans="10:11">
      <c r="J75" s="709"/>
      <c r="K75" s="709"/>
    </row>
    <row r="76" spans="10:11">
      <c r="J76" s="1484"/>
      <c r="K76" s="1484"/>
    </row>
    <row r="77" spans="10:11">
      <c r="J77" s="1483"/>
      <c r="K77" s="1483"/>
    </row>
    <row r="78" spans="10:11">
      <c r="J78" s="684"/>
      <c r="K78" s="684"/>
    </row>
    <row r="79" spans="10:11">
      <c r="J79" s="684"/>
      <c r="K79" s="684"/>
    </row>
    <row r="80" spans="10:11">
      <c r="J80" s="684"/>
      <c r="K80" s="684"/>
    </row>
    <row r="81" spans="10:11">
      <c r="J81" s="684"/>
      <c r="K81" s="684"/>
    </row>
    <row r="82" spans="10:11">
      <c r="J82" s="684"/>
      <c r="K82" s="684"/>
    </row>
    <row r="83" spans="10:11">
      <c r="J83" s="684"/>
      <c r="K83" s="684"/>
    </row>
    <row r="84" spans="10:11">
      <c r="J84" s="684"/>
      <c r="K84" s="684"/>
    </row>
    <row r="85" spans="10:11">
      <c r="J85" s="787"/>
      <c r="K85" s="787"/>
    </row>
    <row r="86" spans="10:11">
      <c r="J86" s="684"/>
      <c r="K86" s="684"/>
    </row>
    <row r="87" spans="10:11">
      <c r="J87" s="684"/>
      <c r="K87" s="684"/>
    </row>
    <row r="88" spans="10:11">
      <c r="J88" s="684"/>
      <c r="K88" s="684"/>
    </row>
    <row r="89" spans="10:11">
      <c r="J89" s="684"/>
      <c r="K89" s="684"/>
    </row>
    <row r="90" spans="10:11">
      <c r="J90" s="684"/>
      <c r="K90" s="684"/>
    </row>
    <row r="91" spans="10:11">
      <c r="J91" s="684"/>
      <c r="K91" s="684"/>
    </row>
    <row r="92" spans="10:11">
      <c r="J92" s="684"/>
      <c r="K92" s="684"/>
    </row>
    <row r="93" spans="10:11">
      <c r="J93" s="787"/>
      <c r="K93" s="787"/>
    </row>
    <row r="94" spans="10:11">
      <c r="J94" s="1493"/>
      <c r="K94" s="1493"/>
    </row>
    <row r="95" spans="10:11">
      <c r="J95" s="1493"/>
      <c r="K95" s="1493"/>
    </row>
    <row r="96" spans="10:11">
      <c r="J96" s="787"/>
      <c r="K96" s="787"/>
    </row>
    <row r="97" spans="10:11">
      <c r="J97" s="63"/>
      <c r="K97" s="63"/>
    </row>
    <row r="98" spans="10:11">
      <c r="J98" s="683"/>
      <c r="K98" s="683"/>
    </row>
    <row r="99" spans="10:11">
      <c r="J99" s="683"/>
      <c r="K99" s="683"/>
    </row>
    <row r="100" spans="10:11">
      <c r="J100" s="683"/>
      <c r="K100" s="683"/>
    </row>
    <row r="101" spans="10:11">
      <c r="J101" s="1492"/>
      <c r="K101" s="1492"/>
    </row>
    <row r="102" spans="10:11">
      <c r="J102" s="684"/>
      <c r="K102" s="684"/>
    </row>
    <row r="103" spans="10:11">
      <c r="J103" s="684"/>
      <c r="K103" s="684"/>
    </row>
    <row r="104" spans="10:11">
      <c r="J104" s="1489"/>
      <c r="K104" s="1489"/>
    </row>
    <row r="105" spans="10:11">
      <c r="J105" s="1487"/>
      <c r="K105" s="1487"/>
    </row>
    <row r="106" spans="10:11">
      <c r="J106" s="1491"/>
      <c r="K106" s="1491"/>
    </row>
    <row r="107" spans="10:11">
      <c r="J107" s="1488"/>
      <c r="K107" s="1488"/>
    </row>
    <row r="108" spans="10:11">
      <c r="J108" s="224"/>
      <c r="K108" s="224"/>
    </row>
    <row r="109" spans="10:11">
      <c r="J109" s="1488"/>
      <c r="K109" s="1488"/>
    </row>
    <row r="110" spans="10:11">
      <c r="J110" s="1488"/>
      <c r="K110" s="1488"/>
    </row>
    <row r="111" spans="10:11">
      <c r="J111" s="1488"/>
      <c r="K111" s="1488"/>
    </row>
    <row r="112" spans="10:11">
      <c r="J112" s="1487"/>
      <c r="K112" s="1487"/>
    </row>
    <row r="113" spans="10:11">
      <c r="J113" s="1486"/>
      <c r="K113" s="1486"/>
    </row>
    <row r="114" spans="10:11">
      <c r="J114" s="683"/>
      <c r="K114" s="683"/>
    </row>
    <row r="115" spans="10:11">
      <c r="J115" s="683"/>
      <c r="K115" s="683"/>
    </row>
    <row r="116" spans="10:11">
      <c r="J116" s="1484"/>
      <c r="K116" s="1484"/>
    </row>
    <row r="117" spans="10:11">
      <c r="J117" s="1483"/>
      <c r="K117" s="1483"/>
    </row>
    <row r="118" spans="10:11">
      <c r="J118" s="787"/>
      <c r="K118" s="787"/>
    </row>
    <row r="119" spans="10:11">
      <c r="J119" s="684"/>
      <c r="K119" s="684"/>
    </row>
    <row r="120" spans="10:11">
      <c r="J120" s="684"/>
      <c r="K120" s="684"/>
    </row>
    <row r="121" spans="10:11">
      <c r="J121" s="787"/>
      <c r="K121" s="787"/>
    </row>
    <row r="123" spans="10:11">
      <c r="J123" s="723"/>
      <c r="K123" s="723"/>
    </row>
    <row r="124" spans="10:11">
      <c r="J124" s="723"/>
      <c r="K124" s="723"/>
    </row>
    <row r="125" spans="10:11">
      <c r="J125" s="723"/>
      <c r="K125" s="723"/>
    </row>
    <row r="126" spans="10:11">
      <c r="J126" s="1704"/>
      <c r="K126" s="1704"/>
    </row>
    <row r="127" spans="10:11">
      <c r="J127" s="723"/>
      <c r="K127" s="723"/>
    </row>
    <row r="129" spans="10:11">
      <c r="J129" s="723"/>
      <c r="K129" s="723"/>
    </row>
    <row r="130" spans="10:11">
      <c r="J130" s="723"/>
      <c r="K130" s="723"/>
    </row>
    <row r="131" spans="10:11">
      <c r="J131" s="723"/>
      <c r="K131" s="723"/>
    </row>
    <row r="132" spans="10:11">
      <c r="J132" s="723"/>
      <c r="K132" s="723"/>
    </row>
    <row r="133" spans="10:11">
      <c r="J133" s="723"/>
      <c r="K133" s="723"/>
    </row>
    <row r="134" spans="10:11">
      <c r="J134" s="723"/>
      <c r="K134" s="723"/>
    </row>
    <row r="135" spans="10:11">
      <c r="J135" s="723"/>
      <c r="K135" s="723"/>
    </row>
    <row r="140" spans="10:11">
      <c r="J140" s="1704"/>
      <c r="K140" s="1704"/>
    </row>
    <row r="153" spans="10:11">
      <c r="J153" s="1704"/>
      <c r="K153" s="1704"/>
    </row>
    <row r="167" spans="10:11">
      <c r="J167" s="1704"/>
      <c r="K167" s="1704"/>
    </row>
    <row r="180" spans="10:11">
      <c r="J180" s="1704"/>
      <c r="K180" s="1704"/>
    </row>
    <row r="194" spans="10:11">
      <c r="J194" s="1704"/>
      <c r="K194" s="1704"/>
    </row>
    <row r="207" spans="10:11">
      <c r="J207" s="1704"/>
      <c r="K207" s="1704"/>
    </row>
  </sheetData>
  <mergeCells count="1">
    <mergeCell ref="A33:H33"/>
  </mergeCells>
  <pageMargins left="0.74803149606299213" right="0.35433070866141736" top="0.47244094488188981" bottom="0.43307086614173229" header="0.11811023622047245" footer="0.11811023622047245"/>
  <pageSetup paperSize="9" scale="66"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H183"/>
  <sheetViews>
    <sheetView showGridLines="0" view="pageBreakPreview" zoomScale="70" zoomScaleNormal="50" zoomScaleSheetLayoutView="70" workbookViewId="0"/>
  </sheetViews>
  <sheetFormatPr defaultRowHeight="12.75"/>
  <cols>
    <col min="1" max="1" width="82.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3" width="9.140625" style="721"/>
    <col min="1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739</v>
      </c>
      <c r="B2" s="24"/>
      <c r="C2" s="25"/>
      <c r="D2" s="24"/>
      <c r="E2" s="24"/>
      <c r="F2" s="24"/>
      <c r="G2" s="24"/>
      <c r="H2" s="26"/>
      <c r="I2" s="26"/>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9"/>
      <c r="B3" s="8"/>
      <c r="C3" s="707"/>
      <c r="D3" s="8"/>
      <c r="E3" s="8"/>
      <c r="F3" s="8"/>
      <c r="G3" s="8"/>
      <c r="H3" s="8"/>
      <c r="I3" s="708"/>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709"/>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740</v>
      </c>
      <c r="B5" s="711"/>
      <c r="C5" s="712"/>
      <c r="D5" s="712"/>
      <c r="E5" s="712"/>
      <c r="F5" s="712"/>
      <c r="G5" s="712"/>
      <c r="H5" s="712"/>
      <c r="I5" s="713"/>
      <c r="J5" s="713"/>
      <c r="K5" s="713"/>
      <c r="L5" s="1679"/>
    </row>
    <row r="6" spans="1:34" s="11" customFormat="1" ht="15.95" customHeight="1">
      <c r="A6" s="714" t="s">
        <v>95</v>
      </c>
      <c r="B6" s="715" t="s">
        <v>229</v>
      </c>
      <c r="C6" s="716" t="s">
        <v>99</v>
      </c>
      <c r="D6" s="717" t="s">
        <v>766</v>
      </c>
      <c r="E6" s="716" t="s">
        <v>761</v>
      </c>
      <c r="F6" s="715" t="s">
        <v>762</v>
      </c>
      <c r="G6" s="852" t="s">
        <v>763</v>
      </c>
      <c r="H6" s="852" t="s">
        <v>764</v>
      </c>
      <c r="I6" s="1606" t="s">
        <v>765</v>
      </c>
      <c r="J6" s="852" t="s">
        <v>769</v>
      </c>
      <c r="K6" s="852" t="s">
        <v>770</v>
      </c>
      <c r="L6" s="718"/>
      <c r="M6" s="10"/>
    </row>
    <row r="7" spans="1:34" ht="15.95" customHeight="1">
      <c r="A7" s="738" t="s">
        <v>409</v>
      </c>
      <c r="B7" s="678"/>
      <c r="C7" s="856"/>
      <c r="D7" s="1513"/>
      <c r="E7" s="697"/>
      <c r="F7" s="678"/>
      <c r="G7" s="683"/>
      <c r="H7" s="683"/>
      <c r="I7" s="1568"/>
      <c r="J7" s="684"/>
      <c r="K7" s="684"/>
      <c r="L7" s="1681"/>
    </row>
    <row r="8" spans="1:34" s="727" customFormat="1" ht="15.95" customHeight="1">
      <c r="A8" s="724" t="s">
        <v>448</v>
      </c>
      <c r="B8" s="682"/>
      <c r="C8" s="697"/>
      <c r="D8" s="1513">
        <v>0</v>
      </c>
      <c r="E8" s="697">
        <v>0</v>
      </c>
      <c r="F8" s="682">
        <v>0</v>
      </c>
      <c r="G8" s="681">
        <v>-2.6999999996041901E-7</v>
      </c>
      <c r="H8" s="681">
        <v>0</v>
      </c>
      <c r="I8" s="1580">
        <v>-4.9999999988358503E-8</v>
      </c>
      <c r="J8" s="697">
        <v>0</v>
      </c>
      <c r="K8" s="697">
        <v>-4.9999999988358503E-8</v>
      </c>
      <c r="L8" s="28"/>
      <c r="M8" s="725"/>
    </row>
    <row r="9" spans="1:34" s="727" customFormat="1" ht="15.95" customHeight="1">
      <c r="A9" s="724" t="s">
        <v>449</v>
      </c>
      <c r="B9" s="682"/>
      <c r="C9" s="697"/>
      <c r="D9" s="1513">
        <v>27.564833245895699</v>
      </c>
      <c r="E9" s="697">
        <v>30.117514904820901</v>
      </c>
      <c r="F9" s="682">
        <v>32.9842911074266</v>
      </c>
      <c r="G9" s="681">
        <v>34.045020782610798</v>
      </c>
      <c r="H9" s="681">
        <v>34.586054847526903</v>
      </c>
      <c r="I9" s="1580">
        <v>34.591320485837699</v>
      </c>
      <c r="J9" s="697">
        <v>57.682348150716599</v>
      </c>
      <c r="K9" s="697">
        <v>69.177375333364608</v>
      </c>
      <c r="L9" s="28"/>
      <c r="M9" s="725"/>
    </row>
    <row r="10" spans="1:34" s="727" customFormat="1" ht="15.95" customHeight="1">
      <c r="A10" s="724" t="s">
        <v>450</v>
      </c>
      <c r="B10" s="682"/>
      <c r="C10" s="697"/>
      <c r="D10" s="1513">
        <v>0</v>
      </c>
      <c r="E10" s="697">
        <v>0</v>
      </c>
      <c r="F10" s="682">
        <v>0</v>
      </c>
      <c r="G10" s="681">
        <v>0</v>
      </c>
      <c r="H10" s="681">
        <v>0</v>
      </c>
      <c r="I10" s="1580">
        <v>0</v>
      </c>
      <c r="J10" s="697">
        <v>0</v>
      </c>
      <c r="K10" s="697">
        <v>0</v>
      </c>
      <c r="L10" s="28"/>
      <c r="M10" s="725"/>
    </row>
    <row r="11" spans="1:34" ht="15.95" customHeight="1">
      <c r="A11" s="724" t="s">
        <v>451</v>
      </c>
      <c r="B11" s="682"/>
      <c r="C11" s="697"/>
      <c r="D11" s="1513">
        <v>-3.5860753897577504E-7</v>
      </c>
      <c r="E11" s="697">
        <v>-2.5164271006360698E-8</v>
      </c>
      <c r="F11" s="682">
        <v>-3.34176999982446E-7</v>
      </c>
      <c r="G11" s="681">
        <v>2.7556185899302399E-6</v>
      </c>
      <c r="H11" s="681">
        <v>-2.1010282528586698E-6</v>
      </c>
      <c r="I11" s="1580">
        <v>1.25060142949224E-7</v>
      </c>
      <c r="J11" s="697">
        <v>-3.8377180998213576E-7</v>
      </c>
      <c r="K11" s="697">
        <v>-1.9759681099094458E-6</v>
      </c>
      <c r="L11" s="1681"/>
      <c r="M11" s="725"/>
    </row>
    <row r="12" spans="1:34" ht="15.95" customHeight="1">
      <c r="A12" s="728" t="s">
        <v>452</v>
      </c>
      <c r="B12" s="690"/>
      <c r="C12" s="729"/>
      <c r="D12" s="1514">
        <v>27.5648328872878</v>
      </c>
      <c r="E12" s="729">
        <v>30.117514879657602</v>
      </c>
      <c r="F12" s="690">
        <v>32.984290773269798</v>
      </c>
      <c r="G12" s="689">
        <v>34.045023268217697</v>
      </c>
      <c r="H12" s="689">
        <v>34.586052746497899</v>
      </c>
      <c r="I12" s="1594">
        <v>34.591320560902098</v>
      </c>
      <c r="J12" s="729">
        <v>57.682347766945398</v>
      </c>
      <c r="K12" s="729">
        <v>69.177373307399989</v>
      </c>
      <c r="L12" s="1681"/>
      <c r="M12" s="725"/>
    </row>
    <row r="13" spans="1:34" ht="15.95" customHeight="1">
      <c r="A13" s="724" t="s">
        <v>453</v>
      </c>
      <c r="B13" s="682"/>
      <c r="C13" s="697"/>
      <c r="D13" s="1513">
        <v>4.4633826646004202</v>
      </c>
      <c r="E13" s="697">
        <v>4.04203851492968</v>
      </c>
      <c r="F13" s="682">
        <v>2.4965035851244299</v>
      </c>
      <c r="G13" s="681">
        <v>2.8768143943828002</v>
      </c>
      <c r="H13" s="681">
        <v>3.4780836563225597</v>
      </c>
      <c r="I13" s="1580">
        <v>8.3114989400903401</v>
      </c>
      <c r="J13" s="697">
        <v>8.5054211795300994</v>
      </c>
      <c r="K13" s="697">
        <v>11.789582596412899</v>
      </c>
      <c r="L13" s="1681"/>
      <c r="M13" s="725"/>
    </row>
    <row r="14" spans="1:34" ht="15.95" customHeight="1">
      <c r="A14" s="724" t="s">
        <v>454</v>
      </c>
      <c r="B14" s="682"/>
      <c r="C14" s="697"/>
      <c r="D14" s="1513">
        <v>3.0907144902614401</v>
      </c>
      <c r="E14" s="697">
        <v>3.0648618716098399</v>
      </c>
      <c r="F14" s="682">
        <v>3.47218466828769</v>
      </c>
      <c r="G14" s="681">
        <v>11.0595785636002</v>
      </c>
      <c r="H14" s="681">
        <v>11.7559745499805</v>
      </c>
      <c r="I14" s="1580">
        <v>11.941453439673399</v>
      </c>
      <c r="J14" s="697">
        <v>6.1555763618712795</v>
      </c>
      <c r="K14" s="697">
        <v>23.6974279896539</v>
      </c>
      <c r="L14" s="1681"/>
      <c r="M14" s="725"/>
    </row>
    <row r="15" spans="1:34" ht="15.95" customHeight="1">
      <c r="A15" s="728" t="s">
        <v>455</v>
      </c>
      <c r="B15" s="690"/>
      <c r="C15" s="729"/>
      <c r="D15" s="1514">
        <v>7.5540971548618501</v>
      </c>
      <c r="E15" s="729">
        <v>7.1069003865395199</v>
      </c>
      <c r="F15" s="690">
        <v>5.9686882534060297</v>
      </c>
      <c r="G15" s="689">
        <v>13.936392957983101</v>
      </c>
      <c r="H15" s="689">
        <v>15.2340582063031</v>
      </c>
      <c r="I15" s="1594">
        <v>20.252952379763698</v>
      </c>
      <c r="J15" s="729">
        <v>14.66099754140137</v>
      </c>
      <c r="K15" s="729">
        <v>35.487010586066802</v>
      </c>
      <c r="L15" s="1681"/>
      <c r="M15" s="725"/>
    </row>
    <row r="16" spans="1:34" ht="15.95" customHeight="1">
      <c r="A16" s="728" t="s">
        <v>420</v>
      </c>
      <c r="B16" s="690"/>
      <c r="C16" s="729"/>
      <c r="D16" s="1514">
        <v>20.010735732425999</v>
      </c>
      <c r="E16" s="729">
        <v>23.010614493118101</v>
      </c>
      <c r="F16" s="690">
        <v>27.015602519852798</v>
      </c>
      <c r="G16" s="691">
        <v>20.108630310234698</v>
      </c>
      <c r="H16" s="691">
        <v>19.3519945401946</v>
      </c>
      <c r="I16" s="1558">
        <v>14.3383681811383</v>
      </c>
      <c r="J16" s="692">
        <v>43.021350225544097</v>
      </c>
      <c r="K16" s="692">
        <v>33.690362721332903</v>
      </c>
      <c r="L16" s="1681"/>
      <c r="M16" s="725"/>
    </row>
    <row r="17" spans="1:13" ht="15.95" customHeight="1">
      <c r="A17" s="724" t="s">
        <v>457</v>
      </c>
      <c r="B17" s="1683"/>
      <c r="C17" s="731"/>
      <c r="D17" s="1684">
        <v>58.827018775529694</v>
      </c>
      <c r="E17" s="1685">
        <v>-58.832257856453204</v>
      </c>
      <c r="F17" s="1683">
        <v>-450.23145929606699</v>
      </c>
      <c r="G17" s="1686">
        <v>86.104799637179198</v>
      </c>
      <c r="H17" s="1686">
        <v>-116.637410138657</v>
      </c>
      <c r="I17" s="1695">
        <v>147.977853265899</v>
      </c>
      <c r="J17" s="1687">
        <v>-5.2390809235092206E-3</v>
      </c>
      <c r="K17" s="1687">
        <v>31.340443127241997</v>
      </c>
      <c r="L17" s="1681"/>
      <c r="M17" s="725"/>
    </row>
    <row r="18" spans="1:13" ht="15.95" customHeight="1">
      <c r="A18" s="724" t="s">
        <v>428</v>
      </c>
      <c r="B18" s="682"/>
      <c r="C18" s="697"/>
      <c r="D18" s="1513">
        <v>0</v>
      </c>
      <c r="E18" s="697">
        <v>0</v>
      </c>
      <c r="F18" s="682">
        <v>0</v>
      </c>
      <c r="G18" s="683">
        <v>0.59072126999999996</v>
      </c>
      <c r="H18" s="683">
        <v>0</v>
      </c>
      <c r="I18" s="1568">
        <v>0.14800405</v>
      </c>
      <c r="J18" s="684">
        <v>0</v>
      </c>
      <c r="K18" s="684">
        <v>0.14800405</v>
      </c>
      <c r="L18" s="1681"/>
      <c r="M18" s="725"/>
    </row>
    <row r="19" spans="1:13" ht="15.95" customHeight="1">
      <c r="A19" s="724" t="s">
        <v>429</v>
      </c>
      <c r="B19" s="682"/>
      <c r="C19" s="697"/>
      <c r="D19" s="1513">
        <v>0</v>
      </c>
      <c r="E19" s="697">
        <v>0</v>
      </c>
      <c r="F19" s="682">
        <v>0</v>
      </c>
      <c r="G19" s="683">
        <v>0</v>
      </c>
      <c r="H19" s="683">
        <v>0</v>
      </c>
      <c r="I19" s="1568">
        <v>0</v>
      </c>
      <c r="J19" s="684">
        <v>0</v>
      </c>
      <c r="K19" s="684">
        <v>0</v>
      </c>
      <c r="L19" s="1681"/>
      <c r="M19" s="725"/>
    </row>
    <row r="20" spans="1:13" ht="15.95" customHeight="1">
      <c r="A20" s="724" t="s">
        <v>430</v>
      </c>
      <c r="B20" s="682"/>
      <c r="C20" s="697"/>
      <c r="D20" s="1513">
        <v>58.827018775529694</v>
      </c>
      <c r="E20" s="697">
        <v>-58.832257856453204</v>
      </c>
      <c r="F20" s="682">
        <v>-450.23145929606699</v>
      </c>
      <c r="G20" s="683">
        <v>85.514078367179195</v>
      </c>
      <c r="H20" s="683">
        <v>-116.637410138657</v>
      </c>
      <c r="I20" s="1568">
        <v>147.829849215899</v>
      </c>
      <c r="J20" s="684">
        <v>-5.2390809235092206E-3</v>
      </c>
      <c r="K20" s="684">
        <v>31.192439077242</v>
      </c>
      <c r="L20" s="1681"/>
      <c r="M20" s="725"/>
    </row>
    <row r="21" spans="1:13" ht="15.95" customHeight="1">
      <c r="A21" s="724" t="s">
        <v>432</v>
      </c>
      <c r="B21" s="682"/>
      <c r="C21" s="697"/>
      <c r="D21" s="1513">
        <v>0</v>
      </c>
      <c r="E21" s="697">
        <v>0</v>
      </c>
      <c r="F21" s="682">
        <v>0</v>
      </c>
      <c r="G21" s="683">
        <v>0</v>
      </c>
      <c r="H21" s="683">
        <v>0</v>
      </c>
      <c r="I21" s="1568">
        <v>0</v>
      </c>
      <c r="J21" s="1601">
        <v>0</v>
      </c>
      <c r="K21" s="684">
        <v>0</v>
      </c>
      <c r="L21" s="1681"/>
      <c r="M21" s="725"/>
    </row>
    <row r="22" spans="1:13" ht="15.95" customHeight="1">
      <c r="A22" s="724" t="s">
        <v>433</v>
      </c>
      <c r="B22" s="686"/>
      <c r="C22" s="817"/>
      <c r="D22" s="1589">
        <v>0</v>
      </c>
      <c r="E22" s="817">
        <v>0</v>
      </c>
      <c r="F22" s="686">
        <v>0</v>
      </c>
      <c r="G22" s="687">
        <v>0</v>
      </c>
      <c r="H22" s="687">
        <v>0</v>
      </c>
      <c r="I22" s="1586">
        <v>0</v>
      </c>
      <c r="J22" s="688">
        <v>0</v>
      </c>
      <c r="K22" s="688">
        <v>0</v>
      </c>
      <c r="L22" s="1681"/>
      <c r="M22" s="725"/>
    </row>
    <row r="23" spans="1:13" ht="15.95" customHeight="1">
      <c r="A23" s="733" t="s">
        <v>458</v>
      </c>
      <c r="B23" s="690"/>
      <c r="C23" s="729"/>
      <c r="D23" s="1514">
        <v>78.837754507955694</v>
      </c>
      <c r="E23" s="729">
        <v>-35.821643363335106</v>
      </c>
      <c r="F23" s="690">
        <v>-423.21585677621403</v>
      </c>
      <c r="G23" s="691">
        <v>106.213429947414</v>
      </c>
      <c r="H23" s="691">
        <v>-97.285415598462293</v>
      </c>
      <c r="I23" s="1558">
        <v>162.31622144703701</v>
      </c>
      <c r="J23" s="692">
        <v>43.016111144620588</v>
      </c>
      <c r="K23" s="692">
        <v>65.030805848574715</v>
      </c>
      <c r="L23" s="1681"/>
      <c r="M23" s="725"/>
    </row>
    <row r="24" spans="1:13" ht="15.95" customHeight="1">
      <c r="A24" s="724" t="s">
        <v>39</v>
      </c>
      <c r="B24" s="1688"/>
      <c r="C24" s="697"/>
      <c r="D24" s="1689">
        <v>16.724531121889701</v>
      </c>
      <c r="E24" s="1690">
        <v>-11.4977796609982</v>
      </c>
      <c r="F24" s="1688">
        <v>-157.333946610135</v>
      </c>
      <c r="G24" s="1691">
        <v>27.980726728154902</v>
      </c>
      <c r="H24" s="1691">
        <v>-22.771274850304202</v>
      </c>
      <c r="I24" s="1696">
        <v>41.923365329773297</v>
      </c>
      <c r="J24" s="1692">
        <v>5.2267514608915011</v>
      </c>
      <c r="K24" s="1692">
        <v>19.152090479469095</v>
      </c>
      <c r="L24" s="1681"/>
      <c r="M24" s="725"/>
    </row>
    <row r="25" spans="1:13" ht="15.95" customHeight="1">
      <c r="A25" s="724" t="s">
        <v>40</v>
      </c>
      <c r="B25" s="1688"/>
      <c r="C25" s="697"/>
      <c r="D25" s="1689">
        <v>0</v>
      </c>
      <c r="E25" s="1690">
        <v>0</v>
      </c>
      <c r="F25" s="1688">
        <v>0</v>
      </c>
      <c r="G25" s="1691">
        <v>0</v>
      </c>
      <c r="H25" s="1691">
        <v>0</v>
      </c>
      <c r="I25" s="1696">
        <v>0</v>
      </c>
      <c r="J25" s="1692">
        <v>0</v>
      </c>
      <c r="K25" s="1692">
        <v>0</v>
      </c>
      <c r="L25" s="1681"/>
      <c r="M25" s="725"/>
    </row>
    <row r="26" spans="1:13" ht="15.95" customHeight="1">
      <c r="A26" s="728" t="s">
        <v>45</v>
      </c>
      <c r="B26" s="690"/>
      <c r="C26" s="729"/>
      <c r="D26" s="1514">
        <v>62.113223386065897</v>
      </c>
      <c r="E26" s="729">
        <v>-24.323863702336901</v>
      </c>
      <c r="F26" s="690">
        <v>-265.88191016607902</v>
      </c>
      <c r="G26" s="691">
        <v>78.232703219258994</v>
      </c>
      <c r="H26" s="691">
        <v>-74.514140748158098</v>
      </c>
      <c r="I26" s="1558">
        <v>120.392856117264</v>
      </c>
      <c r="J26" s="692">
        <v>37.789359683728996</v>
      </c>
      <c r="K26" s="692">
        <v>45.878715369105905</v>
      </c>
      <c r="L26" s="1681"/>
      <c r="M26" s="725"/>
    </row>
    <row r="27" spans="1:13" ht="15.95" customHeight="1">
      <c r="A27" s="738" t="s">
        <v>46</v>
      </c>
      <c r="B27" s="744"/>
      <c r="C27" s="745"/>
      <c r="D27" s="1605"/>
      <c r="E27" s="1552"/>
      <c r="F27" s="744"/>
      <c r="G27" s="746"/>
      <c r="H27" s="746"/>
      <c r="I27" s="1569"/>
      <c r="J27" s="747"/>
      <c r="K27" s="747"/>
      <c r="M27" s="725"/>
    </row>
    <row r="28" spans="1:13" s="727" customFormat="1" ht="15.95" customHeight="1">
      <c r="A28" s="748" t="s">
        <v>47</v>
      </c>
      <c r="B28" s="682"/>
      <c r="C28" s="697"/>
      <c r="D28" s="1513">
        <v>0.58613097012440396</v>
      </c>
      <c r="E28" s="697">
        <v>0.84439538423013394</v>
      </c>
      <c r="F28" s="682">
        <v>0.78011074690855797</v>
      </c>
      <c r="G28" s="683">
        <v>2.5058302165747297</v>
      </c>
      <c r="H28" s="683">
        <v>1.83569208423168</v>
      </c>
      <c r="I28" s="1568">
        <v>1.4478796079812499</v>
      </c>
      <c r="J28" s="684">
        <v>1.4305263543545379</v>
      </c>
      <c r="K28" s="684">
        <v>3.2835716922129299</v>
      </c>
      <c r="M28" s="743"/>
    </row>
    <row r="29" spans="1:13" s="727" customFormat="1" ht="15.95" customHeight="1">
      <c r="A29" s="826" t="s">
        <v>741</v>
      </c>
      <c r="B29" s="682"/>
      <c r="C29" s="697"/>
      <c r="D29" s="1513">
        <v>14.4421379646767</v>
      </c>
      <c r="E29" s="697">
        <v>14.1547673076505</v>
      </c>
      <c r="F29" s="682">
        <v>14.690495471009301</v>
      </c>
      <c r="G29" s="683">
        <v>-7.5459860730916306E-11</v>
      </c>
      <c r="H29" s="683">
        <v>-4.1722107358509703E-10</v>
      </c>
      <c r="I29" s="1568">
        <v>-5.4304913687519702E-10</v>
      </c>
      <c r="J29" s="684">
        <v>14.4421379646767</v>
      </c>
      <c r="K29" s="684">
        <v>-4.1722107358509703E-10</v>
      </c>
      <c r="M29" s="743"/>
    </row>
    <row r="30" spans="1:13" s="727" customFormat="1" ht="15.95" customHeight="1">
      <c r="A30" s="740" t="s">
        <v>704</v>
      </c>
      <c r="B30" s="682"/>
      <c r="C30" s="697"/>
      <c r="D30" s="1513">
        <v>14425</v>
      </c>
      <c r="E30" s="697">
        <v>14175</v>
      </c>
      <c r="F30" s="682">
        <v>14687</v>
      </c>
      <c r="G30" s="683">
        <v>15792</v>
      </c>
      <c r="H30" s="683">
        <v>16104</v>
      </c>
      <c r="I30" s="1568">
        <v>17205</v>
      </c>
      <c r="J30" s="684">
        <v>14425</v>
      </c>
      <c r="K30" s="684">
        <v>16104</v>
      </c>
      <c r="M30" s="743"/>
    </row>
    <row r="31" spans="1:13" s="727" customFormat="1" ht="15.95" customHeight="1">
      <c r="A31" s="740" t="s">
        <v>703</v>
      </c>
      <c r="B31" s="682"/>
      <c r="C31" s="697"/>
      <c r="D31" s="1513">
        <v>694</v>
      </c>
      <c r="E31" s="697">
        <v>870</v>
      </c>
      <c r="F31" s="682">
        <v>663</v>
      </c>
      <c r="G31" s="683">
        <v>1448</v>
      </c>
      <c r="H31" s="683">
        <v>1908</v>
      </c>
      <c r="I31" s="1568">
        <v>2497</v>
      </c>
      <c r="J31" s="684">
        <v>694</v>
      </c>
      <c r="K31" s="684">
        <v>1908</v>
      </c>
      <c r="M31" s="743"/>
    </row>
    <row r="32" spans="1:13" s="727" customFormat="1" ht="15.95" customHeight="1">
      <c r="A32" s="740" t="s">
        <v>702</v>
      </c>
      <c r="B32" s="682"/>
      <c r="C32" s="697"/>
      <c r="D32" s="1513">
        <v>1068</v>
      </c>
      <c r="E32" s="697">
        <v>1267</v>
      </c>
      <c r="F32" s="682">
        <v>1086</v>
      </c>
      <c r="G32" s="683">
        <v>1808</v>
      </c>
      <c r="H32" s="683">
        <v>2161</v>
      </c>
      <c r="I32" s="1568">
        <v>2667</v>
      </c>
      <c r="J32" s="684">
        <v>1068</v>
      </c>
      <c r="K32" s="684">
        <v>2161</v>
      </c>
      <c r="M32" s="743"/>
    </row>
    <row r="33" spans="1:25" s="727" customFormat="1" ht="15.95" customHeight="1">
      <c r="A33" s="1613" t="s">
        <v>701</v>
      </c>
      <c r="B33" s="682"/>
      <c r="C33" s="697"/>
      <c r="D33" s="1513">
        <v>330203</v>
      </c>
      <c r="E33" s="697">
        <v>338197</v>
      </c>
      <c r="F33" s="682">
        <v>346306</v>
      </c>
      <c r="G33" s="683">
        <v>357904</v>
      </c>
      <c r="H33" s="683">
        <v>366651</v>
      </c>
      <c r="I33" s="1568">
        <v>373439</v>
      </c>
      <c r="J33" s="684">
        <v>330203</v>
      </c>
      <c r="K33" s="684">
        <v>366651</v>
      </c>
      <c r="M33" s="743"/>
    </row>
    <row r="34" spans="1:25" ht="15.95" customHeight="1">
      <c r="A34" s="771" t="s">
        <v>281</v>
      </c>
      <c r="B34" s="772"/>
      <c r="C34" s="773"/>
      <c r="D34" s="1517">
        <v>81</v>
      </c>
      <c r="E34" s="1485">
        <v>76</v>
      </c>
      <c r="F34" s="772">
        <v>111</v>
      </c>
      <c r="G34" s="774">
        <v>115</v>
      </c>
      <c r="H34" s="774">
        <v>117</v>
      </c>
      <c r="I34" s="1560">
        <v>116</v>
      </c>
      <c r="J34" s="774">
        <v>81</v>
      </c>
      <c r="K34" s="774">
        <v>117</v>
      </c>
      <c r="L34" s="723"/>
      <c r="M34" s="743"/>
    </row>
    <row r="35" spans="1:25">
      <c r="J35" s="778"/>
      <c r="K35" s="778"/>
    </row>
    <row r="36" spans="1:25" s="1678" customFormat="1" ht="20.100000000000001" customHeight="1">
      <c r="A36" s="710" t="s">
        <v>461</v>
      </c>
      <c r="B36" s="711"/>
      <c r="C36" s="712"/>
      <c r="D36" s="712"/>
      <c r="E36" s="712"/>
      <c r="F36" s="712"/>
      <c r="G36" s="712"/>
      <c r="H36" s="712"/>
      <c r="I36" s="713"/>
      <c r="J36" s="713"/>
      <c r="K36" s="713"/>
      <c r="L36" s="1679"/>
    </row>
    <row r="37" spans="1:25" s="11" customFormat="1" ht="15.95" customHeight="1">
      <c r="A37" s="714" t="s">
        <v>95</v>
      </c>
      <c r="B37" s="715" t="s">
        <v>229</v>
      </c>
      <c r="C37" s="716" t="s">
        <v>99</v>
      </c>
      <c r="D37" s="717" t="s">
        <v>766</v>
      </c>
      <c r="E37" s="716" t="s">
        <v>761</v>
      </c>
      <c r="F37" s="715" t="s">
        <v>762</v>
      </c>
      <c r="G37" s="852" t="s">
        <v>763</v>
      </c>
      <c r="H37" s="852" t="s">
        <v>764</v>
      </c>
      <c r="I37" s="1606" t="s">
        <v>765</v>
      </c>
      <c r="J37" s="852" t="s">
        <v>769</v>
      </c>
      <c r="K37" s="852" t="s">
        <v>770</v>
      </c>
      <c r="M37" s="10"/>
      <c r="N37" s="1717"/>
      <c r="O37" s="1717"/>
      <c r="P37" s="1717"/>
      <c r="Q37" s="1717"/>
      <c r="R37" s="1717"/>
      <c r="S37" s="1717"/>
      <c r="T37" s="1717"/>
      <c r="U37" s="1717"/>
      <c r="V37" s="1717"/>
      <c r="W37" s="1717"/>
      <c r="X37" s="1717"/>
      <c r="Y37" s="1717"/>
    </row>
    <row r="38" spans="1:25" ht="15.95" customHeight="1">
      <c r="A38" s="728" t="s">
        <v>420</v>
      </c>
      <c r="B38" s="690"/>
      <c r="C38" s="729"/>
      <c r="D38" s="1514">
        <v>20.010735732425999</v>
      </c>
      <c r="E38" s="729">
        <v>23.010614493118101</v>
      </c>
      <c r="F38" s="690">
        <v>27.015602519852798</v>
      </c>
      <c r="G38" s="691">
        <v>20.108630310234698</v>
      </c>
      <c r="H38" s="691">
        <v>19.3519945401946</v>
      </c>
      <c r="I38" s="1558">
        <v>14.3383681811383</v>
      </c>
      <c r="J38" s="692">
        <v>43.021350225544097</v>
      </c>
      <c r="K38" s="692">
        <v>33.690362721332903</v>
      </c>
      <c r="L38" s="723"/>
      <c r="M38" s="725"/>
      <c r="N38" s="1718"/>
      <c r="O38" s="1718"/>
      <c r="P38" s="1718"/>
      <c r="Q38" s="1718"/>
      <c r="R38" s="1718"/>
      <c r="S38" s="1718"/>
      <c r="T38" s="1718"/>
      <c r="U38" s="1718"/>
      <c r="V38" s="1718"/>
      <c r="W38" s="1718"/>
    </row>
    <row r="39" spans="1:25" ht="15.95" customHeight="1">
      <c r="A39" s="1697" t="s">
        <v>462</v>
      </c>
      <c r="B39" s="1698"/>
      <c r="C39" s="798"/>
      <c r="D39" s="1699">
        <v>58.827018775529694</v>
      </c>
      <c r="E39" s="1700">
        <v>-58.832257856453204</v>
      </c>
      <c r="F39" s="1698">
        <v>-450.23145929606699</v>
      </c>
      <c r="G39" s="1701">
        <v>86.104799637179198</v>
      </c>
      <c r="H39" s="1701">
        <v>-116.637410138657</v>
      </c>
      <c r="I39" s="1702">
        <v>147.977853265899</v>
      </c>
      <c r="J39" s="1703">
        <v>-5.2390809235092206E-3</v>
      </c>
      <c r="K39" s="1703">
        <v>31.340443127241997</v>
      </c>
      <c r="L39" s="723"/>
      <c r="M39" s="725"/>
      <c r="N39" s="1718"/>
      <c r="O39" s="1718"/>
      <c r="P39" s="1718"/>
      <c r="Q39" s="1718"/>
      <c r="R39" s="1718"/>
      <c r="S39" s="1718"/>
      <c r="T39" s="1718"/>
      <c r="U39" s="1718"/>
      <c r="V39" s="1718"/>
      <c r="W39" s="1718"/>
    </row>
    <row r="40" spans="1:25" s="727" customFormat="1" ht="15.95" customHeight="1">
      <c r="A40" s="779" t="s">
        <v>38</v>
      </c>
      <c r="B40" s="700"/>
      <c r="C40" s="780"/>
      <c r="D40" s="1512">
        <v>78.837754507955694</v>
      </c>
      <c r="E40" s="780">
        <v>-35.821643363335106</v>
      </c>
      <c r="F40" s="700">
        <v>-423.21585677621403</v>
      </c>
      <c r="G40" s="701">
        <v>106.213429947414</v>
      </c>
      <c r="H40" s="701">
        <v>-97.285415598462293</v>
      </c>
      <c r="I40" s="1612">
        <v>162.31622144703701</v>
      </c>
      <c r="J40" s="702">
        <v>43.016111144620588</v>
      </c>
      <c r="K40" s="702">
        <v>65.030805848574715</v>
      </c>
      <c r="M40" s="743"/>
    </row>
    <row r="41" spans="1:25" ht="14.25" customHeight="1">
      <c r="A41" s="1740" t="s">
        <v>700</v>
      </c>
      <c r="B41" s="793"/>
      <c r="I41" s="777"/>
      <c r="N41" s="721"/>
      <c r="O41" s="721"/>
    </row>
    <row r="42" spans="1:25" customFormat="1">
      <c r="A42" s="1885" t="s">
        <v>699</v>
      </c>
      <c r="B42" s="1885"/>
      <c r="C42" s="1885"/>
      <c r="D42" s="1885"/>
      <c r="E42" s="1885"/>
      <c r="F42" s="1885"/>
      <c r="G42" s="1885"/>
      <c r="H42" s="1885"/>
      <c r="I42" s="1885"/>
      <c r="J42" s="1885"/>
      <c r="K42" s="1885"/>
    </row>
    <row r="43" spans="1:25" customFormat="1">
      <c r="A43" s="1885" t="s">
        <v>698</v>
      </c>
      <c r="B43" s="1885"/>
      <c r="C43" s="1885"/>
      <c r="D43" s="1885"/>
      <c r="E43" s="1885"/>
      <c r="F43" s="1885"/>
      <c r="G43" s="1885"/>
      <c r="H43" s="1885"/>
      <c r="I43" s="1885"/>
      <c r="J43" s="1885"/>
      <c r="K43" s="1885"/>
    </row>
    <row r="44" spans="1:25" customFormat="1" ht="14.25" customHeight="1">
      <c r="A44" s="1740" t="s">
        <v>697</v>
      </c>
      <c r="B44" s="1740"/>
      <c r="C44" s="1740"/>
      <c r="D44" s="1740"/>
      <c r="E44" s="1740"/>
      <c r="F44" s="1740"/>
      <c r="G44" s="1740"/>
      <c r="H44" s="1740"/>
      <c r="I44" s="1740"/>
      <c r="J44" s="1740"/>
      <c r="K44" s="1740"/>
    </row>
    <row r="45" spans="1:25" customFormat="1" ht="14.25" customHeight="1">
      <c r="A45" s="1740" t="s">
        <v>696</v>
      </c>
      <c r="B45" s="1740"/>
      <c r="C45" s="1740"/>
      <c r="D45" s="1740"/>
      <c r="E45" s="1740"/>
      <c r="F45" s="1740"/>
      <c r="G45" s="1740"/>
      <c r="H45" s="1740"/>
      <c r="I45" s="1740"/>
      <c r="J45" s="1740"/>
      <c r="K45" s="1740"/>
    </row>
    <row r="46" spans="1:25" ht="15.95" customHeight="1">
      <c r="A46" s="23"/>
      <c r="B46" s="681"/>
      <c r="C46" s="681"/>
      <c r="D46" s="681"/>
      <c r="E46" s="681"/>
      <c r="F46" s="681"/>
      <c r="G46" s="683"/>
      <c r="H46" s="683"/>
      <c r="I46" s="683"/>
      <c r="J46" s="683"/>
      <c r="K46" s="683"/>
      <c r="L46" s="723"/>
      <c r="M46" s="743"/>
    </row>
    <row r="47" spans="1:25" ht="15.95" customHeight="1">
      <c r="D47" s="745"/>
      <c r="E47" s="745"/>
      <c r="J47" s="778"/>
      <c r="K47" s="778"/>
      <c r="M47" s="23"/>
    </row>
    <row r="49" spans="10:11" ht="30">
      <c r="J49" s="26"/>
      <c r="K49" s="26"/>
    </row>
    <row r="50" spans="10:11" ht="30">
      <c r="J50" s="708"/>
      <c r="K50" s="708"/>
    </row>
    <row r="51" spans="10:11">
      <c r="J51" s="709"/>
      <c r="K51" s="709"/>
    </row>
    <row r="52" spans="10:11">
      <c r="J52" s="1484"/>
      <c r="K52" s="1484"/>
    </row>
    <row r="53" spans="10:11">
      <c r="J53" s="1483"/>
      <c r="K53" s="1483"/>
    </row>
    <row r="54" spans="10:11">
      <c r="J54" s="684"/>
      <c r="K54" s="684"/>
    </row>
    <row r="55" spans="10:11">
      <c r="J55" s="684"/>
      <c r="K55" s="684"/>
    </row>
    <row r="56" spans="10:11">
      <c r="J56" s="684"/>
      <c r="K56" s="684"/>
    </row>
    <row r="57" spans="10:11">
      <c r="J57" s="684"/>
      <c r="K57" s="684"/>
    </row>
    <row r="58" spans="10:11">
      <c r="J58" s="684"/>
      <c r="K58" s="684"/>
    </row>
    <row r="59" spans="10:11">
      <c r="J59" s="684"/>
      <c r="K59" s="684"/>
    </row>
    <row r="60" spans="10:11">
      <c r="J60" s="684"/>
      <c r="K60" s="684"/>
    </row>
    <row r="61" spans="10:11">
      <c r="J61" s="787"/>
      <c r="K61" s="787"/>
    </row>
    <row r="62" spans="10:11">
      <c r="J62" s="684"/>
      <c r="K62" s="684"/>
    </row>
    <row r="63" spans="10:11">
      <c r="J63" s="684"/>
      <c r="K63" s="684"/>
    </row>
    <row r="64" spans="10:11">
      <c r="J64" s="684"/>
      <c r="K64" s="684"/>
    </row>
    <row r="65" spans="10:11">
      <c r="J65" s="684"/>
      <c r="K65" s="684"/>
    </row>
    <row r="66" spans="10:11">
      <c r="J66" s="684"/>
      <c r="K66" s="684"/>
    </row>
    <row r="67" spans="10:11">
      <c r="J67" s="684"/>
      <c r="K67" s="684"/>
    </row>
    <row r="68" spans="10:11">
      <c r="J68" s="684"/>
      <c r="K68" s="684"/>
    </row>
    <row r="69" spans="10:11">
      <c r="J69" s="787"/>
      <c r="K69" s="787"/>
    </row>
    <row r="70" spans="10:11">
      <c r="J70" s="1493"/>
      <c r="K70" s="1493"/>
    </row>
    <row r="71" spans="10:11">
      <c r="J71" s="1493"/>
      <c r="K71" s="1493"/>
    </row>
    <row r="72" spans="10:11">
      <c r="J72" s="787"/>
      <c r="K72" s="787"/>
    </row>
    <row r="73" spans="10:11">
      <c r="J73" s="63"/>
      <c r="K73" s="63"/>
    </row>
    <row r="74" spans="10:11">
      <c r="J74" s="683"/>
      <c r="K74" s="683"/>
    </row>
    <row r="75" spans="10:11">
      <c r="J75" s="683"/>
      <c r="K75" s="683"/>
    </row>
    <row r="76" spans="10:11">
      <c r="J76" s="683"/>
      <c r="K76" s="683"/>
    </row>
    <row r="77" spans="10:11">
      <c r="J77" s="1492"/>
      <c r="K77" s="1492"/>
    </row>
    <row r="78" spans="10:11">
      <c r="J78" s="684"/>
      <c r="K78" s="684"/>
    </row>
    <row r="79" spans="10:11">
      <c r="J79" s="684"/>
      <c r="K79" s="684"/>
    </row>
    <row r="80" spans="10:11">
      <c r="J80" s="1489"/>
      <c r="K80" s="1489"/>
    </row>
    <row r="81" spans="10:11">
      <c r="J81" s="1487"/>
      <c r="K81" s="1487"/>
    </row>
    <row r="82" spans="10:11">
      <c r="J82" s="1491"/>
      <c r="K82" s="1491"/>
    </row>
    <row r="83" spans="10:11">
      <c r="J83" s="1488"/>
      <c r="K83" s="1488"/>
    </row>
    <row r="84" spans="10:11">
      <c r="J84" s="224"/>
      <c r="K84" s="224"/>
    </row>
    <row r="85" spans="10:11">
      <c r="J85" s="1488"/>
      <c r="K85" s="1488"/>
    </row>
    <row r="86" spans="10:11">
      <c r="J86" s="1488"/>
      <c r="K86" s="1488"/>
    </row>
    <row r="87" spans="10:11">
      <c r="J87" s="1488"/>
      <c r="K87" s="1488"/>
    </row>
    <row r="88" spans="10:11">
      <c r="J88" s="1487"/>
      <c r="K88" s="1487"/>
    </row>
    <row r="89" spans="10:11">
      <c r="J89" s="1486"/>
      <c r="K89" s="1486"/>
    </row>
    <row r="90" spans="10:11">
      <c r="J90" s="683"/>
      <c r="K90" s="683"/>
    </row>
    <row r="91" spans="10:11">
      <c r="J91" s="683"/>
      <c r="K91" s="683"/>
    </row>
    <row r="92" spans="10:11">
      <c r="J92" s="1484"/>
      <c r="K92" s="1484"/>
    </row>
    <row r="93" spans="10:11">
      <c r="J93" s="1483"/>
      <c r="K93" s="1483"/>
    </row>
    <row r="94" spans="10:11">
      <c r="J94" s="787"/>
      <c r="K94" s="787"/>
    </row>
    <row r="95" spans="10:11">
      <c r="J95" s="684"/>
      <c r="K95" s="684"/>
    </row>
    <row r="96" spans="10:11">
      <c r="J96" s="684"/>
      <c r="K96" s="684"/>
    </row>
    <row r="97" spans="10:11">
      <c r="J97" s="787"/>
      <c r="K97" s="787"/>
    </row>
    <row r="99" spans="10:11">
      <c r="J99" s="723"/>
      <c r="K99" s="723"/>
    </row>
    <row r="100" spans="10:11">
      <c r="J100" s="723"/>
      <c r="K100" s="723"/>
    </row>
    <row r="101" spans="10:11">
      <c r="J101" s="723"/>
      <c r="K101" s="723"/>
    </row>
    <row r="102" spans="10:11">
      <c r="J102" s="1704"/>
      <c r="K102" s="1704"/>
    </row>
    <row r="103" spans="10:11">
      <c r="J103" s="723"/>
      <c r="K103" s="723"/>
    </row>
    <row r="105" spans="10:11">
      <c r="J105" s="723"/>
      <c r="K105" s="723"/>
    </row>
    <row r="106" spans="10:11">
      <c r="J106" s="723"/>
      <c r="K106" s="723"/>
    </row>
    <row r="107" spans="10:11">
      <c r="J107" s="723"/>
      <c r="K107" s="723"/>
    </row>
    <row r="108" spans="10:11">
      <c r="J108" s="723"/>
      <c r="K108" s="723"/>
    </row>
    <row r="109" spans="10:11">
      <c r="J109" s="723"/>
      <c r="K109" s="723"/>
    </row>
    <row r="110" spans="10:11">
      <c r="J110" s="723"/>
      <c r="K110" s="723"/>
    </row>
    <row r="111" spans="10:11">
      <c r="J111" s="723"/>
      <c r="K111" s="723"/>
    </row>
    <row r="116" spans="10:11">
      <c r="J116" s="1704"/>
      <c r="K116" s="1704"/>
    </row>
    <row r="129" spans="10:11">
      <c r="J129" s="1704"/>
      <c r="K129" s="1704"/>
    </row>
    <row r="143" spans="10:11">
      <c r="J143" s="1704"/>
      <c r="K143" s="1704"/>
    </row>
    <row r="156" spans="10:11">
      <c r="J156" s="1704"/>
      <c r="K156" s="1704"/>
    </row>
    <row r="170" spans="10:11">
      <c r="J170" s="1704"/>
      <c r="K170" s="1704"/>
    </row>
    <row r="183" spans="10:11">
      <c r="J183" s="1704"/>
      <c r="K183" s="1704"/>
    </row>
  </sheetData>
  <mergeCells count="2">
    <mergeCell ref="A42:K42"/>
    <mergeCell ref="A43:K43"/>
  </mergeCells>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AH234"/>
  <sheetViews>
    <sheetView showGridLines="0" view="pageBreakPreview" zoomScale="70" zoomScaleNormal="50" zoomScaleSheetLayoutView="70" workbookViewId="0"/>
  </sheetViews>
  <sheetFormatPr defaultRowHeight="12.75"/>
  <cols>
    <col min="1" max="1" width="80.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3" width="9.140625" style="721"/>
    <col min="14" max="16384" width="9.140625" style="723"/>
  </cols>
  <sheetData>
    <row r="1" spans="1:34" s="705" customFormat="1" ht="50.1" customHeight="1">
      <c r="A1" s="704"/>
      <c r="C1" s="706"/>
      <c r="D1" s="706"/>
      <c r="E1" s="706"/>
      <c r="F1" s="706"/>
      <c r="G1" s="706"/>
      <c r="H1" s="706"/>
      <c r="I1" s="706"/>
      <c r="J1" s="706"/>
      <c r="K1" s="706"/>
    </row>
    <row r="2" spans="1:34" s="12" customFormat="1" ht="39.950000000000003" customHeight="1">
      <c r="A2" s="1677" t="s">
        <v>742</v>
      </c>
      <c r="B2" s="24"/>
      <c r="C2" s="25"/>
      <c r="D2" s="25"/>
      <c r="E2" s="24"/>
      <c r="F2" s="24"/>
      <c r="G2" s="24"/>
      <c r="H2" s="26"/>
      <c r="I2" s="26"/>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9"/>
      <c r="B3" s="8"/>
      <c r="C3" s="707"/>
      <c r="D3" s="707"/>
      <c r="E3" s="8"/>
      <c r="F3" s="8"/>
      <c r="G3" s="8"/>
      <c r="H3" s="8"/>
      <c r="I3" s="708"/>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28"/>
      <c r="E4" s="709"/>
      <c r="F4" s="709"/>
      <c r="G4" s="709"/>
      <c r="H4" s="709"/>
      <c r="I4" s="709"/>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499</v>
      </c>
      <c r="B5" s="711"/>
      <c r="C5" s="712"/>
      <c r="D5" s="712"/>
      <c r="E5" s="712"/>
      <c r="F5" s="712"/>
      <c r="G5" s="712"/>
      <c r="H5" s="712"/>
      <c r="I5" s="713"/>
      <c r="J5" s="713"/>
      <c r="K5" s="713"/>
      <c r="L5" s="1679"/>
    </row>
    <row r="6" spans="1:34" s="11" customFormat="1" ht="15.95" customHeight="1">
      <c r="A6" s="714" t="s">
        <v>95</v>
      </c>
      <c r="B6" s="715" t="s">
        <v>229</v>
      </c>
      <c r="C6" s="716" t="s">
        <v>99</v>
      </c>
      <c r="D6" s="717" t="s">
        <v>100</v>
      </c>
      <c r="E6" s="716" t="s">
        <v>101</v>
      </c>
      <c r="F6" s="715" t="s">
        <v>85</v>
      </c>
      <c r="G6" s="852" t="s">
        <v>86</v>
      </c>
      <c r="H6" s="852" t="s">
        <v>87</v>
      </c>
      <c r="I6" s="1823" t="s">
        <v>88</v>
      </c>
      <c r="J6" s="716" t="s">
        <v>768</v>
      </c>
      <c r="K6" s="716" t="s">
        <v>670</v>
      </c>
      <c r="L6" s="718"/>
      <c r="M6" s="10"/>
    </row>
    <row r="7" spans="1:34" ht="15.95" customHeight="1">
      <c r="A7" s="738" t="s">
        <v>409</v>
      </c>
      <c r="B7" s="678"/>
      <c r="C7" s="681"/>
      <c r="D7" s="1513"/>
      <c r="E7" s="697"/>
      <c r="F7" s="678"/>
      <c r="G7" s="683"/>
      <c r="H7" s="683"/>
      <c r="I7" s="1581"/>
      <c r="J7" s="684"/>
      <c r="K7" s="684"/>
      <c r="L7" s="1681"/>
    </row>
    <row r="8" spans="1:34" ht="15.95" customHeight="1">
      <c r="A8" s="728" t="s">
        <v>420</v>
      </c>
      <c r="B8" s="690"/>
      <c r="C8" s="689"/>
      <c r="D8" s="1514">
        <v>-8.2646534482210014E-6</v>
      </c>
      <c r="E8" s="729">
        <v>5.8207660913467405E-17</v>
      </c>
      <c r="F8" s="690">
        <v>-9.3555124724043696E-5</v>
      </c>
      <c r="G8" s="691">
        <v>3.5789344007113003E-5</v>
      </c>
      <c r="H8" s="691">
        <v>-4.8157705376710505E-5</v>
      </c>
      <c r="I8" s="1593">
        <v>1.2813426929176799E-5</v>
      </c>
      <c r="J8" s="692">
        <v>-8.2646534481627933E-6</v>
      </c>
      <c r="K8" s="692">
        <v>-3.5344278447533706E-5</v>
      </c>
      <c r="L8" s="1681"/>
      <c r="M8" s="725"/>
    </row>
    <row r="9" spans="1:34" ht="15.95" customHeight="1">
      <c r="A9" s="724" t="s">
        <v>457</v>
      </c>
      <c r="B9" s="1683"/>
      <c r="C9" s="1741"/>
      <c r="D9" s="1684">
        <v>6.4740398256253701E-7</v>
      </c>
      <c r="E9" s="1685">
        <v>0</v>
      </c>
      <c r="F9" s="1683">
        <v>5.0627886941039385E-7</v>
      </c>
      <c r="G9" s="1686">
        <v>-1.73612454091198E-10</v>
      </c>
      <c r="H9" s="1686">
        <v>1.7361268692184199E-10</v>
      </c>
      <c r="I9" s="1712">
        <v>3.8999132812023196E-14</v>
      </c>
      <c r="J9" s="1687">
        <v>6.4740398256253701E-7</v>
      </c>
      <c r="K9" s="1687">
        <v>1.7365168605465401E-10</v>
      </c>
      <c r="L9" s="1681"/>
      <c r="M9" s="725"/>
    </row>
    <row r="10" spans="1:34" ht="15.95" customHeight="1">
      <c r="A10" s="724" t="s">
        <v>432</v>
      </c>
      <c r="B10" s="682"/>
      <c r="C10" s="681"/>
      <c r="D10" s="1513">
        <v>0</v>
      </c>
      <c r="E10" s="697">
        <v>0</v>
      </c>
      <c r="F10" s="682">
        <v>0</v>
      </c>
      <c r="G10" s="683">
        <v>1.2999999999999999E-5</v>
      </c>
      <c r="H10" s="683">
        <v>0</v>
      </c>
      <c r="I10" s="1581">
        <v>-1.2999999999999999E-5</v>
      </c>
      <c r="J10" s="684">
        <v>0</v>
      </c>
      <c r="K10" s="684">
        <v>-1.2999999999999999E-5</v>
      </c>
      <c r="L10" s="1681"/>
      <c r="M10" s="725"/>
    </row>
    <row r="11" spans="1:34" ht="15.95" customHeight="1">
      <c r="A11" s="724" t="s">
        <v>433</v>
      </c>
      <c r="B11" s="682"/>
      <c r="C11" s="681"/>
      <c r="D11" s="1513">
        <v>1.1485730000000001</v>
      </c>
      <c r="E11" s="697">
        <v>0.83409199999999994</v>
      </c>
      <c r="F11" s="682">
        <v>2.1497129999999984</v>
      </c>
      <c r="G11" s="683">
        <v>-875.75803399999995</v>
      </c>
      <c r="H11" s="683">
        <v>77.291790000000006</v>
      </c>
      <c r="I11" s="1581">
        <v>1026.5496009999999</v>
      </c>
      <c r="J11" s="684">
        <v>1.9826649999999999</v>
      </c>
      <c r="K11" s="684">
        <v>1103.8413909999999</v>
      </c>
      <c r="L11" s="1681"/>
      <c r="M11" s="725"/>
    </row>
    <row r="12" spans="1:34" ht="15.95" customHeight="1">
      <c r="A12" s="724" t="s">
        <v>500</v>
      </c>
      <c r="B12" s="682"/>
      <c r="C12" s="681"/>
      <c r="D12" s="1513">
        <v>0</v>
      </c>
      <c r="E12" s="697">
        <v>0</v>
      </c>
      <c r="F12" s="682">
        <v>-38.718344000000002</v>
      </c>
      <c r="G12" s="683">
        <v>-950</v>
      </c>
      <c r="H12" s="683">
        <v>-7.3513900000000003</v>
      </c>
      <c r="I12" s="1581">
        <v>945.399135</v>
      </c>
      <c r="J12" s="684">
        <v>0</v>
      </c>
      <c r="K12" s="684">
        <v>938.04774499999996</v>
      </c>
      <c r="L12" s="1681"/>
      <c r="M12" s="725"/>
    </row>
    <row r="13" spans="1:34" ht="15.95" customHeight="1">
      <c r="A13" s="724" t="s">
        <v>501</v>
      </c>
      <c r="B13" s="682"/>
      <c r="C13" s="681"/>
      <c r="D13" s="1513">
        <v>0</v>
      </c>
      <c r="E13" s="697">
        <v>0</v>
      </c>
      <c r="F13" s="682">
        <v>0</v>
      </c>
      <c r="G13" s="683">
        <v>0</v>
      </c>
      <c r="H13" s="683">
        <v>0</v>
      </c>
      <c r="I13" s="1581">
        <v>0</v>
      </c>
      <c r="J13" s="684">
        <v>0</v>
      </c>
      <c r="K13" s="684">
        <v>0</v>
      </c>
      <c r="L13" s="1681"/>
      <c r="M13" s="725"/>
    </row>
    <row r="14" spans="1:34" ht="15.95" customHeight="1">
      <c r="A14" s="724" t="s">
        <v>502</v>
      </c>
      <c r="B14" s="686"/>
      <c r="C14" s="685"/>
      <c r="D14" s="1589">
        <v>1.1485730000000001</v>
      </c>
      <c r="E14" s="817">
        <v>0.83409199999999994</v>
      </c>
      <c r="F14" s="686">
        <v>40.868057</v>
      </c>
      <c r="G14" s="687">
        <v>74.241966000000005</v>
      </c>
      <c r="H14" s="687">
        <v>84.643180000000001</v>
      </c>
      <c r="I14" s="1588">
        <v>81.150465999999994</v>
      </c>
      <c r="J14" s="688">
        <v>1.9826649999999999</v>
      </c>
      <c r="K14" s="688">
        <v>165.793646</v>
      </c>
      <c r="L14" s="1681"/>
      <c r="M14" s="725"/>
    </row>
    <row r="15" spans="1:34" ht="15.95" customHeight="1">
      <c r="A15" s="733" t="s">
        <v>458</v>
      </c>
      <c r="B15" s="690"/>
      <c r="C15" s="689"/>
      <c r="D15" s="1514">
        <v>1.1485653827505371</v>
      </c>
      <c r="E15" s="729">
        <v>0.83409200000000006</v>
      </c>
      <c r="F15" s="690">
        <v>2.14961995115425</v>
      </c>
      <c r="G15" s="691">
        <v>-875.7579852108297</v>
      </c>
      <c r="H15" s="691">
        <v>77.291741842468397</v>
      </c>
      <c r="I15" s="1593">
        <v>1026.5496008134269</v>
      </c>
      <c r="J15" s="692">
        <v>1.9826573827505372</v>
      </c>
      <c r="K15" s="692">
        <v>1103.8413426558952</v>
      </c>
      <c r="L15" s="1681"/>
      <c r="M15" s="725"/>
    </row>
    <row r="16" spans="1:34" ht="15.95" customHeight="1">
      <c r="A16" s="724" t="s">
        <v>39</v>
      </c>
      <c r="B16" s="739"/>
      <c r="C16" s="1742"/>
      <c r="D16" s="1689">
        <v>-1.0113384141191091</v>
      </c>
      <c r="E16" s="1690">
        <v>2.7871E-2</v>
      </c>
      <c r="F16" s="1688">
        <v>11.078618844425067</v>
      </c>
      <c r="G16" s="1691">
        <v>17.906094996742439</v>
      </c>
      <c r="H16" s="1691">
        <v>20.137436003257676</v>
      </c>
      <c r="I16" s="1708">
        <v>16.89444799999989</v>
      </c>
      <c r="J16" s="1692">
        <v>-0.9834674141191091</v>
      </c>
      <c r="K16" s="1692">
        <v>37.031884003257566</v>
      </c>
      <c r="L16" s="1681"/>
      <c r="M16" s="725"/>
    </row>
    <row r="17" spans="1:13" ht="15.95" customHeight="1">
      <c r="A17" s="724" t="s">
        <v>40</v>
      </c>
      <c r="B17" s="739"/>
      <c r="C17" s="1742"/>
      <c r="D17" s="1689">
        <v>0</v>
      </c>
      <c r="E17" s="1690">
        <v>0</v>
      </c>
      <c r="F17" s="1688">
        <v>0</v>
      </c>
      <c r="G17" s="1691">
        <v>0</v>
      </c>
      <c r="H17" s="1691">
        <v>0</v>
      </c>
      <c r="I17" s="1708">
        <v>0</v>
      </c>
      <c r="J17" s="1692">
        <v>0</v>
      </c>
      <c r="K17" s="1692">
        <v>0</v>
      </c>
      <c r="L17" s="1681"/>
      <c r="M17" s="725"/>
    </row>
    <row r="18" spans="1:13" ht="15.95" customHeight="1">
      <c r="A18" s="728" t="s">
        <v>45</v>
      </c>
      <c r="B18" s="690"/>
      <c r="C18" s="689"/>
      <c r="D18" s="1514">
        <v>2.1599037968696502</v>
      </c>
      <c r="E18" s="729">
        <v>0.80622100000000008</v>
      </c>
      <c r="F18" s="690">
        <v>-8.9289993570765986</v>
      </c>
      <c r="G18" s="691">
        <v>-893.66407937645181</v>
      </c>
      <c r="H18" s="691">
        <v>57.154305820793837</v>
      </c>
      <c r="I18" s="1593">
        <v>1009.6551524645296</v>
      </c>
      <c r="J18" s="692">
        <v>2.96612479686965</v>
      </c>
      <c r="K18" s="692">
        <v>1066.8094582853234</v>
      </c>
      <c r="L18" s="1681"/>
      <c r="M18" s="725"/>
    </row>
    <row r="19" spans="1:13" ht="15.95" customHeight="1">
      <c r="A19" s="857"/>
      <c r="B19" s="858"/>
      <c r="C19" s="858"/>
      <c r="D19" s="858"/>
      <c r="E19" s="859"/>
      <c r="F19" s="858"/>
      <c r="G19" s="860"/>
      <c r="H19" s="860"/>
      <c r="I19" s="845"/>
      <c r="J19" s="845"/>
      <c r="K19" s="845"/>
      <c r="M19" s="725"/>
    </row>
    <row r="20" spans="1:13" ht="15.95" customHeight="1">
      <c r="A20" s="722"/>
      <c r="B20" s="839"/>
      <c r="E20" s="745"/>
      <c r="J20" s="778"/>
      <c r="K20" s="778"/>
      <c r="M20" s="23"/>
    </row>
    <row r="21" spans="1:13">
      <c r="J21" s="725"/>
      <c r="K21" s="725"/>
    </row>
    <row r="22" spans="1:13">
      <c r="J22" s="725"/>
      <c r="K22" s="725"/>
    </row>
    <row r="23" spans="1:13">
      <c r="J23" s="725"/>
      <c r="K23" s="725"/>
    </row>
    <row r="24" spans="1:13">
      <c r="J24" s="725"/>
      <c r="K24" s="725"/>
    </row>
    <row r="25" spans="1:13">
      <c r="J25" s="725"/>
      <c r="K25" s="725"/>
    </row>
    <row r="26" spans="1:13">
      <c r="J26" s="725"/>
      <c r="K26" s="725"/>
    </row>
    <row r="27" spans="1:13">
      <c r="J27" s="725"/>
      <c r="K27" s="725"/>
    </row>
    <row r="28" spans="1:13">
      <c r="J28" s="725"/>
      <c r="K28" s="725"/>
    </row>
    <row r="29" spans="1:13">
      <c r="J29" s="725"/>
      <c r="K29" s="725"/>
    </row>
    <row r="30" spans="1:13">
      <c r="J30" s="725"/>
      <c r="K30" s="725"/>
    </row>
    <row r="31" spans="1:13">
      <c r="J31" s="725"/>
      <c r="K31" s="725"/>
    </row>
    <row r="32" spans="1:13">
      <c r="J32" s="743"/>
      <c r="K32" s="743"/>
    </row>
    <row r="33" spans="10:11">
      <c r="J33" s="743"/>
      <c r="K33" s="743"/>
    </row>
    <row r="34" spans="10:11">
      <c r="J34" s="837"/>
      <c r="K34" s="837"/>
    </row>
    <row r="35" spans="10:11">
      <c r="J35" s="837"/>
      <c r="K35" s="837"/>
    </row>
    <row r="36" spans="10:11">
      <c r="J36" s="99"/>
      <c r="K36" s="99"/>
    </row>
    <row r="37" spans="10:11">
      <c r="J37" s="98"/>
      <c r="K37" s="98"/>
    </row>
    <row r="38" spans="10:11">
      <c r="J38" s="1481"/>
      <c r="K38" s="1481"/>
    </row>
    <row r="39" spans="10:11">
      <c r="J39" s="1482"/>
      <c r="K39" s="1482"/>
    </row>
    <row r="40" spans="10:11">
      <c r="J40" s="839"/>
      <c r="K40" s="839"/>
    </row>
    <row r="41" spans="10:11">
      <c r="J41" s="839"/>
      <c r="K41" s="839"/>
    </row>
    <row r="42" spans="10:11" ht="30">
      <c r="J42" s="1507"/>
      <c r="K42" s="1507"/>
    </row>
    <row r="43" spans="10:11" ht="30">
      <c r="J43" s="708"/>
      <c r="K43" s="708"/>
    </row>
    <row r="44" spans="10:11">
      <c r="J44" s="709"/>
      <c r="K44" s="709"/>
    </row>
    <row r="45" spans="10:11">
      <c r="J45" s="1484"/>
      <c r="K45" s="1484"/>
    </row>
    <row r="46" spans="10:11">
      <c r="J46" s="1496"/>
      <c r="K46" s="1496"/>
    </row>
    <row r="47" spans="10:11">
      <c r="J47" s="684"/>
      <c r="K47" s="684"/>
    </row>
    <row r="48" spans="10:11">
      <c r="J48" s="1495"/>
      <c r="K48" s="1495"/>
    </row>
    <row r="49" spans="10:11">
      <c r="J49" s="1495"/>
      <c r="K49" s="1495"/>
    </row>
    <row r="50" spans="10:11">
      <c r="J50" s="1495"/>
      <c r="K50" s="1495"/>
    </row>
    <row r="51" spans="10:11">
      <c r="J51" s="1495"/>
      <c r="K51" s="1495"/>
    </row>
    <row r="52" spans="10:11">
      <c r="J52" s="1495"/>
      <c r="K52" s="1495"/>
    </row>
    <row r="53" spans="10:11">
      <c r="J53" s="1495"/>
      <c r="K53" s="1495"/>
    </row>
    <row r="54" spans="10:11">
      <c r="J54" s="1494"/>
      <c r="K54" s="1494"/>
    </row>
    <row r="55" spans="10:11">
      <c r="J55" s="1495"/>
      <c r="K55" s="1495"/>
    </row>
    <row r="56" spans="10:11">
      <c r="J56" s="1495"/>
      <c r="K56" s="1495"/>
    </row>
    <row r="57" spans="10:11">
      <c r="J57" s="1495"/>
      <c r="K57" s="1495"/>
    </row>
    <row r="58" spans="10:11">
      <c r="J58" s="1495"/>
      <c r="K58" s="1495"/>
    </row>
    <row r="59" spans="10:11">
      <c r="J59" s="1495"/>
      <c r="K59" s="1495"/>
    </row>
    <row r="60" spans="10:11">
      <c r="J60" s="1495"/>
      <c r="K60" s="1495"/>
    </row>
    <row r="61" spans="10:11">
      <c r="J61" s="1495"/>
      <c r="K61" s="1495"/>
    </row>
    <row r="62" spans="10:11">
      <c r="J62" s="1494"/>
      <c r="K62" s="1494"/>
    </row>
    <row r="63" spans="10:11">
      <c r="J63" s="1506"/>
      <c r="K63" s="1506"/>
    </row>
    <row r="64" spans="10:11">
      <c r="J64" s="1506"/>
      <c r="K64" s="1506"/>
    </row>
    <row r="65" spans="10:11">
      <c r="J65" s="1494"/>
      <c r="K65" s="1494"/>
    </row>
    <row r="66" spans="10:11">
      <c r="J66" s="1505"/>
      <c r="K66" s="1505"/>
    </row>
    <row r="67" spans="10:11">
      <c r="J67" s="1495"/>
      <c r="K67" s="1495"/>
    </row>
    <row r="68" spans="10:11">
      <c r="J68" s="1495"/>
      <c r="K68" s="1495"/>
    </row>
    <row r="69" spans="10:11">
      <c r="J69" s="1495"/>
      <c r="K69" s="1495"/>
    </row>
    <row r="70" spans="10:11">
      <c r="J70" s="1504"/>
      <c r="K70" s="1504"/>
    </row>
    <row r="71" spans="10:11">
      <c r="J71" s="1495"/>
      <c r="K71" s="1495"/>
    </row>
    <row r="72" spans="10:11">
      <c r="J72" s="1495"/>
      <c r="K72" s="1495"/>
    </row>
    <row r="73" spans="10:11">
      <c r="J73" s="1501"/>
      <c r="K73" s="1501"/>
    </row>
    <row r="74" spans="10:11">
      <c r="J74" s="1499"/>
      <c r="K74" s="1499"/>
    </row>
    <row r="75" spans="10:11">
      <c r="J75" s="1503"/>
      <c r="K75" s="1503"/>
    </row>
    <row r="76" spans="10:11">
      <c r="J76" s="1500"/>
      <c r="K76" s="1500"/>
    </row>
    <row r="77" spans="10:11">
      <c r="J77" s="1502"/>
      <c r="K77" s="1502"/>
    </row>
    <row r="78" spans="10:11">
      <c r="J78" s="1500"/>
      <c r="K78" s="1500"/>
    </row>
    <row r="79" spans="10:11">
      <c r="J79" s="1500"/>
      <c r="K79" s="1500"/>
    </row>
    <row r="80" spans="10:11">
      <c r="J80" s="1500"/>
      <c r="K80" s="1500"/>
    </row>
    <row r="81" spans="10:11">
      <c r="J81" s="1499"/>
      <c r="K81" s="1499"/>
    </row>
    <row r="82" spans="10:11">
      <c r="J82" s="1498"/>
      <c r="K82" s="1498"/>
    </row>
    <row r="83" spans="10:11">
      <c r="J83" s="1495"/>
      <c r="K83" s="1495"/>
    </row>
    <row r="84" spans="10:11">
      <c r="J84" s="683"/>
      <c r="K84" s="683"/>
    </row>
    <row r="85" spans="10:11">
      <c r="J85" s="1484"/>
      <c r="K85" s="1484"/>
    </row>
    <row r="86" spans="10:11">
      <c r="J86" s="1496"/>
      <c r="K86" s="1496"/>
    </row>
    <row r="87" spans="10:11">
      <c r="J87" s="1494"/>
      <c r="K87" s="1494"/>
    </row>
    <row r="88" spans="10:11">
      <c r="J88" s="1495"/>
      <c r="K88" s="1495"/>
    </row>
    <row r="89" spans="10:11">
      <c r="J89" s="1495"/>
      <c r="K89" s="1495"/>
    </row>
    <row r="90" spans="10:11">
      <c r="J90" s="1494"/>
      <c r="K90" s="1494"/>
    </row>
    <row r="100" spans="10:11" ht="30">
      <c r="J100" s="26"/>
      <c r="K100" s="26"/>
    </row>
    <row r="101" spans="10:11" ht="30">
      <c r="J101" s="708"/>
      <c r="K101" s="708"/>
    </row>
    <row r="102" spans="10:11">
      <c r="J102" s="709"/>
      <c r="K102" s="709"/>
    </row>
    <row r="103" spans="10:11">
      <c r="J103" s="1484"/>
      <c r="K103" s="1484"/>
    </row>
    <row r="104" spans="10:11">
      <c r="J104" s="1483"/>
      <c r="K104" s="1483"/>
    </row>
    <row r="105" spans="10:11">
      <c r="J105" s="684"/>
      <c r="K105" s="684"/>
    </row>
    <row r="106" spans="10:11">
      <c r="J106" s="684"/>
      <c r="K106" s="684"/>
    </row>
    <row r="107" spans="10:11">
      <c r="J107" s="684"/>
      <c r="K107" s="684"/>
    </row>
    <row r="108" spans="10:11">
      <c r="J108" s="684"/>
      <c r="K108" s="684"/>
    </row>
    <row r="109" spans="10:11">
      <c r="J109" s="684"/>
      <c r="K109" s="684"/>
    </row>
    <row r="110" spans="10:11">
      <c r="J110" s="684"/>
      <c r="K110" s="684"/>
    </row>
    <row r="111" spans="10:11">
      <c r="J111" s="684"/>
      <c r="K111" s="684"/>
    </row>
    <row r="112" spans="10:11">
      <c r="J112" s="787"/>
      <c r="K112" s="787"/>
    </row>
    <row r="113" spans="10:11">
      <c r="J113" s="684"/>
      <c r="K113" s="684"/>
    </row>
    <row r="114" spans="10:11">
      <c r="J114" s="684"/>
      <c r="K114" s="684"/>
    </row>
    <row r="115" spans="10:11">
      <c r="J115" s="684"/>
      <c r="K115" s="684"/>
    </row>
    <row r="116" spans="10:11">
      <c r="J116" s="684"/>
      <c r="K116" s="684"/>
    </row>
    <row r="117" spans="10:11">
      <c r="J117" s="684"/>
      <c r="K117" s="684"/>
    </row>
    <row r="118" spans="10:11">
      <c r="J118" s="684"/>
      <c r="K118" s="684"/>
    </row>
    <row r="119" spans="10:11">
      <c r="J119" s="684"/>
      <c r="K119" s="684"/>
    </row>
    <row r="120" spans="10:11">
      <c r="J120" s="787"/>
      <c r="K120" s="787"/>
    </row>
    <row r="121" spans="10:11">
      <c r="J121" s="1493"/>
      <c r="K121" s="1493"/>
    </row>
    <row r="122" spans="10:11">
      <c r="J122" s="1493"/>
      <c r="K122" s="1493"/>
    </row>
    <row r="123" spans="10:11">
      <c r="J123" s="787"/>
      <c r="K123" s="787"/>
    </row>
    <row r="124" spans="10:11">
      <c r="J124" s="63"/>
      <c r="K124" s="63"/>
    </row>
    <row r="125" spans="10:11">
      <c r="J125" s="683"/>
      <c r="K125" s="683"/>
    </row>
    <row r="126" spans="10:11">
      <c r="J126" s="683"/>
      <c r="K126" s="683"/>
    </row>
    <row r="127" spans="10:11">
      <c r="J127" s="683"/>
      <c r="K127" s="683"/>
    </row>
    <row r="128" spans="10:11">
      <c r="J128" s="1492"/>
      <c r="K128" s="1492"/>
    </row>
    <row r="129" spans="10:11">
      <c r="J129" s="684"/>
      <c r="K129" s="684"/>
    </row>
    <row r="130" spans="10:11">
      <c r="J130" s="684"/>
      <c r="K130" s="684"/>
    </row>
    <row r="131" spans="10:11">
      <c r="J131" s="1489"/>
      <c r="K131" s="1489"/>
    </row>
    <row r="132" spans="10:11">
      <c r="J132" s="1487"/>
      <c r="K132" s="1487"/>
    </row>
    <row r="133" spans="10:11">
      <c r="J133" s="1491"/>
      <c r="K133" s="1491"/>
    </row>
    <row r="134" spans="10:11">
      <c r="J134" s="1488"/>
      <c r="K134" s="1488"/>
    </row>
    <row r="135" spans="10:11">
      <c r="J135" s="224"/>
      <c r="K135" s="224"/>
    </row>
    <row r="136" spans="10:11">
      <c r="J136" s="1488"/>
      <c r="K136" s="1488"/>
    </row>
    <row r="137" spans="10:11">
      <c r="J137" s="1488"/>
      <c r="K137" s="1488"/>
    </row>
    <row r="138" spans="10:11">
      <c r="J138" s="1488"/>
      <c r="K138" s="1488"/>
    </row>
    <row r="139" spans="10:11">
      <c r="J139" s="1487"/>
      <c r="K139" s="1487"/>
    </row>
    <row r="140" spans="10:11">
      <c r="J140" s="1486"/>
      <c r="K140" s="1486"/>
    </row>
    <row r="141" spans="10:11">
      <c r="J141" s="683"/>
      <c r="K141" s="683"/>
    </row>
    <row r="142" spans="10:11">
      <c r="J142" s="683"/>
      <c r="K142" s="683"/>
    </row>
    <row r="143" spans="10:11">
      <c r="J143" s="1484"/>
      <c r="K143" s="1484"/>
    </row>
    <row r="144" spans="10:11">
      <c r="J144" s="1483"/>
      <c r="K144" s="1483"/>
    </row>
    <row r="145" spans="10:11">
      <c r="J145" s="787"/>
      <c r="K145" s="787"/>
    </row>
    <row r="146" spans="10:11">
      <c r="J146" s="684"/>
      <c r="K146" s="684"/>
    </row>
    <row r="147" spans="10:11">
      <c r="J147" s="684"/>
      <c r="K147" s="684"/>
    </row>
    <row r="148" spans="10:11">
      <c r="J148" s="787"/>
      <c r="K148" s="787"/>
    </row>
    <row r="150" spans="10:11">
      <c r="J150" s="723"/>
      <c r="K150" s="723"/>
    </row>
    <row r="151" spans="10:11">
      <c r="J151" s="723"/>
      <c r="K151" s="723"/>
    </row>
    <row r="152" spans="10:11">
      <c r="J152" s="723"/>
      <c r="K152" s="723"/>
    </row>
    <row r="153" spans="10:11">
      <c r="J153" s="1704"/>
      <c r="K153" s="1704"/>
    </row>
    <row r="154" spans="10:11">
      <c r="J154" s="723"/>
      <c r="K154" s="723"/>
    </row>
    <row r="156" spans="10:11">
      <c r="J156" s="723"/>
      <c r="K156" s="723"/>
    </row>
    <row r="157" spans="10:11">
      <c r="J157" s="723"/>
      <c r="K157" s="723"/>
    </row>
    <row r="158" spans="10:11">
      <c r="J158" s="723"/>
      <c r="K158" s="723"/>
    </row>
    <row r="159" spans="10:11">
      <c r="J159" s="723"/>
      <c r="K159" s="723"/>
    </row>
    <row r="160" spans="10:11">
      <c r="J160" s="723"/>
      <c r="K160" s="723"/>
    </row>
    <row r="161" spans="10:11">
      <c r="J161" s="723"/>
      <c r="K161" s="723"/>
    </row>
    <row r="162" spans="10:11">
      <c r="J162" s="723"/>
      <c r="K162" s="723"/>
    </row>
    <row r="167" spans="10:11">
      <c r="J167" s="1704"/>
      <c r="K167" s="1704"/>
    </row>
    <row r="180" spans="10:11">
      <c r="J180" s="1704"/>
      <c r="K180" s="1704"/>
    </row>
    <row r="194" spans="10:11">
      <c r="J194" s="1704"/>
      <c r="K194" s="1704"/>
    </row>
    <row r="207" spans="10:11">
      <c r="J207" s="1704"/>
      <c r="K207" s="1704"/>
    </row>
    <row r="221" spans="10:11">
      <c r="J221" s="1704"/>
      <c r="K221" s="1704"/>
    </row>
    <row r="234" spans="10:11">
      <c r="J234" s="1704"/>
      <c r="K234" s="1704"/>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A44"/>
  <sheetViews>
    <sheetView showGridLines="0" view="pageBreakPreview" zoomScale="70" zoomScaleNormal="90" zoomScaleSheetLayoutView="70" workbookViewId="0"/>
  </sheetViews>
  <sheetFormatPr defaultRowHeight="12.75"/>
  <cols>
    <col min="1" max="1" width="65.7109375" style="12" customWidth="1"/>
    <col min="2" max="5" width="12.7109375" style="12" customWidth="1"/>
    <col min="6" max="9" width="12.7109375" style="889" customWidth="1"/>
    <col min="10" max="10" width="4.7109375" style="889" customWidth="1"/>
    <col min="12" max="13" width="12.5703125" customWidth="1"/>
    <col min="14" max="14" width="3.5703125" customWidth="1"/>
    <col min="28" max="16384" width="9.140625" style="889"/>
  </cols>
  <sheetData>
    <row r="1" spans="1:27" s="705" customFormat="1" ht="50.1" customHeight="1">
      <c r="A1" s="704"/>
      <c r="K1"/>
      <c r="L1"/>
      <c r="M1"/>
      <c r="N1"/>
      <c r="O1"/>
      <c r="P1"/>
      <c r="Q1"/>
      <c r="R1"/>
      <c r="S1"/>
      <c r="T1"/>
      <c r="U1"/>
      <c r="V1"/>
      <c r="W1"/>
      <c r="X1"/>
      <c r="Y1"/>
      <c r="Z1"/>
      <c r="AA1"/>
    </row>
    <row r="2" spans="1:27" s="12" customFormat="1" ht="39.950000000000003" customHeight="1">
      <c r="A2" s="1677" t="s">
        <v>743</v>
      </c>
      <c r="B2" s="24"/>
      <c r="C2" s="25"/>
      <c r="D2" s="25"/>
      <c r="E2" s="24"/>
      <c r="F2" s="24"/>
      <c r="G2" s="861"/>
      <c r="H2" s="26"/>
      <c r="I2" s="24"/>
      <c r="J2" s="24"/>
      <c r="K2" s="723"/>
      <c r="L2" s="723"/>
      <c r="M2" s="723"/>
      <c r="N2" s="723"/>
      <c r="O2" s="723"/>
      <c r="P2" s="723"/>
      <c r="Q2" s="723"/>
      <c r="R2" s="723"/>
      <c r="S2" s="723"/>
      <c r="T2" s="723"/>
      <c r="U2" s="723"/>
      <c r="V2" s="723"/>
      <c r="W2" s="723"/>
      <c r="X2" s="723"/>
      <c r="Y2" s="723"/>
      <c r="Z2" s="723"/>
    </row>
    <row r="3" spans="1:27" s="12" customFormat="1" ht="2.1" customHeight="1">
      <c r="A3" s="9"/>
      <c r="B3" s="8"/>
      <c r="C3" s="707"/>
      <c r="D3" s="707"/>
      <c r="E3" s="8"/>
      <c r="F3" s="8"/>
      <c r="G3" s="8"/>
      <c r="H3" s="708"/>
      <c r="I3" s="8"/>
      <c r="J3" s="8"/>
      <c r="K3" s="723"/>
      <c r="L3" s="723"/>
      <c r="M3" s="723"/>
      <c r="N3" s="723"/>
      <c r="O3" s="723"/>
      <c r="P3" s="723"/>
      <c r="Q3" s="723"/>
      <c r="R3" s="723"/>
      <c r="S3" s="723"/>
      <c r="T3" s="723"/>
      <c r="U3" s="723"/>
      <c r="V3" s="723"/>
      <c r="W3" s="723"/>
      <c r="X3" s="723"/>
      <c r="Y3" s="723"/>
      <c r="Z3" s="723"/>
    </row>
    <row r="4" spans="1:27" s="1678" customFormat="1" ht="15.75" customHeight="1">
      <c r="A4" s="28"/>
      <c r="B4" s="28"/>
      <c r="C4" s="28"/>
      <c r="D4" s="28"/>
      <c r="E4" s="709"/>
      <c r="F4" s="709"/>
      <c r="G4" s="709"/>
      <c r="H4" s="30"/>
      <c r="I4" s="1679"/>
      <c r="J4" s="1679"/>
      <c r="K4" s="723"/>
      <c r="L4" s="723"/>
      <c r="M4" s="723"/>
      <c r="N4" s="723"/>
      <c r="O4" s="723"/>
      <c r="P4" s="723"/>
      <c r="Q4" s="723"/>
      <c r="R4" s="723"/>
      <c r="S4" s="723"/>
      <c r="T4" s="723"/>
      <c r="U4" s="723"/>
      <c r="V4" s="723"/>
      <c r="W4" s="723"/>
      <c r="X4" s="723"/>
      <c r="Y4" s="723"/>
      <c r="Z4" s="723"/>
    </row>
    <row r="5" spans="1:27" s="1678" customFormat="1" ht="20.100000000000001" customHeight="1">
      <c r="A5" s="710" t="s">
        <v>503</v>
      </c>
      <c r="B5" s="711"/>
      <c r="C5" s="711"/>
      <c r="D5" s="711"/>
      <c r="E5" s="862"/>
      <c r="F5" s="862"/>
      <c r="G5" s="862"/>
      <c r="H5" s="1676"/>
      <c r="I5" s="1676"/>
      <c r="K5" s="723"/>
      <c r="L5" s="723"/>
      <c r="M5" s="723"/>
      <c r="N5" s="723"/>
      <c r="O5" s="723"/>
      <c r="P5" s="723"/>
      <c r="Q5" s="723"/>
      <c r="R5" s="723"/>
      <c r="S5" s="723"/>
      <c r="T5" s="723"/>
      <c r="U5" s="723"/>
      <c r="V5" s="723"/>
      <c r="W5" s="723"/>
      <c r="X5" s="723"/>
      <c r="Y5" s="723"/>
      <c r="Z5" s="723"/>
    </row>
    <row r="6" spans="1:27" s="864" customFormat="1" ht="15.95" customHeight="1">
      <c r="A6" s="863" t="s">
        <v>96</v>
      </c>
      <c r="B6" s="715" t="s">
        <v>229</v>
      </c>
      <c r="C6" s="716" t="s">
        <v>99</v>
      </c>
      <c r="D6" s="1620" t="s">
        <v>100</v>
      </c>
      <c r="E6" s="716" t="s">
        <v>101</v>
      </c>
      <c r="F6" s="715" t="s">
        <v>85</v>
      </c>
      <c r="G6" s="852" t="s">
        <v>86</v>
      </c>
      <c r="H6" s="852" t="s">
        <v>87</v>
      </c>
      <c r="I6" s="852" t="s">
        <v>88</v>
      </c>
      <c r="K6"/>
      <c r="L6"/>
      <c r="M6"/>
      <c r="N6"/>
      <c r="O6"/>
      <c r="P6"/>
      <c r="Q6"/>
      <c r="R6"/>
      <c r="S6"/>
      <c r="T6"/>
      <c r="U6"/>
      <c r="V6"/>
      <c r="W6"/>
      <c r="X6"/>
      <c r="Y6"/>
      <c r="Z6"/>
      <c r="AA6"/>
    </row>
    <row r="7" spans="1:27" s="864" customFormat="1" ht="15.95" customHeight="1">
      <c r="A7" s="865" t="s">
        <v>504</v>
      </c>
      <c r="B7" s="866"/>
      <c r="C7" s="867"/>
      <c r="D7" s="1619"/>
      <c r="E7" s="867"/>
      <c r="F7" s="866"/>
      <c r="G7" s="868"/>
      <c r="H7" s="868"/>
      <c r="I7" s="868"/>
      <c r="K7"/>
      <c r="L7"/>
      <c r="M7"/>
      <c r="N7"/>
      <c r="O7"/>
      <c r="P7"/>
      <c r="Q7"/>
      <c r="R7"/>
      <c r="S7"/>
      <c r="T7"/>
      <c r="U7"/>
      <c r="V7"/>
      <c r="W7"/>
      <c r="X7"/>
      <c r="Y7"/>
      <c r="Z7"/>
      <c r="AA7"/>
    </row>
    <row r="8" spans="1:27" s="872" customFormat="1" ht="15.95" customHeight="1">
      <c r="A8" s="869" t="s">
        <v>505</v>
      </c>
      <c r="B8" s="870"/>
      <c r="C8" s="871"/>
      <c r="D8" s="1617">
        <v>107.49585672380839</v>
      </c>
      <c r="E8" s="871">
        <v>107.05850229628051</v>
      </c>
      <c r="F8" s="870">
        <v>107.8</v>
      </c>
      <c r="G8" s="871">
        <v>104.2</v>
      </c>
      <c r="H8" s="871">
        <v>105.70590901735487</v>
      </c>
      <c r="I8" s="871">
        <v>106.92863865114573</v>
      </c>
      <c r="K8" s="782"/>
      <c r="L8" s="782"/>
      <c r="M8" s="782"/>
      <c r="N8" s="782"/>
      <c r="O8" s="782"/>
      <c r="P8" s="782"/>
      <c r="Q8" s="782"/>
      <c r="R8" s="782"/>
      <c r="S8" s="782"/>
      <c r="T8" s="782"/>
      <c r="U8" s="782"/>
      <c r="V8" s="782"/>
      <c r="W8" s="782"/>
      <c r="X8" s="782"/>
      <c r="Y8" s="782"/>
      <c r="Z8" s="782"/>
      <c r="AA8" s="782"/>
    </row>
    <row r="9" spans="1:27" s="864" customFormat="1" ht="15.95" customHeight="1">
      <c r="A9" s="873" t="s">
        <v>506</v>
      </c>
      <c r="B9" s="874"/>
      <c r="C9" s="875"/>
      <c r="D9" s="1615">
        <v>2.3165344178084504</v>
      </c>
      <c r="E9" s="875">
        <v>3.4330602007859801</v>
      </c>
      <c r="F9" s="874">
        <v>2.7208179232574099</v>
      </c>
      <c r="G9" s="875">
        <v>2.31404787825887</v>
      </c>
      <c r="H9" s="875">
        <v>1.59365664334323</v>
      </c>
      <c r="I9" s="875">
        <v>2.61076797471988</v>
      </c>
      <c r="K9"/>
      <c r="L9"/>
      <c r="M9"/>
      <c r="N9"/>
      <c r="O9"/>
      <c r="P9"/>
      <c r="Q9"/>
      <c r="R9"/>
      <c r="S9"/>
      <c r="T9"/>
      <c r="U9"/>
      <c r="V9"/>
      <c r="W9"/>
      <c r="X9"/>
      <c r="Y9"/>
      <c r="Z9"/>
      <c r="AA9"/>
    </row>
    <row r="10" spans="1:27" s="864" customFormat="1" ht="15.95" customHeight="1">
      <c r="A10" s="876" t="s">
        <v>507</v>
      </c>
      <c r="B10" s="877"/>
      <c r="C10" s="878"/>
      <c r="D10" s="1616">
        <v>-3.0830975745173603</v>
      </c>
      <c r="E10" s="878">
        <v>-3.80713023495308</v>
      </c>
      <c r="F10" s="877">
        <v>-3.31557544392694</v>
      </c>
      <c r="G10" s="878">
        <v>-3.0737312414951199</v>
      </c>
      <c r="H10" s="878">
        <v>-2.4063720946458003</v>
      </c>
      <c r="I10" s="878">
        <v>-3.23750346288899</v>
      </c>
      <c r="K10"/>
      <c r="L10"/>
      <c r="M10"/>
      <c r="N10"/>
      <c r="O10"/>
      <c r="P10"/>
      <c r="Q10"/>
      <c r="R10"/>
      <c r="S10"/>
      <c r="T10"/>
      <c r="U10"/>
      <c r="V10"/>
      <c r="W10"/>
      <c r="X10"/>
      <c r="Y10"/>
      <c r="Z10"/>
      <c r="AA10"/>
    </row>
    <row r="11" spans="1:27" s="864" customFormat="1" ht="15.95" customHeight="1">
      <c r="A11" s="873" t="s">
        <v>326</v>
      </c>
      <c r="B11" s="874"/>
      <c r="C11" s="875"/>
      <c r="D11" s="1615">
        <v>-0.76656315670890995</v>
      </c>
      <c r="E11" s="875">
        <v>-0.37407003416709994</v>
      </c>
      <c r="F11" s="874">
        <v>-0.59475752066953014</v>
      </c>
      <c r="G11" s="875">
        <v>-0.75968336323624985</v>
      </c>
      <c r="H11" s="875">
        <v>-0.81271545130257028</v>
      </c>
      <c r="I11" s="875">
        <v>-0.62673548816911007</v>
      </c>
      <c r="K11"/>
      <c r="L11"/>
      <c r="M11"/>
      <c r="N11"/>
      <c r="O11"/>
      <c r="P11"/>
      <c r="Q11"/>
      <c r="R11"/>
      <c r="S11"/>
      <c r="T11"/>
      <c r="U11"/>
      <c r="V11"/>
      <c r="W11"/>
      <c r="X11"/>
      <c r="Y11"/>
      <c r="Z11"/>
      <c r="AA11"/>
    </row>
    <row r="12" spans="1:27" s="864" customFormat="1" ht="15.95" customHeight="1">
      <c r="A12" s="873" t="s">
        <v>508</v>
      </c>
      <c r="B12" s="874"/>
      <c r="C12" s="875"/>
      <c r="D12" s="1615">
        <v>1.9513389711784703E-2</v>
      </c>
      <c r="E12" s="875">
        <v>5.49250804006483E-3</v>
      </c>
      <c r="F12" s="874">
        <v>-3.1349043846130404E-9</v>
      </c>
      <c r="G12" s="875">
        <v>3.6170000001340199</v>
      </c>
      <c r="H12" s="875">
        <v>-1.1866044998168898E-10</v>
      </c>
      <c r="I12" s="875">
        <v>-1.0325554190872199</v>
      </c>
      <c r="K12"/>
      <c r="L12"/>
      <c r="M12"/>
      <c r="N12"/>
      <c r="O12"/>
      <c r="P12"/>
      <c r="Q12"/>
      <c r="R12"/>
      <c r="S12"/>
      <c r="T12"/>
      <c r="U12"/>
      <c r="V12"/>
      <c r="W12"/>
      <c r="X12"/>
      <c r="Y12"/>
      <c r="Z12"/>
      <c r="AA12"/>
    </row>
    <row r="13" spans="1:27" s="864" customFormat="1" ht="15.95" customHeight="1">
      <c r="A13" s="873" t="s">
        <v>509</v>
      </c>
      <c r="B13" s="874"/>
      <c r="C13" s="875"/>
      <c r="D13" s="1615">
        <v>1.37536948257308</v>
      </c>
      <c r="E13" s="875">
        <v>0.51737692809964597</v>
      </c>
      <c r="F13" s="874">
        <v>1.8467061472625999</v>
      </c>
      <c r="G13" s="875">
        <v>1.4451144732646899</v>
      </c>
      <c r="H13" s="875">
        <v>0.89170955937194507</v>
      </c>
      <c r="I13" s="875">
        <v>2.4450072833970999</v>
      </c>
      <c r="K13"/>
      <c r="L13"/>
      <c r="M13"/>
      <c r="N13"/>
      <c r="O13"/>
      <c r="P13"/>
      <c r="Q13"/>
      <c r="R13"/>
      <c r="S13"/>
      <c r="T13"/>
      <c r="U13"/>
      <c r="V13"/>
      <c r="W13"/>
      <c r="X13"/>
      <c r="Y13"/>
      <c r="Z13"/>
      <c r="AA13"/>
    </row>
    <row r="14" spans="1:27" s="864" customFormat="1" ht="15.95" customHeight="1">
      <c r="A14" s="873" t="s">
        <v>329</v>
      </c>
      <c r="B14" s="874"/>
      <c r="C14" s="875"/>
      <c r="D14" s="1615">
        <v>0.68053880871864625</v>
      </c>
      <c r="E14" s="875">
        <v>0.2885550255548886</v>
      </c>
      <c r="F14" s="874">
        <v>-2.0676733084250456</v>
      </c>
      <c r="G14" s="875">
        <v>-0.68316385739756891</v>
      </c>
      <c r="H14" s="875">
        <v>-1.5299433965805662</v>
      </c>
      <c r="I14" s="875">
        <v>-2.0084460099325048</v>
      </c>
      <c r="K14"/>
      <c r="L14"/>
      <c r="M14"/>
      <c r="N14"/>
      <c r="O14"/>
      <c r="P14"/>
      <c r="Q14"/>
      <c r="R14"/>
      <c r="S14"/>
      <c r="T14"/>
      <c r="U14"/>
      <c r="V14"/>
      <c r="W14"/>
      <c r="X14"/>
      <c r="Y14"/>
      <c r="Z14"/>
      <c r="AA14"/>
    </row>
    <row r="15" spans="1:27" s="864" customFormat="1" ht="15.95" customHeight="1">
      <c r="A15" s="879" t="s">
        <v>330</v>
      </c>
      <c r="B15" s="880"/>
      <c r="C15" s="881"/>
      <c r="D15" s="1618">
        <v>108.80471524810299</v>
      </c>
      <c r="E15" s="881">
        <v>107.495856723808</v>
      </c>
      <c r="F15" s="880">
        <v>107.05850229652201</v>
      </c>
      <c r="G15" s="881">
        <v>107.8</v>
      </c>
      <c r="H15" s="881">
        <v>104.2</v>
      </c>
      <c r="I15" s="881">
        <v>105.705909017354</v>
      </c>
      <c r="K15"/>
      <c r="L15"/>
      <c r="M15"/>
      <c r="N15"/>
      <c r="O15"/>
      <c r="P15"/>
      <c r="Q15"/>
      <c r="R15"/>
      <c r="S15"/>
      <c r="T15"/>
      <c r="U15"/>
      <c r="V15"/>
      <c r="W15"/>
      <c r="X15"/>
      <c r="Y15"/>
      <c r="Z15"/>
      <c r="AA15"/>
    </row>
    <row r="16" spans="1:27" s="864" customFormat="1" ht="15.95" customHeight="1">
      <c r="A16" s="865" t="s">
        <v>510</v>
      </c>
      <c r="B16" s="870"/>
      <c r="C16" s="871"/>
      <c r="D16" s="1617"/>
      <c r="E16" s="871"/>
      <c r="F16" s="870"/>
      <c r="G16" s="882"/>
      <c r="H16" s="882"/>
      <c r="I16" s="882"/>
      <c r="K16"/>
      <c r="L16"/>
      <c r="M16"/>
      <c r="N16"/>
      <c r="O16"/>
      <c r="P16"/>
      <c r="Q16"/>
      <c r="R16"/>
      <c r="S16"/>
      <c r="T16"/>
      <c r="U16"/>
      <c r="V16"/>
      <c r="W16"/>
      <c r="X16"/>
      <c r="Y16"/>
      <c r="Z16"/>
      <c r="AA16"/>
    </row>
    <row r="17" spans="1:27" s="872" customFormat="1" ht="15.95" customHeight="1">
      <c r="A17" s="869" t="s">
        <v>505</v>
      </c>
      <c r="B17" s="870"/>
      <c r="C17" s="871"/>
      <c r="D17" s="1617">
        <v>76.056095186990447</v>
      </c>
      <c r="E17" s="871">
        <v>79.460704671495392</v>
      </c>
      <c r="F17" s="870">
        <v>78.588249657234485</v>
      </c>
      <c r="G17" s="882">
        <v>78.401957814279797</v>
      </c>
      <c r="H17" s="882">
        <v>74.626353350407982</v>
      </c>
      <c r="I17" s="882">
        <v>71.799031613275588</v>
      </c>
      <c r="K17" s="782"/>
      <c r="L17" s="782"/>
      <c r="M17" s="782"/>
      <c r="N17" s="782"/>
      <c r="O17" s="782"/>
      <c r="P17" s="782"/>
      <c r="Q17" s="782"/>
      <c r="R17" s="782"/>
      <c r="S17" s="782"/>
      <c r="T17" s="782"/>
      <c r="U17" s="782"/>
      <c r="V17" s="782"/>
      <c r="W17" s="782"/>
      <c r="X17" s="782"/>
      <c r="Y17" s="782"/>
      <c r="Z17" s="782"/>
      <c r="AA17" s="782"/>
    </row>
    <row r="18" spans="1:27" s="864" customFormat="1" ht="15.95" customHeight="1">
      <c r="A18" s="873" t="s">
        <v>506</v>
      </c>
      <c r="B18" s="874"/>
      <c r="C18" s="875"/>
      <c r="D18" s="1615">
        <v>3.593874604702</v>
      </c>
      <c r="E18" s="875">
        <v>7.8372859853100003</v>
      </c>
      <c r="F18" s="874">
        <v>2.41793488376296</v>
      </c>
      <c r="G18" s="883">
        <v>1.78122817287204</v>
      </c>
      <c r="H18" s="883">
        <v>11.8468661775266</v>
      </c>
      <c r="I18" s="883">
        <v>6.7930210480179705</v>
      </c>
      <c r="K18"/>
      <c r="L18"/>
      <c r="M18"/>
      <c r="N18"/>
      <c r="O18"/>
      <c r="P18"/>
      <c r="Q18"/>
      <c r="R18"/>
      <c r="S18"/>
      <c r="T18"/>
      <c r="U18"/>
      <c r="V18"/>
      <c r="W18"/>
      <c r="X18"/>
      <c r="Y18"/>
      <c r="Z18"/>
      <c r="AA18"/>
    </row>
    <row r="19" spans="1:27" s="864" customFormat="1" ht="15.95" customHeight="1">
      <c r="A19" s="876" t="s">
        <v>507</v>
      </c>
      <c r="B19" s="877"/>
      <c r="C19" s="878"/>
      <c r="D19" s="1616">
        <v>-7.3576142942953702</v>
      </c>
      <c r="E19" s="878">
        <v>-13.69754173548</v>
      </c>
      <c r="F19" s="877">
        <v>-3.0266160487921399</v>
      </c>
      <c r="G19" s="884">
        <v>-2.2507597198282601</v>
      </c>
      <c r="H19" s="884">
        <v>-6.52605118401382</v>
      </c>
      <c r="I19" s="884">
        <v>-4.7142677975543803</v>
      </c>
      <c r="K19"/>
      <c r="L19"/>
      <c r="M19"/>
      <c r="N19"/>
      <c r="O19"/>
      <c r="P19"/>
      <c r="Q19"/>
      <c r="R19"/>
      <c r="S19"/>
      <c r="T19"/>
      <c r="U19"/>
      <c r="V19"/>
      <c r="W19"/>
      <c r="X19"/>
      <c r="Y19"/>
      <c r="Z19"/>
      <c r="AA19"/>
    </row>
    <row r="20" spans="1:27" s="864" customFormat="1" ht="15.95" customHeight="1">
      <c r="A20" s="873" t="s">
        <v>326</v>
      </c>
      <c r="B20" s="874"/>
      <c r="C20" s="875"/>
      <c r="D20" s="1615">
        <v>-3.7637396895933701</v>
      </c>
      <c r="E20" s="875">
        <v>-5.8602557501699994</v>
      </c>
      <c r="F20" s="874">
        <v>-0.6086811650291799</v>
      </c>
      <c r="G20" s="883">
        <v>-0.46953154695622001</v>
      </c>
      <c r="H20" s="883">
        <v>5.32081499351278</v>
      </c>
      <c r="I20" s="883">
        <v>2.0787532504635902</v>
      </c>
      <c r="K20"/>
      <c r="L20"/>
      <c r="M20"/>
      <c r="N20"/>
      <c r="O20"/>
      <c r="P20"/>
      <c r="Q20"/>
      <c r="R20"/>
      <c r="S20"/>
      <c r="T20"/>
      <c r="U20"/>
      <c r="V20"/>
      <c r="W20"/>
      <c r="X20"/>
      <c r="Y20"/>
      <c r="Z20"/>
      <c r="AA20"/>
    </row>
    <row r="21" spans="1:27" s="864" customFormat="1" ht="15.95" customHeight="1">
      <c r="A21" s="873" t="s">
        <v>508</v>
      </c>
      <c r="B21" s="874"/>
      <c r="C21" s="875"/>
      <c r="D21" s="1615">
        <v>0</v>
      </c>
      <c r="E21" s="875">
        <v>3.8895441000000003E-2</v>
      </c>
      <c r="F21" s="874">
        <v>-1.6066904067993199E-9</v>
      </c>
      <c r="G21" s="883">
        <v>-3.6023998260498004E-10</v>
      </c>
      <c r="H21" s="883">
        <v>3.6023998260498004E-10</v>
      </c>
      <c r="I21" s="883">
        <v>0</v>
      </c>
      <c r="K21"/>
      <c r="L21"/>
      <c r="M21"/>
      <c r="N21"/>
      <c r="O21"/>
      <c r="P21"/>
      <c r="Q21"/>
      <c r="R21"/>
      <c r="S21"/>
      <c r="T21"/>
      <c r="U21"/>
      <c r="V21"/>
      <c r="W21"/>
      <c r="X21"/>
      <c r="Y21"/>
      <c r="Z21"/>
      <c r="AA21"/>
    </row>
    <row r="22" spans="1:27" s="864" customFormat="1" ht="15.95" customHeight="1">
      <c r="A22" s="873" t="s">
        <v>509</v>
      </c>
      <c r="B22" s="874"/>
      <c r="C22" s="875"/>
      <c r="D22" s="1615">
        <v>2.49196825808278</v>
      </c>
      <c r="E22" s="875">
        <v>1.93335831207528</v>
      </c>
      <c r="F22" s="874">
        <v>1.4361622207062701</v>
      </c>
      <c r="G22" s="883">
        <v>0.67497343183513792</v>
      </c>
      <c r="H22" s="883">
        <v>-1.5199073891724</v>
      </c>
      <c r="I22" s="883">
        <v>-5.5860075940249006E-2</v>
      </c>
      <c r="K22"/>
      <c r="L22"/>
      <c r="M22"/>
      <c r="N22"/>
      <c r="O22"/>
      <c r="P22"/>
      <c r="Q22"/>
      <c r="R22"/>
      <c r="S22"/>
      <c r="T22"/>
      <c r="U22"/>
      <c r="V22"/>
      <c r="W22"/>
      <c r="X22"/>
      <c r="Y22"/>
      <c r="Z22"/>
      <c r="AA22"/>
    </row>
    <row r="23" spans="1:27" s="864" customFormat="1" ht="15.95" customHeight="1">
      <c r="A23" s="873" t="s">
        <v>329</v>
      </c>
      <c r="B23" s="874"/>
      <c r="C23" s="875"/>
      <c r="D23" s="1615">
        <v>-4.4406030107565414E-2</v>
      </c>
      <c r="E23" s="875">
        <v>0.48339251258981808</v>
      </c>
      <c r="F23" s="874">
        <v>4.497395971919789E-2</v>
      </c>
      <c r="G23" s="883">
        <v>-1.915004156387709E-2</v>
      </c>
      <c r="H23" s="883">
        <v>-2.5303140828799996E-2</v>
      </c>
      <c r="I23" s="883">
        <v>0.80442856260896067</v>
      </c>
      <c r="K23"/>
      <c r="L23"/>
      <c r="M23"/>
      <c r="N23"/>
      <c r="O23"/>
      <c r="P23"/>
      <c r="Q23"/>
      <c r="R23"/>
      <c r="S23"/>
      <c r="T23"/>
      <c r="U23"/>
      <c r="V23"/>
      <c r="W23"/>
      <c r="X23"/>
      <c r="Y23"/>
      <c r="Z23"/>
      <c r="AA23"/>
    </row>
    <row r="24" spans="1:27" s="864" customFormat="1" ht="15.95" customHeight="1">
      <c r="A24" s="879" t="s">
        <v>330</v>
      </c>
      <c r="B24" s="880"/>
      <c r="C24" s="881"/>
      <c r="D24" s="1618">
        <v>74.739917725372294</v>
      </c>
      <c r="E24" s="881">
        <v>76.05609518699049</v>
      </c>
      <c r="F24" s="880">
        <v>79.460704671024089</v>
      </c>
      <c r="G24" s="885">
        <v>78.588249657234599</v>
      </c>
      <c r="H24" s="885">
        <v>78.401957814279797</v>
      </c>
      <c r="I24" s="885">
        <v>74.626353350407896</v>
      </c>
      <c r="K24"/>
      <c r="L24"/>
      <c r="M24"/>
      <c r="N24"/>
      <c r="O24"/>
      <c r="P24"/>
      <c r="Q24"/>
      <c r="R24"/>
      <c r="S24"/>
      <c r="T24"/>
      <c r="U24"/>
      <c r="V24"/>
      <c r="W24"/>
      <c r="X24"/>
      <c r="Y24"/>
      <c r="Z24"/>
      <c r="AA24"/>
    </row>
    <row r="25" spans="1:27" s="864" customFormat="1" ht="15.95" customHeight="1">
      <c r="A25" s="865" t="s">
        <v>511</v>
      </c>
      <c r="B25" s="870"/>
      <c r="C25" s="871"/>
      <c r="D25" s="1617"/>
      <c r="E25" s="871"/>
      <c r="F25" s="870"/>
      <c r="G25" s="882"/>
      <c r="H25" s="882"/>
      <c r="I25" s="882"/>
      <c r="K25"/>
      <c r="L25"/>
      <c r="M25"/>
      <c r="N25"/>
      <c r="O25"/>
      <c r="P25"/>
      <c r="Q25"/>
      <c r="R25"/>
      <c r="S25"/>
      <c r="T25"/>
      <c r="U25"/>
      <c r="V25"/>
      <c r="W25"/>
      <c r="X25"/>
      <c r="Y25"/>
      <c r="Z25"/>
      <c r="AA25"/>
    </row>
    <row r="26" spans="1:27" s="872" customFormat="1" ht="15.95" customHeight="1">
      <c r="A26" s="869" t="s">
        <v>505</v>
      </c>
      <c r="B26" s="870"/>
      <c r="C26" s="871"/>
      <c r="D26" s="1617">
        <v>31.344159205300286</v>
      </c>
      <c r="E26" s="871">
        <v>37.110460247915356</v>
      </c>
      <c r="F26" s="870">
        <v>35.55361355459663</v>
      </c>
      <c r="G26" s="882">
        <v>33.28265345931348</v>
      </c>
      <c r="H26" s="882">
        <v>33.022876446435447</v>
      </c>
      <c r="I26" s="882">
        <v>30.608108243269282</v>
      </c>
      <c r="K26" s="782"/>
      <c r="L26" s="782"/>
      <c r="M26" s="782"/>
      <c r="N26" s="782"/>
      <c r="O26" s="782"/>
      <c r="P26" s="782"/>
      <c r="Q26" s="782"/>
      <c r="R26" s="782"/>
      <c r="S26" s="782"/>
      <c r="T26" s="782"/>
      <c r="U26" s="782"/>
      <c r="V26" s="782"/>
      <c r="W26" s="782"/>
      <c r="X26" s="782"/>
      <c r="Y26" s="782"/>
      <c r="Z26" s="782"/>
      <c r="AA26" s="782"/>
    </row>
    <row r="27" spans="1:27" s="864" customFormat="1" ht="15.95" customHeight="1">
      <c r="A27" s="873" t="s">
        <v>506</v>
      </c>
      <c r="B27" s="874"/>
      <c r="C27" s="875"/>
      <c r="D27" s="1615">
        <v>2.5606121954223902</v>
      </c>
      <c r="E27" s="875">
        <v>2.9887514931995001</v>
      </c>
      <c r="F27" s="874">
        <v>3.37687228035003</v>
      </c>
      <c r="G27" s="883">
        <v>2.6917077247985302</v>
      </c>
      <c r="H27" s="883">
        <v>3.3499623222769097</v>
      </c>
      <c r="I27" s="883">
        <v>2.8667364744416299</v>
      </c>
      <c r="K27"/>
      <c r="L27"/>
      <c r="M27"/>
      <c r="N27"/>
      <c r="O27"/>
      <c r="P27"/>
      <c r="Q27"/>
      <c r="R27"/>
      <c r="S27"/>
      <c r="T27"/>
      <c r="U27"/>
      <c r="V27"/>
      <c r="W27"/>
      <c r="X27"/>
      <c r="Y27"/>
      <c r="Z27"/>
      <c r="AA27"/>
    </row>
    <row r="28" spans="1:27" s="864" customFormat="1" ht="15.95" customHeight="1">
      <c r="A28" s="876" t="s">
        <v>507</v>
      </c>
      <c r="B28" s="877"/>
      <c r="C28" s="878"/>
      <c r="D28" s="1616">
        <v>-1.0681163370157201</v>
      </c>
      <c r="E28" s="878">
        <v>-10.8428709967468</v>
      </c>
      <c r="F28" s="877">
        <v>-2.4517369535928997</v>
      </c>
      <c r="G28" s="884">
        <v>-2.0889206085887202</v>
      </c>
      <c r="H28" s="884">
        <v>-2.08299139974444</v>
      </c>
      <c r="I28" s="884">
        <v>-2.3734509563088397</v>
      </c>
      <c r="K28"/>
      <c r="L28"/>
      <c r="M28"/>
      <c r="N28"/>
      <c r="O28"/>
      <c r="P28"/>
      <c r="Q28"/>
      <c r="R28"/>
      <c r="S28"/>
      <c r="T28"/>
      <c r="U28"/>
      <c r="V28"/>
      <c r="W28"/>
      <c r="X28"/>
      <c r="Y28"/>
      <c r="Z28"/>
      <c r="AA28"/>
    </row>
    <row r="29" spans="1:27" s="864" customFormat="1" ht="15.95" customHeight="1">
      <c r="A29" s="873" t="s">
        <v>326</v>
      </c>
      <c r="B29" s="874"/>
      <c r="C29" s="875"/>
      <c r="D29" s="1615">
        <v>1.4924958584066701</v>
      </c>
      <c r="E29" s="875">
        <v>-7.8541195035473006</v>
      </c>
      <c r="F29" s="874">
        <v>0.92513532675713028</v>
      </c>
      <c r="G29" s="883">
        <v>0.60278711620980996</v>
      </c>
      <c r="H29" s="883">
        <v>1.2669709225324697</v>
      </c>
      <c r="I29" s="883">
        <v>0.4932855181327902</v>
      </c>
      <c r="K29"/>
      <c r="L29"/>
      <c r="M29"/>
      <c r="N29"/>
      <c r="O29"/>
      <c r="P29"/>
      <c r="Q29"/>
      <c r="R29"/>
      <c r="S29"/>
      <c r="T29"/>
      <c r="U29"/>
      <c r="V29"/>
      <c r="W29"/>
      <c r="X29"/>
      <c r="Y29"/>
      <c r="Z29"/>
      <c r="AA29"/>
    </row>
    <row r="30" spans="1:27" s="864" customFormat="1" ht="15.95" customHeight="1">
      <c r="A30" s="873" t="s">
        <v>508</v>
      </c>
      <c r="B30" s="874"/>
      <c r="C30" s="875"/>
      <c r="D30" s="1615">
        <v>0</v>
      </c>
      <c r="E30" s="875">
        <v>1.7000387340000001</v>
      </c>
      <c r="F30" s="874">
        <v>-3.3275281190872201E-9</v>
      </c>
      <c r="G30" s="883">
        <v>-1.68395042419434E-12</v>
      </c>
      <c r="H30" s="883">
        <v>1.68395042419434E-12</v>
      </c>
      <c r="I30" s="883">
        <v>1.0029916280269799</v>
      </c>
      <c r="K30"/>
      <c r="L30"/>
      <c r="M30"/>
      <c r="N30"/>
      <c r="O30"/>
      <c r="P30"/>
      <c r="Q30"/>
      <c r="R30"/>
      <c r="S30"/>
      <c r="T30"/>
      <c r="U30"/>
      <c r="V30"/>
      <c r="W30"/>
      <c r="X30"/>
      <c r="Y30"/>
      <c r="Z30"/>
      <c r="AA30"/>
    </row>
    <row r="31" spans="1:27" s="864" customFormat="1" ht="15.95" customHeight="1">
      <c r="A31" s="873" t="s">
        <v>509</v>
      </c>
      <c r="B31" s="874"/>
      <c r="C31" s="875"/>
      <c r="D31" s="1615">
        <v>-4.5684336380840502E-3</v>
      </c>
      <c r="E31" s="875">
        <v>0.30193999692072399</v>
      </c>
      <c r="F31" s="874">
        <v>0.7377288982324639</v>
      </c>
      <c r="G31" s="883">
        <v>1.21670775689556</v>
      </c>
      <c r="H31" s="883">
        <v>-0.231848763586082</v>
      </c>
      <c r="I31" s="883">
        <v>0.380680952565561</v>
      </c>
      <c r="K31"/>
      <c r="L31"/>
      <c r="M31"/>
      <c r="N31"/>
      <c r="O31"/>
      <c r="P31"/>
      <c r="Q31"/>
      <c r="R31"/>
      <c r="S31"/>
      <c r="T31"/>
      <c r="U31"/>
      <c r="V31"/>
      <c r="W31"/>
      <c r="X31"/>
      <c r="Y31"/>
      <c r="Z31"/>
      <c r="AA31"/>
    </row>
    <row r="32" spans="1:27" s="864" customFormat="1" ht="15.95" customHeight="1">
      <c r="A32" s="873" t="s">
        <v>329</v>
      </c>
      <c r="B32" s="874"/>
      <c r="C32" s="875"/>
      <c r="D32" s="1615">
        <v>-0.32695494626197302</v>
      </c>
      <c r="E32" s="875">
        <v>8.5839730011523993E-2</v>
      </c>
      <c r="F32" s="874">
        <v>-0.10601752815709092</v>
      </c>
      <c r="G32" s="883">
        <v>0.45146522217943708</v>
      </c>
      <c r="H32" s="883">
        <v>-0.77534514607002003</v>
      </c>
      <c r="I32" s="883">
        <v>0.53781010444078503</v>
      </c>
      <c r="K32"/>
      <c r="L32"/>
      <c r="M32"/>
      <c r="N32"/>
      <c r="O32"/>
      <c r="P32"/>
      <c r="Q32"/>
      <c r="R32"/>
      <c r="S32"/>
      <c r="T32"/>
      <c r="U32"/>
      <c r="V32"/>
      <c r="W32"/>
      <c r="X32"/>
      <c r="Y32"/>
      <c r="Z32"/>
      <c r="AA32"/>
    </row>
    <row r="33" spans="1:27" s="864" customFormat="1" ht="15.95" customHeight="1">
      <c r="A33" s="879" t="s">
        <v>330</v>
      </c>
      <c r="B33" s="880"/>
      <c r="C33" s="881"/>
      <c r="D33" s="1618">
        <v>32.505131683806901</v>
      </c>
      <c r="E33" s="881">
        <v>31.344159205300301</v>
      </c>
      <c r="F33" s="880">
        <v>37.110460248101603</v>
      </c>
      <c r="G33" s="885">
        <v>35.553613554596602</v>
      </c>
      <c r="H33" s="885">
        <v>33.282653459313501</v>
      </c>
      <c r="I33" s="885">
        <v>33.022876446435397</v>
      </c>
      <c r="K33"/>
      <c r="L33"/>
      <c r="M33"/>
      <c r="N33"/>
      <c r="O33"/>
      <c r="P33"/>
      <c r="Q33"/>
      <c r="R33"/>
      <c r="S33"/>
      <c r="T33"/>
      <c r="U33"/>
      <c r="V33"/>
      <c r="W33"/>
      <c r="X33"/>
      <c r="Y33"/>
      <c r="Z33"/>
      <c r="AA33"/>
    </row>
    <row r="34" spans="1:27" s="864" customFormat="1" ht="15.95" customHeight="1">
      <c r="A34" s="865" t="s">
        <v>512</v>
      </c>
      <c r="B34" s="870"/>
      <c r="C34" s="871"/>
      <c r="D34" s="1617"/>
      <c r="E34" s="871"/>
      <c r="F34" s="870"/>
      <c r="G34" s="882"/>
      <c r="H34" s="882"/>
      <c r="I34" s="882"/>
      <c r="K34"/>
      <c r="L34"/>
      <c r="M34"/>
      <c r="N34"/>
      <c r="O34"/>
      <c r="P34"/>
      <c r="Q34"/>
      <c r="R34"/>
      <c r="S34"/>
      <c r="T34"/>
      <c r="U34"/>
      <c r="V34"/>
      <c r="W34"/>
      <c r="X34"/>
      <c r="Y34"/>
      <c r="Z34"/>
      <c r="AA34"/>
    </row>
    <row r="35" spans="1:27" s="872" customFormat="1" ht="15.95" customHeight="1">
      <c r="A35" s="869" t="s">
        <v>505</v>
      </c>
      <c r="B35" s="870"/>
      <c r="C35" s="871"/>
      <c r="D35" s="1617">
        <v>214.89611111609895</v>
      </c>
      <c r="E35" s="871">
        <v>223.62966721569146</v>
      </c>
      <c r="F35" s="870">
        <v>222.01609019332031</v>
      </c>
      <c r="G35" s="871">
        <v>215.93957100231717</v>
      </c>
      <c r="H35" s="871">
        <v>213.3</v>
      </c>
      <c r="I35" s="871">
        <v>209.33577850769032</v>
      </c>
      <c r="K35" s="782"/>
      <c r="L35" s="782"/>
      <c r="M35" s="782"/>
      <c r="N35" s="782"/>
      <c r="O35" s="782"/>
      <c r="P35" s="782"/>
      <c r="Q35" s="782"/>
      <c r="R35" s="782"/>
      <c r="S35" s="782"/>
      <c r="T35" s="782"/>
      <c r="U35" s="782"/>
      <c r="V35" s="782"/>
      <c r="W35" s="782"/>
      <c r="X35" s="782"/>
      <c r="Y35" s="782"/>
      <c r="Z35" s="782"/>
      <c r="AA35" s="782"/>
    </row>
    <row r="36" spans="1:27" s="864" customFormat="1" ht="15.95" customHeight="1">
      <c r="A36" s="873" t="s">
        <v>506</v>
      </c>
      <c r="B36" s="874"/>
      <c r="C36" s="875"/>
      <c r="D36" s="1615">
        <v>8.4710212179328401</v>
      </c>
      <c r="E36" s="875">
        <v>14.259097679295479</v>
      </c>
      <c r="F36" s="874">
        <v>8.5156250873704007</v>
      </c>
      <c r="G36" s="875">
        <v>6.7869837759294409</v>
      </c>
      <c r="H36" s="875">
        <v>16.790485143146729</v>
      </c>
      <c r="I36" s="875">
        <v>12.270525497179481</v>
      </c>
      <c r="K36"/>
      <c r="L36"/>
      <c r="M36"/>
      <c r="N36"/>
      <c r="O36"/>
      <c r="P36"/>
      <c r="Q36"/>
      <c r="R36"/>
      <c r="S36"/>
      <c r="T36"/>
      <c r="U36"/>
      <c r="V36"/>
      <c r="W36"/>
      <c r="X36"/>
      <c r="Y36"/>
      <c r="Z36"/>
      <c r="AA36"/>
    </row>
    <row r="37" spans="1:27" s="864" customFormat="1" ht="15.95" customHeight="1">
      <c r="A37" s="876" t="s">
        <v>507</v>
      </c>
      <c r="B37" s="877"/>
      <c r="C37" s="878"/>
      <c r="D37" s="1616">
        <v>-11.508828205828451</v>
      </c>
      <c r="E37" s="878">
        <v>-28.347542967179876</v>
      </c>
      <c r="F37" s="877">
        <v>-8.7939284463119805</v>
      </c>
      <c r="G37" s="878">
        <v>-7.4134115699120997</v>
      </c>
      <c r="H37" s="878">
        <v>-11.01541467840406</v>
      </c>
      <c r="I37" s="878">
        <v>-10.325222216752211</v>
      </c>
      <c r="K37"/>
      <c r="L37"/>
      <c r="M37"/>
      <c r="N37"/>
      <c r="O37"/>
      <c r="P37"/>
      <c r="Q37"/>
      <c r="R37"/>
      <c r="S37"/>
      <c r="T37"/>
      <c r="U37"/>
      <c r="V37"/>
      <c r="W37"/>
      <c r="X37"/>
      <c r="Y37"/>
      <c r="Z37"/>
      <c r="AA37"/>
    </row>
    <row r="38" spans="1:27" s="864" customFormat="1" ht="15.95" customHeight="1">
      <c r="A38" s="873" t="s">
        <v>326</v>
      </c>
      <c r="B38" s="874"/>
      <c r="C38" s="875"/>
      <c r="D38" s="1615">
        <v>-3.0378069878956104</v>
      </c>
      <c r="E38" s="875">
        <v>-14.088445287884397</v>
      </c>
      <c r="F38" s="874">
        <v>-0.27830335894157976</v>
      </c>
      <c r="G38" s="875">
        <v>-0.6264277939826588</v>
      </c>
      <c r="H38" s="875">
        <v>5.7750704647426687</v>
      </c>
      <c r="I38" s="875">
        <v>1.9453032804272699</v>
      </c>
      <c r="K38"/>
      <c r="L38"/>
      <c r="M38"/>
      <c r="N38"/>
      <c r="O38"/>
      <c r="P38"/>
      <c r="Q38"/>
      <c r="R38"/>
      <c r="S38"/>
      <c r="T38"/>
      <c r="U38"/>
      <c r="V38"/>
      <c r="W38"/>
      <c r="X38"/>
      <c r="Y38"/>
      <c r="Z38"/>
      <c r="AA38"/>
    </row>
    <row r="39" spans="1:27" s="864" customFormat="1" ht="15.95" customHeight="1">
      <c r="A39" s="873" t="s">
        <v>508</v>
      </c>
      <c r="B39" s="874"/>
      <c r="C39" s="875"/>
      <c r="D39" s="1615">
        <v>1.9513389711784703E-2</v>
      </c>
      <c r="E39" s="875">
        <v>1.7444266830400648</v>
      </c>
      <c r="F39" s="874">
        <v>-8.0691225528717092E-9</v>
      </c>
      <c r="G39" s="875">
        <v>3.6169999997720961</v>
      </c>
      <c r="H39" s="875">
        <v>2.4326360225677505E-10</v>
      </c>
      <c r="I39" s="875">
        <v>-2.9563791060239986E-2</v>
      </c>
      <c r="K39"/>
      <c r="L39"/>
      <c r="M39"/>
      <c r="N39"/>
      <c r="O39"/>
      <c r="P39"/>
      <c r="Q39"/>
      <c r="R39"/>
      <c r="S39"/>
      <c r="T39"/>
      <c r="U39"/>
      <c r="V39"/>
      <c r="W39"/>
      <c r="X39"/>
      <c r="Y39"/>
      <c r="Z39"/>
      <c r="AA39"/>
    </row>
    <row r="40" spans="1:27" s="864" customFormat="1" ht="15.95" customHeight="1">
      <c r="A40" s="873" t="s">
        <v>509</v>
      </c>
      <c r="B40" s="874"/>
      <c r="C40" s="875"/>
      <c r="D40" s="1615">
        <v>3.8627693070177704</v>
      </c>
      <c r="E40" s="875">
        <v>2.752675237095656</v>
      </c>
      <c r="F40" s="874">
        <v>4.0205972662013396</v>
      </c>
      <c r="G40" s="875">
        <v>3.33679566199539</v>
      </c>
      <c r="H40" s="875">
        <v>-0.86004659338653511</v>
      </c>
      <c r="I40" s="875">
        <v>2.7698281600224117</v>
      </c>
      <c r="K40"/>
      <c r="L40"/>
      <c r="M40"/>
      <c r="N40"/>
      <c r="O40"/>
      <c r="P40"/>
      <c r="Q40"/>
      <c r="R40"/>
      <c r="S40"/>
      <c r="T40"/>
      <c r="U40"/>
      <c r="V40"/>
      <c r="W40"/>
      <c r="X40"/>
      <c r="Y40"/>
      <c r="Z40"/>
      <c r="AA40"/>
    </row>
    <row r="41" spans="1:27" s="864" customFormat="1" ht="15.95" customHeight="1">
      <c r="A41" s="873" t="s">
        <v>329</v>
      </c>
      <c r="B41" s="874"/>
      <c r="C41" s="875"/>
      <c r="D41" s="1615">
        <v>0.30917783234910823</v>
      </c>
      <c r="E41" s="875">
        <v>0.85778726815623063</v>
      </c>
      <c r="F41" s="874">
        <v>-2.1287168768629385</v>
      </c>
      <c r="G41" s="875">
        <v>-0.25084867678200884</v>
      </c>
      <c r="H41" s="875">
        <v>-2.3305916834793861</v>
      </c>
      <c r="I41" s="875">
        <v>-0.66620734288275596</v>
      </c>
      <c r="K41"/>
      <c r="L41"/>
      <c r="M41"/>
      <c r="N41"/>
      <c r="O41"/>
      <c r="P41"/>
      <c r="Q41"/>
      <c r="R41"/>
      <c r="S41"/>
      <c r="T41"/>
      <c r="U41"/>
      <c r="V41"/>
      <c r="W41"/>
      <c r="X41"/>
      <c r="Y41"/>
      <c r="Z41"/>
      <c r="AA41"/>
    </row>
    <row r="42" spans="1:27" s="864" customFormat="1" ht="15.95" customHeight="1">
      <c r="A42" s="886" t="s">
        <v>330</v>
      </c>
      <c r="B42" s="887"/>
      <c r="C42" s="888"/>
      <c r="D42" s="1614">
        <v>216.049764657282</v>
      </c>
      <c r="E42" s="888">
        <v>214.89611111609901</v>
      </c>
      <c r="F42" s="887">
        <v>223.629667215648</v>
      </c>
      <c r="G42" s="888">
        <v>222.01609019332</v>
      </c>
      <c r="H42" s="888">
        <v>215.93957100231802</v>
      </c>
      <c r="I42" s="888">
        <v>213.3</v>
      </c>
      <c r="K42"/>
      <c r="L42"/>
      <c r="M42"/>
      <c r="N42"/>
      <c r="O42"/>
      <c r="P42"/>
      <c r="Q42"/>
      <c r="R42"/>
      <c r="S42"/>
      <c r="T42"/>
      <c r="U42"/>
      <c r="V42"/>
      <c r="W42"/>
      <c r="X42"/>
      <c r="Y42"/>
      <c r="Z42"/>
      <c r="AA42"/>
    </row>
    <row r="43" spans="1:27" s="864" customFormat="1" ht="15.95" customHeight="1">
      <c r="A43" s="1891"/>
      <c r="B43" s="1891"/>
      <c r="C43" s="1891"/>
      <c r="D43" s="1891"/>
      <c r="E43" s="1891"/>
      <c r="F43" s="1891"/>
      <c r="G43" s="1891"/>
      <c r="H43" s="1891"/>
      <c r="K43"/>
      <c r="L43"/>
      <c r="M43"/>
      <c r="N43"/>
      <c r="O43"/>
      <c r="P43"/>
      <c r="Q43"/>
      <c r="R43"/>
      <c r="S43"/>
      <c r="T43"/>
      <c r="U43"/>
      <c r="V43"/>
      <c r="W43"/>
      <c r="X43"/>
      <c r="Y43"/>
      <c r="Z43"/>
      <c r="AA43"/>
    </row>
    <row r="44" spans="1:27" s="864" customFormat="1" ht="15.95" customHeight="1">
      <c r="A44" s="1891"/>
      <c r="B44" s="1891"/>
      <c r="C44" s="1891"/>
      <c r="D44" s="1891"/>
      <c r="E44" s="1891"/>
      <c r="F44" s="1891"/>
      <c r="G44" s="1891"/>
      <c r="H44" s="1891"/>
      <c r="K44"/>
      <c r="L44"/>
      <c r="M44"/>
      <c r="N44"/>
      <c r="O44"/>
      <c r="P44"/>
      <c r="Q44"/>
      <c r="R44"/>
      <c r="S44"/>
      <c r="T44"/>
      <c r="U44"/>
      <c r="V44"/>
      <c r="W44"/>
      <c r="X44"/>
      <c r="Y44"/>
      <c r="Z44"/>
      <c r="AA44"/>
    </row>
  </sheetData>
  <mergeCells count="2">
    <mergeCell ref="A43:H43"/>
    <mergeCell ref="A44:H44"/>
  </mergeCells>
  <pageMargins left="0.74803149606299213" right="0.35433070866141736" top="0.47244094488188981" bottom="0.43307086614173229" header="0.11811023622047245" footer="0.11811023622047245"/>
  <pageSetup paperSize="9" scale="78"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44"/>
  <sheetViews>
    <sheetView showGridLines="0" view="pageBreakPreview" zoomScale="70" zoomScaleNormal="90" zoomScaleSheetLayoutView="70" workbookViewId="0"/>
  </sheetViews>
  <sheetFormatPr defaultRowHeight="12.75"/>
  <cols>
    <col min="1" max="1" width="65.7109375" style="12" customWidth="1"/>
    <col min="2" max="5" width="12.7109375" style="12" customWidth="1"/>
    <col min="6" max="9" width="12.7109375" style="889" customWidth="1"/>
    <col min="10" max="10" width="3.7109375" style="889" customWidth="1"/>
    <col min="12" max="12" width="3.5703125" customWidth="1"/>
    <col min="20" max="16384" width="9.140625" style="889"/>
  </cols>
  <sheetData>
    <row r="1" spans="1:24" s="705" customFormat="1" ht="50.1" customHeight="1">
      <c r="A1" s="704"/>
      <c r="K1"/>
      <c r="L1"/>
      <c r="M1"/>
      <c r="N1"/>
      <c r="O1"/>
      <c r="P1"/>
      <c r="Q1"/>
      <c r="R1"/>
      <c r="S1"/>
    </row>
    <row r="2" spans="1:24" s="12" customFormat="1" ht="39.950000000000003" customHeight="1">
      <c r="A2" s="1677" t="s">
        <v>744</v>
      </c>
      <c r="B2" s="24"/>
      <c r="C2" s="25"/>
      <c r="D2" s="25"/>
      <c r="E2" s="24"/>
      <c r="F2" s="24"/>
      <c r="G2" s="861"/>
      <c r="H2" s="26"/>
      <c r="I2" s="24"/>
      <c r="J2" s="11"/>
      <c r="K2" s="723"/>
      <c r="L2" s="723"/>
      <c r="M2" s="723"/>
      <c r="N2" s="723"/>
      <c r="O2" s="723"/>
      <c r="P2" s="723"/>
      <c r="Q2" s="723"/>
      <c r="R2" s="723"/>
      <c r="S2" s="723"/>
      <c r="T2" s="11"/>
      <c r="U2" s="11"/>
      <c r="V2" s="11"/>
      <c r="W2" s="11"/>
      <c r="X2" s="11"/>
    </row>
    <row r="3" spans="1:24" s="12" customFormat="1" ht="2.1" customHeight="1">
      <c r="A3" s="9"/>
      <c r="B3" s="8"/>
      <c r="C3" s="707"/>
      <c r="D3" s="707"/>
      <c r="E3" s="8"/>
      <c r="F3" s="8"/>
      <c r="G3" s="8"/>
      <c r="H3" s="708"/>
      <c r="I3" s="8"/>
      <c r="J3" s="11"/>
      <c r="K3" s="723"/>
      <c r="L3" s="723"/>
      <c r="M3" s="723"/>
      <c r="N3" s="723"/>
      <c r="O3" s="723"/>
      <c r="P3" s="723"/>
      <c r="Q3" s="723"/>
      <c r="R3" s="723"/>
      <c r="S3" s="723"/>
      <c r="T3" s="11"/>
      <c r="U3" s="11"/>
      <c r="V3" s="11"/>
      <c r="W3" s="11"/>
      <c r="X3" s="11"/>
    </row>
    <row r="4" spans="1:24" s="1678" customFormat="1" ht="15.75" customHeight="1">
      <c r="A4" s="28"/>
      <c r="B4" s="28"/>
      <c r="C4" s="28"/>
      <c r="D4" s="28"/>
      <c r="E4" s="709"/>
      <c r="F4" s="709"/>
      <c r="G4" s="709"/>
      <c r="H4" s="30"/>
      <c r="I4" s="1679"/>
      <c r="J4" s="1679"/>
      <c r="K4" s="723"/>
      <c r="L4" s="723"/>
      <c r="M4" s="723"/>
      <c r="N4" s="723"/>
      <c r="O4" s="723"/>
      <c r="P4" s="723"/>
      <c r="Q4" s="723"/>
      <c r="R4" s="723"/>
      <c r="S4" s="723"/>
      <c r="T4" s="1679"/>
      <c r="U4" s="1679"/>
      <c r="V4" s="1679"/>
      <c r="W4" s="1679"/>
      <c r="X4" s="1679"/>
    </row>
    <row r="5" spans="1:24" s="1678" customFormat="1" ht="20.100000000000001" customHeight="1">
      <c r="A5" s="710" t="s">
        <v>513</v>
      </c>
      <c r="B5" s="711"/>
      <c r="C5" s="711"/>
      <c r="D5" s="711"/>
      <c r="E5" s="862"/>
      <c r="F5" s="862"/>
      <c r="G5" s="862"/>
      <c r="H5" s="1676"/>
      <c r="I5" s="1676"/>
      <c r="K5" s="723"/>
      <c r="L5" s="723"/>
      <c r="M5" s="723"/>
      <c r="N5" s="723"/>
      <c r="O5" s="723"/>
      <c r="P5" s="723"/>
      <c r="Q5" s="723"/>
      <c r="R5" s="723"/>
      <c r="S5" s="723"/>
    </row>
    <row r="6" spans="1:24" s="864" customFormat="1" ht="15.95" customHeight="1">
      <c r="A6" s="863" t="s">
        <v>96</v>
      </c>
      <c r="B6" s="715" t="s">
        <v>229</v>
      </c>
      <c r="C6" s="716" t="s">
        <v>99</v>
      </c>
      <c r="D6" s="1620" t="s">
        <v>100</v>
      </c>
      <c r="E6" s="716" t="s">
        <v>101</v>
      </c>
      <c r="F6" s="715" t="s">
        <v>85</v>
      </c>
      <c r="G6" s="852" t="s">
        <v>86</v>
      </c>
      <c r="H6" s="852" t="s">
        <v>87</v>
      </c>
      <c r="I6" s="852" t="s">
        <v>88</v>
      </c>
      <c r="K6"/>
      <c r="L6"/>
      <c r="M6"/>
      <c r="N6"/>
      <c r="O6"/>
      <c r="P6"/>
      <c r="Q6"/>
      <c r="R6"/>
      <c r="S6"/>
    </row>
    <row r="7" spans="1:24" s="864" customFormat="1" ht="15.95" customHeight="1">
      <c r="A7" s="865" t="s">
        <v>504</v>
      </c>
      <c r="B7" s="866"/>
      <c r="C7" s="867"/>
      <c r="D7" s="1619"/>
      <c r="E7" s="867"/>
      <c r="F7" s="866"/>
      <c r="G7" s="868"/>
      <c r="H7" s="868"/>
      <c r="I7" s="868"/>
      <c r="K7"/>
      <c r="L7"/>
      <c r="M7"/>
      <c r="N7"/>
      <c r="O7"/>
      <c r="P7"/>
      <c r="Q7"/>
      <c r="R7"/>
      <c r="S7"/>
    </row>
    <row r="8" spans="1:24" s="864" customFormat="1" ht="15.95" customHeight="1">
      <c r="A8" s="869" t="s">
        <v>505</v>
      </c>
      <c r="B8" s="870"/>
      <c r="C8" s="871"/>
      <c r="D8" s="1617">
        <v>60.706166736</v>
      </c>
      <c r="E8" s="871">
        <v>60.220171456000003</v>
      </c>
      <c r="F8" s="870">
        <v>60.494682025000003</v>
      </c>
      <c r="G8" s="882">
        <v>60.546748466000004</v>
      </c>
      <c r="H8" s="882">
        <v>60.827546362</v>
      </c>
      <c r="I8" s="882">
        <v>60.428193585999999</v>
      </c>
      <c r="K8"/>
      <c r="L8"/>
      <c r="M8"/>
      <c r="N8"/>
      <c r="O8"/>
      <c r="P8"/>
      <c r="Q8"/>
      <c r="R8"/>
      <c r="S8"/>
    </row>
    <row r="9" spans="1:24" s="864" customFormat="1" ht="15.95" customHeight="1">
      <c r="A9" s="873" t="s">
        <v>506</v>
      </c>
      <c r="B9" s="874"/>
      <c r="C9" s="875"/>
      <c r="D9" s="1615">
        <v>0.46193684299999999</v>
      </c>
      <c r="E9" s="875">
        <v>1.234421</v>
      </c>
      <c r="F9" s="874">
        <v>0.42043047500000003</v>
      </c>
      <c r="G9" s="883">
        <v>0.35501631500000003</v>
      </c>
      <c r="H9" s="883">
        <v>0.43828031499999998</v>
      </c>
      <c r="I9" s="883">
        <v>1.331267008</v>
      </c>
      <c r="K9"/>
      <c r="L9"/>
      <c r="M9"/>
      <c r="N9"/>
      <c r="O9"/>
      <c r="P9"/>
      <c r="Q9"/>
      <c r="R9"/>
      <c r="S9"/>
    </row>
    <row r="10" spans="1:24" s="864" customFormat="1" ht="15.95" customHeight="1">
      <c r="A10" s="876" t="s">
        <v>507</v>
      </c>
      <c r="B10" s="877"/>
      <c r="C10" s="878"/>
      <c r="D10" s="1616">
        <v>-0.95541568200000004</v>
      </c>
      <c r="E10" s="878">
        <v>-1.23102</v>
      </c>
      <c r="F10" s="877">
        <v>-1.254461888</v>
      </c>
      <c r="G10" s="884">
        <v>-0.98902358400000001</v>
      </c>
      <c r="H10" s="884">
        <v>-1.0504545270000001</v>
      </c>
      <c r="I10" s="884">
        <v>-1.538423941</v>
      </c>
      <c r="K10"/>
      <c r="L10"/>
      <c r="M10"/>
      <c r="N10"/>
      <c r="O10"/>
      <c r="P10"/>
      <c r="Q10"/>
      <c r="R10"/>
      <c r="S10"/>
    </row>
    <row r="11" spans="1:24" s="864" customFormat="1" ht="15.95" customHeight="1">
      <c r="A11" s="873" t="s">
        <v>326</v>
      </c>
      <c r="B11" s="874"/>
      <c r="C11" s="875"/>
      <c r="D11" s="1615">
        <v>-0.49347883900000006</v>
      </c>
      <c r="E11" s="875">
        <v>3.4009999999999874E-3</v>
      </c>
      <c r="F11" s="874">
        <v>-0.83403141299999994</v>
      </c>
      <c r="G11" s="883">
        <v>-0.63400726900000004</v>
      </c>
      <c r="H11" s="883">
        <v>-0.61217421200000011</v>
      </c>
      <c r="I11" s="883">
        <v>-0.20715693300000004</v>
      </c>
      <c r="K11"/>
      <c r="L11"/>
      <c r="M11"/>
      <c r="N11"/>
      <c r="O11"/>
      <c r="P11"/>
      <c r="Q11"/>
      <c r="R11"/>
      <c r="S11"/>
    </row>
    <row r="12" spans="1:24" s="864" customFormat="1" ht="15.95" customHeight="1">
      <c r="A12" s="873" t="s">
        <v>508</v>
      </c>
      <c r="B12" s="874"/>
      <c r="C12" s="875"/>
      <c r="D12" s="1615">
        <v>0</v>
      </c>
      <c r="E12" s="875">
        <v>0</v>
      </c>
      <c r="F12" s="874">
        <v>0</v>
      </c>
      <c r="G12" s="883">
        <v>0</v>
      </c>
      <c r="H12" s="883">
        <v>0</v>
      </c>
      <c r="I12" s="883">
        <v>0</v>
      </c>
      <c r="K12"/>
      <c r="L12"/>
      <c r="M12"/>
      <c r="N12"/>
      <c r="O12"/>
      <c r="P12"/>
      <c r="Q12"/>
      <c r="R12"/>
      <c r="S12"/>
    </row>
    <row r="13" spans="1:24" s="864" customFormat="1" ht="15.95" customHeight="1">
      <c r="A13" s="873" t="s">
        <v>509</v>
      </c>
      <c r="B13" s="874"/>
      <c r="C13" s="875"/>
      <c r="D13" s="1615">
        <v>0.67121999300000001</v>
      </c>
      <c r="E13" s="875">
        <v>0.48259427999999999</v>
      </c>
      <c r="F13" s="874">
        <v>0.55952084400000002</v>
      </c>
      <c r="G13" s="883">
        <v>0.58194082800000002</v>
      </c>
      <c r="H13" s="883">
        <v>0.331376316</v>
      </c>
      <c r="I13" s="883">
        <v>0.60650970900000001</v>
      </c>
      <c r="K13"/>
      <c r="L13"/>
      <c r="M13"/>
      <c r="N13"/>
      <c r="O13"/>
      <c r="P13"/>
      <c r="Q13"/>
      <c r="R13"/>
      <c r="S13"/>
    </row>
    <row r="14" spans="1:24" s="864" customFormat="1" ht="15.95" customHeight="1">
      <c r="A14" s="873" t="s">
        <v>329</v>
      </c>
      <c r="B14" s="874"/>
      <c r="C14" s="875"/>
      <c r="D14" s="1615">
        <v>0</v>
      </c>
      <c r="E14" s="875">
        <v>0</v>
      </c>
      <c r="F14" s="874">
        <v>0</v>
      </c>
      <c r="G14" s="883">
        <v>0</v>
      </c>
      <c r="H14" s="883">
        <v>0</v>
      </c>
      <c r="I14" s="883">
        <v>0</v>
      </c>
      <c r="K14"/>
      <c r="L14"/>
      <c r="M14"/>
      <c r="N14"/>
      <c r="O14"/>
      <c r="P14"/>
      <c r="Q14"/>
      <c r="R14"/>
      <c r="S14"/>
    </row>
    <row r="15" spans="1:24" s="864" customFormat="1" ht="15.95" customHeight="1">
      <c r="A15" s="879" t="s">
        <v>330</v>
      </c>
      <c r="B15" s="880"/>
      <c r="C15" s="881"/>
      <c r="D15" s="1618">
        <v>60.883907890000003</v>
      </c>
      <c r="E15" s="881">
        <v>60.706166736</v>
      </c>
      <c r="F15" s="880">
        <v>60.220171456000003</v>
      </c>
      <c r="G15" s="885">
        <v>60.494682025000003</v>
      </c>
      <c r="H15" s="885">
        <v>60.546748465999997</v>
      </c>
      <c r="I15" s="885">
        <v>60.827546362</v>
      </c>
      <c r="K15"/>
      <c r="L15"/>
      <c r="M15"/>
      <c r="N15"/>
      <c r="O15"/>
      <c r="P15"/>
      <c r="Q15"/>
      <c r="R15"/>
      <c r="S15"/>
    </row>
    <row r="16" spans="1:24" s="864" customFormat="1" ht="15.95" customHeight="1">
      <c r="A16" s="865" t="s">
        <v>510</v>
      </c>
      <c r="B16" s="870"/>
      <c r="C16" s="871"/>
      <c r="D16" s="1617"/>
      <c r="E16" s="871"/>
      <c r="F16" s="870"/>
      <c r="G16" s="882"/>
      <c r="H16" s="882"/>
      <c r="I16" s="882"/>
      <c r="K16"/>
      <c r="L16"/>
      <c r="M16"/>
      <c r="N16"/>
      <c r="O16"/>
      <c r="P16"/>
      <c r="Q16"/>
      <c r="R16"/>
      <c r="S16"/>
    </row>
    <row r="17" spans="1:19" s="864" customFormat="1" ht="15.95" customHeight="1">
      <c r="A17" s="869" t="s">
        <v>505</v>
      </c>
      <c r="B17" s="874"/>
      <c r="C17" s="871"/>
      <c r="D17" s="1617">
        <v>0</v>
      </c>
      <c r="E17" s="871">
        <v>0</v>
      </c>
      <c r="F17" s="874">
        <v>0</v>
      </c>
      <c r="G17" s="882">
        <v>0</v>
      </c>
      <c r="H17" s="882">
        <v>0</v>
      </c>
      <c r="I17" s="882">
        <v>0</v>
      </c>
      <c r="K17"/>
      <c r="L17"/>
      <c r="M17"/>
      <c r="N17"/>
      <c r="O17"/>
      <c r="P17"/>
      <c r="Q17"/>
      <c r="R17"/>
      <c r="S17"/>
    </row>
    <row r="18" spans="1:19" s="864" customFormat="1" ht="15.95" customHeight="1">
      <c r="A18" s="873" t="s">
        <v>506</v>
      </c>
      <c r="B18" s="874"/>
      <c r="C18" s="875"/>
      <c r="D18" s="1615">
        <v>0</v>
      </c>
      <c r="E18" s="875">
        <v>0</v>
      </c>
      <c r="F18" s="874">
        <v>0</v>
      </c>
      <c r="G18" s="883">
        <v>0</v>
      </c>
      <c r="H18" s="883">
        <v>0</v>
      </c>
      <c r="I18" s="883">
        <v>0</v>
      </c>
      <c r="K18"/>
      <c r="L18"/>
      <c r="M18"/>
      <c r="N18"/>
      <c r="O18"/>
      <c r="P18"/>
      <c r="Q18"/>
      <c r="R18"/>
      <c r="S18"/>
    </row>
    <row r="19" spans="1:19" s="864" customFormat="1" ht="15.95" customHeight="1">
      <c r="A19" s="876" t="s">
        <v>507</v>
      </c>
      <c r="B19" s="877"/>
      <c r="C19" s="878"/>
      <c r="D19" s="1616">
        <v>0</v>
      </c>
      <c r="E19" s="878">
        <v>0</v>
      </c>
      <c r="F19" s="877">
        <v>0</v>
      </c>
      <c r="G19" s="884">
        <v>0</v>
      </c>
      <c r="H19" s="884">
        <v>0</v>
      </c>
      <c r="I19" s="884">
        <v>0</v>
      </c>
      <c r="K19"/>
      <c r="L19"/>
      <c r="M19"/>
      <c r="N19"/>
      <c r="O19"/>
      <c r="P19"/>
      <c r="Q19"/>
      <c r="R19"/>
      <c r="S19"/>
    </row>
    <row r="20" spans="1:19" s="864" customFormat="1" ht="15.95" customHeight="1">
      <c r="A20" s="873" t="s">
        <v>326</v>
      </c>
      <c r="B20" s="874"/>
      <c r="C20" s="875"/>
      <c r="D20" s="1615">
        <v>0</v>
      </c>
      <c r="E20" s="875">
        <v>0</v>
      </c>
      <c r="F20" s="874">
        <v>0</v>
      </c>
      <c r="G20" s="883">
        <v>0</v>
      </c>
      <c r="H20" s="883">
        <v>0</v>
      </c>
      <c r="I20" s="883">
        <v>0</v>
      </c>
      <c r="K20"/>
      <c r="L20"/>
      <c r="M20"/>
      <c r="N20"/>
      <c r="O20"/>
      <c r="P20"/>
      <c r="Q20"/>
      <c r="R20"/>
      <c r="S20"/>
    </row>
    <row r="21" spans="1:19" s="864" customFormat="1" ht="15.95" customHeight="1">
      <c r="A21" s="873" t="s">
        <v>508</v>
      </c>
      <c r="B21" s="874"/>
      <c r="C21" s="875"/>
      <c r="D21" s="1615">
        <v>0</v>
      </c>
      <c r="E21" s="875">
        <v>0</v>
      </c>
      <c r="F21" s="874">
        <v>0</v>
      </c>
      <c r="G21" s="883">
        <v>0</v>
      </c>
      <c r="H21" s="883">
        <v>0</v>
      </c>
      <c r="I21" s="883">
        <v>0</v>
      </c>
      <c r="K21"/>
      <c r="L21"/>
      <c r="M21"/>
      <c r="N21"/>
      <c r="O21"/>
      <c r="P21"/>
      <c r="Q21"/>
      <c r="R21"/>
      <c r="S21"/>
    </row>
    <row r="22" spans="1:19" s="864" customFormat="1" ht="15.95" customHeight="1">
      <c r="A22" s="873" t="s">
        <v>509</v>
      </c>
      <c r="B22" s="874"/>
      <c r="C22" s="875"/>
      <c r="D22" s="1615">
        <v>0</v>
      </c>
      <c r="E22" s="875">
        <v>0</v>
      </c>
      <c r="F22" s="874">
        <v>0</v>
      </c>
      <c r="G22" s="883">
        <v>0</v>
      </c>
      <c r="H22" s="883">
        <v>0</v>
      </c>
      <c r="I22" s="883">
        <v>0</v>
      </c>
      <c r="K22"/>
      <c r="L22"/>
      <c r="M22"/>
      <c r="N22"/>
      <c r="O22"/>
      <c r="P22"/>
      <c r="Q22"/>
      <c r="R22"/>
      <c r="S22"/>
    </row>
    <row r="23" spans="1:19" s="864" customFormat="1" ht="15.95" customHeight="1">
      <c r="A23" s="873" t="s">
        <v>329</v>
      </c>
      <c r="B23" s="874"/>
      <c r="C23" s="875"/>
      <c r="D23" s="1615">
        <v>0</v>
      </c>
      <c r="E23" s="875">
        <v>0</v>
      </c>
      <c r="F23" s="874">
        <v>0</v>
      </c>
      <c r="G23" s="883">
        <v>0</v>
      </c>
      <c r="H23" s="883">
        <v>0</v>
      </c>
      <c r="I23" s="883">
        <v>0</v>
      </c>
      <c r="K23"/>
      <c r="L23"/>
      <c r="M23"/>
      <c r="N23"/>
      <c r="O23"/>
      <c r="P23"/>
      <c r="Q23"/>
      <c r="R23"/>
      <c r="S23"/>
    </row>
    <row r="24" spans="1:19" s="864" customFormat="1" ht="15.95" customHeight="1">
      <c r="A24" s="879" t="s">
        <v>330</v>
      </c>
      <c r="B24" s="880"/>
      <c r="C24" s="881"/>
      <c r="D24" s="1618">
        <v>0</v>
      </c>
      <c r="E24" s="881">
        <v>0</v>
      </c>
      <c r="F24" s="880">
        <v>0</v>
      </c>
      <c r="G24" s="885">
        <v>0</v>
      </c>
      <c r="H24" s="885">
        <v>0</v>
      </c>
      <c r="I24" s="885">
        <v>0</v>
      </c>
      <c r="K24"/>
      <c r="L24"/>
      <c r="M24"/>
      <c r="N24"/>
      <c r="O24"/>
      <c r="P24"/>
      <c r="Q24"/>
      <c r="R24"/>
      <c r="S24"/>
    </row>
    <row r="25" spans="1:19" s="864" customFormat="1" ht="15.95" customHeight="1">
      <c r="A25" s="865" t="s">
        <v>511</v>
      </c>
      <c r="B25" s="870"/>
      <c r="C25" s="871"/>
      <c r="D25" s="1617"/>
      <c r="E25" s="871"/>
      <c r="F25" s="870"/>
      <c r="G25" s="882"/>
      <c r="H25" s="882"/>
      <c r="I25" s="882"/>
      <c r="K25"/>
      <c r="L25"/>
      <c r="M25"/>
      <c r="N25"/>
      <c r="O25"/>
      <c r="P25"/>
      <c r="Q25"/>
      <c r="R25"/>
      <c r="S25"/>
    </row>
    <row r="26" spans="1:19" s="864" customFormat="1" ht="15.95" customHeight="1">
      <c r="A26" s="869" t="s">
        <v>505</v>
      </c>
      <c r="B26" s="874"/>
      <c r="C26" s="871"/>
      <c r="D26" s="1617">
        <v>0</v>
      </c>
      <c r="E26" s="871">
        <v>0</v>
      </c>
      <c r="F26" s="874">
        <v>0</v>
      </c>
      <c r="G26" s="882">
        <v>0</v>
      </c>
      <c r="H26" s="882">
        <v>0</v>
      </c>
      <c r="I26" s="882">
        <v>0</v>
      </c>
      <c r="K26"/>
      <c r="L26"/>
      <c r="M26"/>
      <c r="N26"/>
      <c r="O26"/>
      <c r="P26"/>
      <c r="Q26"/>
      <c r="R26"/>
      <c r="S26"/>
    </row>
    <row r="27" spans="1:19" s="864" customFormat="1" ht="15.95" customHeight="1">
      <c r="A27" s="873" t="s">
        <v>506</v>
      </c>
      <c r="B27" s="874"/>
      <c r="C27" s="875"/>
      <c r="D27" s="1615">
        <v>0</v>
      </c>
      <c r="E27" s="875">
        <v>0</v>
      </c>
      <c r="F27" s="874">
        <v>0</v>
      </c>
      <c r="G27" s="883">
        <v>0</v>
      </c>
      <c r="H27" s="883">
        <v>0</v>
      </c>
      <c r="I27" s="883">
        <v>0</v>
      </c>
      <c r="K27"/>
      <c r="L27"/>
      <c r="M27"/>
      <c r="N27"/>
      <c r="O27"/>
      <c r="P27"/>
      <c r="Q27"/>
      <c r="R27"/>
      <c r="S27"/>
    </row>
    <row r="28" spans="1:19" s="864" customFormat="1" ht="15.95" customHeight="1">
      <c r="A28" s="876" t="s">
        <v>507</v>
      </c>
      <c r="B28" s="877"/>
      <c r="C28" s="878"/>
      <c r="D28" s="1616">
        <v>0</v>
      </c>
      <c r="E28" s="878">
        <v>0</v>
      </c>
      <c r="F28" s="877">
        <v>0</v>
      </c>
      <c r="G28" s="884">
        <v>0</v>
      </c>
      <c r="H28" s="884">
        <v>0</v>
      </c>
      <c r="I28" s="884">
        <v>0</v>
      </c>
      <c r="K28"/>
      <c r="L28"/>
      <c r="M28"/>
      <c r="N28"/>
      <c r="O28"/>
      <c r="P28"/>
      <c r="Q28"/>
      <c r="R28"/>
      <c r="S28"/>
    </row>
    <row r="29" spans="1:19" s="864" customFormat="1" ht="15.95" customHeight="1">
      <c r="A29" s="873" t="s">
        <v>326</v>
      </c>
      <c r="B29" s="874"/>
      <c r="C29" s="875"/>
      <c r="D29" s="1615">
        <v>0</v>
      </c>
      <c r="E29" s="875">
        <v>0</v>
      </c>
      <c r="F29" s="874">
        <v>0</v>
      </c>
      <c r="G29" s="883">
        <v>0</v>
      </c>
      <c r="H29" s="883">
        <v>0</v>
      </c>
      <c r="I29" s="883">
        <v>0</v>
      </c>
      <c r="K29"/>
      <c r="L29"/>
      <c r="M29"/>
      <c r="N29"/>
      <c r="O29"/>
      <c r="P29"/>
      <c r="Q29"/>
      <c r="R29"/>
      <c r="S29"/>
    </row>
    <row r="30" spans="1:19" s="864" customFormat="1" ht="15.95" customHeight="1">
      <c r="A30" s="873" t="s">
        <v>508</v>
      </c>
      <c r="B30" s="874"/>
      <c r="C30" s="875"/>
      <c r="D30" s="1615">
        <v>0</v>
      </c>
      <c r="E30" s="875">
        <v>0</v>
      </c>
      <c r="F30" s="874">
        <v>0</v>
      </c>
      <c r="G30" s="883">
        <v>0</v>
      </c>
      <c r="H30" s="883">
        <v>0</v>
      </c>
      <c r="I30" s="883">
        <v>0</v>
      </c>
      <c r="K30"/>
      <c r="L30"/>
      <c r="M30"/>
      <c r="N30"/>
      <c r="O30"/>
      <c r="P30"/>
      <c r="Q30"/>
      <c r="R30"/>
      <c r="S30"/>
    </row>
    <row r="31" spans="1:19" s="864" customFormat="1" ht="15.95" customHeight="1">
      <c r="A31" s="873" t="s">
        <v>509</v>
      </c>
      <c r="B31" s="874"/>
      <c r="C31" s="875"/>
      <c r="D31" s="1615">
        <v>0</v>
      </c>
      <c r="E31" s="875">
        <v>0</v>
      </c>
      <c r="F31" s="874">
        <v>0</v>
      </c>
      <c r="G31" s="883">
        <v>0</v>
      </c>
      <c r="H31" s="883">
        <v>0</v>
      </c>
      <c r="I31" s="883">
        <v>0</v>
      </c>
      <c r="K31"/>
      <c r="L31"/>
      <c r="M31"/>
      <c r="N31"/>
      <c r="O31"/>
      <c r="P31"/>
      <c r="Q31"/>
      <c r="R31"/>
      <c r="S31"/>
    </row>
    <row r="32" spans="1:19" s="864" customFormat="1" ht="15.95" customHeight="1">
      <c r="A32" s="873" t="s">
        <v>329</v>
      </c>
      <c r="B32" s="874"/>
      <c r="C32" s="875"/>
      <c r="D32" s="1615">
        <v>0</v>
      </c>
      <c r="E32" s="875">
        <v>0</v>
      </c>
      <c r="F32" s="874">
        <v>0</v>
      </c>
      <c r="G32" s="883">
        <v>0</v>
      </c>
      <c r="H32" s="883">
        <v>0</v>
      </c>
      <c r="I32" s="883">
        <v>0</v>
      </c>
      <c r="K32"/>
      <c r="L32"/>
      <c r="M32"/>
      <c r="N32"/>
      <c r="O32"/>
      <c r="P32"/>
      <c r="Q32"/>
      <c r="R32"/>
      <c r="S32"/>
    </row>
    <row r="33" spans="1:19" s="864" customFormat="1" ht="15.95" customHeight="1">
      <c r="A33" s="879" t="s">
        <v>330</v>
      </c>
      <c r="B33" s="880"/>
      <c r="C33" s="881"/>
      <c r="D33" s="1618">
        <v>0</v>
      </c>
      <c r="E33" s="881">
        <v>0</v>
      </c>
      <c r="F33" s="880">
        <v>0</v>
      </c>
      <c r="G33" s="885">
        <v>0</v>
      </c>
      <c r="H33" s="885">
        <v>0</v>
      </c>
      <c r="I33" s="885">
        <v>0</v>
      </c>
      <c r="K33"/>
      <c r="L33"/>
      <c r="M33"/>
      <c r="N33"/>
      <c r="O33"/>
      <c r="P33"/>
      <c r="Q33"/>
      <c r="R33"/>
      <c r="S33"/>
    </row>
    <row r="34" spans="1:19" s="864" customFormat="1" ht="15.95" customHeight="1">
      <c r="A34" s="865" t="s">
        <v>512</v>
      </c>
      <c r="B34" s="870"/>
      <c r="C34" s="871"/>
      <c r="D34" s="1617"/>
      <c r="E34" s="871"/>
      <c r="F34" s="870"/>
      <c r="G34" s="882"/>
      <c r="H34" s="882"/>
      <c r="I34" s="882"/>
      <c r="K34"/>
      <c r="L34"/>
      <c r="M34"/>
      <c r="N34"/>
      <c r="O34"/>
      <c r="P34"/>
      <c r="Q34"/>
      <c r="R34"/>
      <c r="S34"/>
    </row>
    <row r="35" spans="1:19" s="864" customFormat="1" ht="15.95" customHeight="1">
      <c r="A35" s="869" t="s">
        <v>505</v>
      </c>
      <c r="B35" s="870"/>
      <c r="C35" s="871"/>
      <c r="D35" s="1617">
        <v>60.706166736</v>
      </c>
      <c r="E35" s="871">
        <v>60.220171456000003</v>
      </c>
      <c r="F35" s="870">
        <v>60.494682025000003</v>
      </c>
      <c r="G35" s="882">
        <v>60.546748466000004</v>
      </c>
      <c r="H35" s="882">
        <v>60.827546362</v>
      </c>
      <c r="I35" s="882">
        <v>60.428193585999999</v>
      </c>
      <c r="K35"/>
      <c r="L35"/>
      <c r="M35"/>
      <c r="N35"/>
      <c r="O35"/>
      <c r="P35"/>
      <c r="Q35"/>
      <c r="R35"/>
      <c r="S35"/>
    </row>
    <row r="36" spans="1:19" s="864" customFormat="1" ht="15.95" customHeight="1">
      <c r="A36" s="873" t="s">
        <v>506</v>
      </c>
      <c r="B36" s="874"/>
      <c r="C36" s="875"/>
      <c r="D36" s="1615">
        <v>0.46193684299999999</v>
      </c>
      <c r="E36" s="875">
        <v>1.234421</v>
      </c>
      <c r="F36" s="874">
        <v>0.42043047500000003</v>
      </c>
      <c r="G36" s="883">
        <v>0.35501631500000003</v>
      </c>
      <c r="H36" s="883">
        <v>0.43828031499999998</v>
      </c>
      <c r="I36" s="883">
        <v>1.331267008</v>
      </c>
      <c r="K36"/>
      <c r="L36"/>
      <c r="M36"/>
      <c r="N36"/>
      <c r="O36"/>
      <c r="P36"/>
      <c r="Q36"/>
      <c r="R36"/>
      <c r="S36"/>
    </row>
    <row r="37" spans="1:19" s="864" customFormat="1" ht="15.95" customHeight="1">
      <c r="A37" s="876" t="s">
        <v>507</v>
      </c>
      <c r="B37" s="877"/>
      <c r="C37" s="878"/>
      <c r="D37" s="1616">
        <v>-0.95541568200000004</v>
      </c>
      <c r="E37" s="878">
        <v>-1.23102</v>
      </c>
      <c r="F37" s="877">
        <v>-1.254461888</v>
      </c>
      <c r="G37" s="884">
        <v>-0.98902358400000001</v>
      </c>
      <c r="H37" s="884">
        <v>-1.0504545270000001</v>
      </c>
      <c r="I37" s="884">
        <v>-1.538423941</v>
      </c>
      <c r="K37"/>
      <c r="L37"/>
      <c r="M37"/>
      <c r="N37"/>
      <c r="O37"/>
      <c r="P37"/>
      <c r="Q37"/>
      <c r="R37"/>
      <c r="S37"/>
    </row>
    <row r="38" spans="1:19" s="864" customFormat="1" ht="15.95" customHeight="1">
      <c r="A38" s="873" t="s">
        <v>326</v>
      </c>
      <c r="B38" s="874"/>
      <c r="C38" s="875"/>
      <c r="D38" s="1615">
        <v>-0.49347883900000006</v>
      </c>
      <c r="E38" s="875">
        <v>3.4009999999999874E-3</v>
      </c>
      <c r="F38" s="874">
        <v>-0.83403141299999994</v>
      </c>
      <c r="G38" s="883">
        <v>-0.63400726900000004</v>
      </c>
      <c r="H38" s="883">
        <v>-0.61217421200000011</v>
      </c>
      <c r="I38" s="883">
        <v>-0.20715693300000004</v>
      </c>
      <c r="K38"/>
      <c r="L38"/>
      <c r="M38"/>
      <c r="N38"/>
      <c r="O38"/>
      <c r="P38"/>
      <c r="Q38"/>
      <c r="R38"/>
      <c r="S38"/>
    </row>
    <row r="39" spans="1:19" s="864" customFormat="1" ht="15.95" customHeight="1">
      <c r="A39" s="873" t="s">
        <v>508</v>
      </c>
      <c r="B39" s="874"/>
      <c r="C39" s="875"/>
      <c r="D39" s="1615">
        <v>0</v>
      </c>
      <c r="E39" s="875">
        <v>0</v>
      </c>
      <c r="F39" s="874">
        <v>0</v>
      </c>
      <c r="G39" s="883">
        <v>0</v>
      </c>
      <c r="H39" s="883">
        <v>0</v>
      </c>
      <c r="I39" s="883">
        <v>0</v>
      </c>
      <c r="K39"/>
      <c r="L39"/>
      <c r="M39"/>
      <c r="N39"/>
      <c r="O39"/>
      <c r="P39"/>
      <c r="Q39"/>
      <c r="R39"/>
      <c r="S39"/>
    </row>
    <row r="40" spans="1:19" s="864" customFormat="1" ht="15.95" customHeight="1">
      <c r="A40" s="873" t="s">
        <v>509</v>
      </c>
      <c r="B40" s="874"/>
      <c r="C40" s="875"/>
      <c r="D40" s="1615">
        <v>0.67121999300000001</v>
      </c>
      <c r="E40" s="875">
        <v>0.48259427999999999</v>
      </c>
      <c r="F40" s="874">
        <v>0.55952084400000002</v>
      </c>
      <c r="G40" s="883">
        <v>0.58194082800000002</v>
      </c>
      <c r="H40" s="883">
        <v>0.331376316</v>
      </c>
      <c r="I40" s="883">
        <v>0.60650970900000001</v>
      </c>
      <c r="K40"/>
      <c r="L40"/>
      <c r="M40"/>
      <c r="N40"/>
      <c r="O40"/>
      <c r="P40"/>
      <c r="Q40"/>
      <c r="R40"/>
      <c r="S40"/>
    </row>
    <row r="41" spans="1:19" s="864" customFormat="1" ht="15.95" customHeight="1">
      <c r="A41" s="873" t="s">
        <v>329</v>
      </c>
      <c r="B41" s="874"/>
      <c r="C41" s="875"/>
      <c r="D41" s="1615">
        <v>0</v>
      </c>
      <c r="E41" s="875">
        <v>0</v>
      </c>
      <c r="F41" s="874">
        <v>0</v>
      </c>
      <c r="G41" s="883">
        <v>0</v>
      </c>
      <c r="H41" s="883">
        <v>0</v>
      </c>
      <c r="I41" s="883">
        <v>0</v>
      </c>
      <c r="K41"/>
      <c r="L41"/>
      <c r="M41"/>
      <c r="N41"/>
      <c r="O41"/>
      <c r="P41"/>
      <c r="Q41"/>
      <c r="R41"/>
      <c r="S41"/>
    </row>
    <row r="42" spans="1:19" s="864" customFormat="1" ht="15.95" customHeight="1">
      <c r="A42" s="886" t="s">
        <v>330</v>
      </c>
      <c r="B42" s="887"/>
      <c r="C42" s="888"/>
      <c r="D42" s="1614">
        <v>60.883907890000003</v>
      </c>
      <c r="E42" s="888">
        <v>60.706166736</v>
      </c>
      <c r="F42" s="887">
        <v>60.220171456000003</v>
      </c>
      <c r="G42" s="890">
        <v>60.494682025000003</v>
      </c>
      <c r="H42" s="890">
        <v>60.546748465999997</v>
      </c>
      <c r="I42" s="890">
        <v>60.827546362</v>
      </c>
      <c r="K42"/>
      <c r="L42"/>
      <c r="M42"/>
      <c r="N42"/>
      <c r="O42"/>
      <c r="P42"/>
      <c r="Q42"/>
      <c r="R42"/>
      <c r="S42"/>
    </row>
    <row r="43" spans="1:19" s="864" customFormat="1" ht="15.95" customHeight="1">
      <c r="A43" s="1891"/>
      <c r="B43" s="1891"/>
      <c r="C43" s="1891"/>
      <c r="D43" s="1891"/>
      <c r="E43" s="1891"/>
      <c r="F43" s="1891"/>
      <c r="G43" s="1891"/>
      <c r="H43" s="1891"/>
      <c r="K43"/>
      <c r="L43"/>
      <c r="M43"/>
      <c r="N43"/>
      <c r="O43"/>
      <c r="P43"/>
      <c r="Q43"/>
      <c r="R43"/>
      <c r="S43"/>
    </row>
    <row r="44" spans="1:19" s="864" customFormat="1" ht="15.95" customHeight="1">
      <c r="A44" s="1891"/>
      <c r="B44" s="1891"/>
      <c r="C44" s="1891"/>
      <c r="D44" s="1891"/>
      <c r="E44" s="1891"/>
      <c r="F44" s="1891"/>
      <c r="G44" s="1891"/>
      <c r="H44" s="1891"/>
      <c r="K44"/>
      <c r="L44"/>
      <c r="M44"/>
      <c r="N44"/>
      <c r="O44"/>
      <c r="P44"/>
      <c r="Q44"/>
      <c r="R44"/>
      <c r="S44"/>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showZeros="0" view="pageBreakPreview" zoomScale="70" zoomScaleNormal="70" zoomScaleSheetLayoutView="70" workbookViewId="0"/>
  </sheetViews>
  <sheetFormatPr defaultColWidth="9.140625" defaultRowHeight="12.75"/>
  <cols>
    <col min="1" max="1" width="65.7109375" style="1023" customWidth="1"/>
    <col min="2" max="7" width="14.7109375" style="1056" customWidth="1"/>
    <col min="8" max="9" width="14.7109375" style="1023" customWidth="1"/>
    <col min="10" max="10" width="3.7109375" style="1020" customWidth="1"/>
    <col min="11" max="11" width="9.140625" style="1023"/>
    <col min="12" max="12" width="9.140625" style="114"/>
    <col min="13" max="16384" width="9.140625" style="1023"/>
  </cols>
  <sheetData>
    <row r="1" spans="1:12" s="111" customFormat="1" ht="50.1" customHeight="1">
      <c r="A1" s="110"/>
    </row>
    <row r="2" spans="1:12" s="114" customFormat="1" ht="39.950000000000003" customHeight="1">
      <c r="A2" s="113" t="s">
        <v>708</v>
      </c>
      <c r="C2" s="146"/>
      <c r="D2" s="146"/>
      <c r="I2" s="147"/>
      <c r="J2" s="146"/>
    </row>
    <row r="3" spans="1:12" s="114" customFormat="1" ht="2.1" customHeight="1">
      <c r="A3" s="804"/>
      <c r="B3" s="805"/>
      <c r="C3" s="806"/>
      <c r="D3" s="806"/>
      <c r="E3" s="805"/>
      <c r="F3" s="805"/>
      <c r="G3" s="805"/>
      <c r="H3" s="805"/>
      <c r="I3" s="1017"/>
      <c r="J3" s="146"/>
    </row>
    <row r="4" spans="1:12" s="117" customFormat="1" ht="15.75" customHeight="1">
      <c r="A4" s="115"/>
      <c r="B4" s="115"/>
      <c r="C4" s="115"/>
      <c r="D4" s="115"/>
      <c r="E4" s="116"/>
      <c r="F4" s="116"/>
      <c r="G4" s="116"/>
      <c r="H4" s="116"/>
      <c r="I4" s="116"/>
      <c r="J4" s="118"/>
    </row>
    <row r="5" spans="1:12" s="117" customFormat="1" ht="20.100000000000001" customHeight="1">
      <c r="A5" s="808" t="s">
        <v>548</v>
      </c>
      <c r="B5" s="809"/>
      <c r="C5" s="809"/>
      <c r="D5" s="809"/>
      <c r="E5" s="1018"/>
      <c r="F5" s="1018"/>
      <c r="G5" s="1018"/>
      <c r="H5" s="1018"/>
      <c r="I5" s="1018"/>
      <c r="J5" s="118"/>
    </row>
    <row r="6" spans="1:12" s="1020" customFormat="1" ht="15.95" customHeight="1">
      <c r="A6" s="118" t="s">
        <v>60</v>
      </c>
      <c r="B6" s="1387" t="s">
        <v>76</v>
      </c>
      <c r="C6" s="1386" t="s">
        <v>77</v>
      </c>
      <c r="D6" s="1755" t="s">
        <v>360</v>
      </c>
      <c r="E6" s="1756" t="s">
        <v>79</v>
      </c>
      <c r="F6" s="1757" t="s">
        <v>76</v>
      </c>
      <c r="G6" s="1757" t="s">
        <v>77</v>
      </c>
      <c r="H6" s="1757" t="s">
        <v>78</v>
      </c>
      <c r="I6" s="1757" t="s">
        <v>79</v>
      </c>
      <c r="J6" s="1019"/>
      <c r="L6" s="146"/>
    </row>
    <row r="7" spans="1:12" s="1020" customFormat="1" ht="15.95" customHeight="1">
      <c r="A7" s="812"/>
      <c r="B7" s="1385">
        <v>2014</v>
      </c>
      <c r="C7" s="1384">
        <v>2014</v>
      </c>
      <c r="D7" s="1156">
        <v>2014</v>
      </c>
      <c r="E7" s="1205">
        <v>2014</v>
      </c>
      <c r="F7" s="235" t="s">
        <v>546</v>
      </c>
      <c r="G7" s="235" t="s">
        <v>546</v>
      </c>
      <c r="H7" s="235" t="s">
        <v>546</v>
      </c>
      <c r="I7" s="235" t="s">
        <v>546</v>
      </c>
      <c r="J7" s="1019"/>
      <c r="L7" s="146"/>
    </row>
    <row r="8" spans="1:12" ht="15.95" customHeight="1">
      <c r="A8" s="118" t="s">
        <v>551</v>
      </c>
      <c r="B8" s="1383"/>
      <c r="C8" s="981"/>
      <c r="D8" s="1155">
        <v>15010</v>
      </c>
      <c r="E8" s="1758">
        <v>21253</v>
      </c>
      <c r="F8" s="1759">
        <v>13316</v>
      </c>
      <c r="G8" s="1759">
        <v>21783</v>
      </c>
      <c r="H8" s="1759">
        <v>18699</v>
      </c>
      <c r="I8" s="1759">
        <v>12816</v>
      </c>
      <c r="J8" s="1019"/>
    </row>
    <row r="9" spans="1:12" ht="15.95" customHeight="1">
      <c r="A9" s="812" t="s">
        <v>552</v>
      </c>
      <c r="B9" s="1375"/>
      <c r="C9" s="1028"/>
      <c r="D9" s="1760">
        <v>43185</v>
      </c>
      <c r="E9" s="1761">
        <v>49481</v>
      </c>
      <c r="F9" s="1762">
        <v>42996</v>
      </c>
      <c r="G9" s="1762">
        <v>44249</v>
      </c>
      <c r="H9" s="1762">
        <v>43017</v>
      </c>
      <c r="I9" s="1762">
        <v>47262</v>
      </c>
      <c r="J9" s="1043"/>
    </row>
    <row r="10" spans="1:12" ht="15.95" customHeight="1">
      <c r="A10" s="813" t="s">
        <v>553</v>
      </c>
      <c r="B10" s="1369"/>
      <c r="C10" s="981"/>
      <c r="D10" s="1155"/>
      <c r="E10" s="1763"/>
      <c r="F10" s="1759"/>
      <c r="G10" s="1759"/>
      <c r="H10" s="1759"/>
      <c r="I10" s="1759"/>
      <c r="J10" s="1043"/>
    </row>
    <row r="11" spans="1:12" ht="15.95" customHeight="1">
      <c r="A11" s="1030" t="s">
        <v>554</v>
      </c>
      <c r="B11" s="1382"/>
      <c r="C11" s="981"/>
      <c r="D11" s="1155">
        <v>126738</v>
      </c>
      <c r="E11" s="1764">
        <v>118688</v>
      </c>
      <c r="F11" s="1759">
        <v>114247</v>
      </c>
      <c r="G11" s="1759">
        <v>121885</v>
      </c>
      <c r="H11" s="1759">
        <v>126939</v>
      </c>
      <c r="I11" s="1759">
        <v>136817</v>
      </c>
      <c r="J11" s="1043"/>
    </row>
    <row r="12" spans="1:12" ht="15.95" customHeight="1">
      <c r="A12" s="1030" t="s">
        <v>555</v>
      </c>
      <c r="B12" s="1382"/>
      <c r="C12" s="981"/>
      <c r="D12" s="1155">
        <v>38822</v>
      </c>
      <c r="E12" s="1764">
        <v>37683</v>
      </c>
      <c r="F12" s="1759">
        <v>39589</v>
      </c>
      <c r="G12" s="1759">
        <v>24476</v>
      </c>
      <c r="H12" s="1759">
        <v>99566</v>
      </c>
      <c r="I12" s="1759">
        <v>103060</v>
      </c>
      <c r="J12" s="1043"/>
    </row>
    <row r="13" spans="1:12" ht="15.95" customHeight="1">
      <c r="A13" s="1030" t="s">
        <v>556</v>
      </c>
      <c r="B13" s="1382"/>
      <c r="C13" s="981"/>
      <c r="D13" s="1155">
        <v>7773</v>
      </c>
      <c r="E13" s="1764">
        <v>6637</v>
      </c>
      <c r="F13" s="1759">
        <v>8546</v>
      </c>
      <c r="G13" s="1759">
        <v>8119</v>
      </c>
      <c r="H13" s="1759">
        <v>9183</v>
      </c>
      <c r="I13" s="1759">
        <v>12582</v>
      </c>
      <c r="J13" s="1043"/>
    </row>
    <row r="14" spans="1:12" ht="15.95" customHeight="1">
      <c r="A14" s="1031" t="s">
        <v>557</v>
      </c>
      <c r="B14" s="1381"/>
      <c r="C14" s="1028"/>
      <c r="D14" s="1760">
        <v>4160</v>
      </c>
      <c r="E14" s="1765">
        <v>3366</v>
      </c>
      <c r="F14" s="1762">
        <v>2790</v>
      </c>
      <c r="G14" s="1762">
        <v>2601</v>
      </c>
      <c r="H14" s="1762">
        <v>4765</v>
      </c>
      <c r="I14" s="1762">
        <v>6000</v>
      </c>
      <c r="J14" s="1043"/>
    </row>
    <row r="15" spans="1:12" ht="15.95" customHeight="1">
      <c r="A15" s="813" t="s">
        <v>558</v>
      </c>
      <c r="B15" s="1369"/>
      <c r="C15" s="981"/>
      <c r="D15" s="1155"/>
      <c r="E15" s="1763"/>
      <c r="F15" s="1759"/>
      <c r="G15" s="1759"/>
      <c r="H15" s="1759"/>
      <c r="I15" s="1759"/>
      <c r="J15" s="1043"/>
    </row>
    <row r="16" spans="1:12" ht="15.95" customHeight="1">
      <c r="A16" s="1030" t="s">
        <v>559</v>
      </c>
      <c r="B16" s="1382"/>
      <c r="C16" s="981"/>
      <c r="D16" s="1155">
        <v>158968</v>
      </c>
      <c r="E16" s="1764">
        <v>143738</v>
      </c>
      <c r="F16" s="1759">
        <v>137897</v>
      </c>
      <c r="G16" s="1759">
        <v>128276</v>
      </c>
      <c r="H16" s="1759">
        <v>188741</v>
      </c>
      <c r="I16" s="1759">
        <v>192398</v>
      </c>
      <c r="J16" s="1043"/>
    </row>
    <row r="17" spans="1:12" ht="15.95" customHeight="1">
      <c r="A17" s="1032" t="s">
        <v>560</v>
      </c>
      <c r="B17" s="1382"/>
      <c r="C17" s="981"/>
      <c r="D17" s="1155">
        <v>7855</v>
      </c>
      <c r="E17" s="1764">
        <v>7649</v>
      </c>
      <c r="F17" s="1759">
        <v>7265</v>
      </c>
      <c r="G17" s="1759">
        <v>7105</v>
      </c>
      <c r="H17" s="1759">
        <v>7117</v>
      </c>
      <c r="I17" s="1759">
        <v>7162</v>
      </c>
      <c r="J17" s="1043"/>
    </row>
    <row r="18" spans="1:12" ht="15.95" customHeight="1">
      <c r="A18" s="1032" t="s">
        <v>561</v>
      </c>
      <c r="B18" s="1382"/>
      <c r="C18" s="981"/>
      <c r="D18" s="1155">
        <v>151113</v>
      </c>
      <c r="E18" s="1764">
        <v>136089</v>
      </c>
      <c r="F18" s="1759">
        <v>130632</v>
      </c>
      <c r="G18" s="1759">
        <v>121171</v>
      </c>
      <c r="H18" s="1759">
        <v>181624</v>
      </c>
      <c r="I18" s="1759">
        <v>185236</v>
      </c>
      <c r="J18" s="1043"/>
    </row>
    <row r="19" spans="1:12" ht="15.95" customHeight="1">
      <c r="A19" s="1031" t="s">
        <v>562</v>
      </c>
      <c r="B19" s="1381"/>
      <c r="C19" s="1028"/>
      <c r="D19" s="1760">
        <v>2497</v>
      </c>
      <c r="E19" s="1765">
        <v>2676</v>
      </c>
      <c r="F19" s="1762">
        <v>3098</v>
      </c>
      <c r="G19" s="1762">
        <v>3748</v>
      </c>
      <c r="H19" s="1762">
        <v>3936</v>
      </c>
      <c r="I19" s="1762">
        <v>4108</v>
      </c>
      <c r="J19" s="1043"/>
    </row>
    <row r="20" spans="1:12" ht="15.95" customHeight="1">
      <c r="A20" s="813" t="s">
        <v>563</v>
      </c>
      <c r="B20" s="1373"/>
      <c r="C20" s="1379"/>
      <c r="D20" s="1766"/>
      <c r="E20" s="1767"/>
      <c r="F20" s="1768"/>
      <c r="G20" s="1768"/>
      <c r="H20" s="1768"/>
      <c r="I20" s="1768"/>
      <c r="J20" s="1043"/>
    </row>
    <row r="21" spans="1:12" ht="15.95" customHeight="1">
      <c r="A21" s="1030" t="s">
        <v>564</v>
      </c>
      <c r="B21" s="1378"/>
      <c r="C21" s="981"/>
      <c r="D21" s="1155">
        <v>17276.755175999999</v>
      </c>
      <c r="E21" s="1769">
        <v>18611</v>
      </c>
      <c r="F21" s="1759">
        <v>22172</v>
      </c>
      <c r="G21" s="1759">
        <v>26367</v>
      </c>
      <c r="H21" s="1759">
        <v>26819</v>
      </c>
      <c r="I21" s="1759">
        <v>27691</v>
      </c>
      <c r="J21" s="1043"/>
    </row>
    <row r="22" spans="1:12" ht="15.95" customHeight="1">
      <c r="A22" s="1031" t="s">
        <v>565</v>
      </c>
      <c r="B22" s="1376"/>
      <c r="C22" s="1028"/>
      <c r="D22" s="1760">
        <v>522241</v>
      </c>
      <c r="E22" s="1770">
        <v>513530</v>
      </c>
      <c r="F22" s="1762">
        <v>509483</v>
      </c>
      <c r="G22" s="1762">
        <v>513266</v>
      </c>
      <c r="H22" s="1762">
        <v>529432</v>
      </c>
      <c r="I22" s="1762">
        <v>538774</v>
      </c>
      <c r="J22" s="1043"/>
    </row>
    <row r="23" spans="1:12" ht="15.95" customHeight="1">
      <c r="A23" s="118" t="s">
        <v>566</v>
      </c>
      <c r="B23" s="1369"/>
      <c r="C23" s="981"/>
      <c r="D23" s="1155">
        <v>270</v>
      </c>
      <c r="E23" s="1763">
        <v>275</v>
      </c>
      <c r="F23" s="1759">
        <v>252</v>
      </c>
      <c r="G23" s="1759">
        <v>267</v>
      </c>
      <c r="H23" s="1759">
        <v>5129</v>
      </c>
      <c r="I23" s="1759">
        <v>5266</v>
      </c>
      <c r="J23" s="1043"/>
    </row>
    <row r="24" spans="1:12" s="1033" customFormat="1" ht="15.95" customHeight="1">
      <c r="A24" s="118" t="s">
        <v>567</v>
      </c>
      <c r="B24" s="1369"/>
      <c r="C24" s="981"/>
      <c r="D24" s="1155">
        <v>3074</v>
      </c>
      <c r="E24" s="1763">
        <v>2813</v>
      </c>
      <c r="F24" s="1759">
        <v>2022</v>
      </c>
      <c r="G24" s="1759">
        <v>2264</v>
      </c>
      <c r="H24" s="1759">
        <v>2386</v>
      </c>
      <c r="I24" s="1759">
        <v>2541</v>
      </c>
      <c r="J24" s="1046"/>
      <c r="L24" s="1060"/>
    </row>
    <row r="25" spans="1:12" s="1033" customFormat="1" ht="15.95" customHeight="1">
      <c r="A25" s="118" t="s">
        <v>568</v>
      </c>
      <c r="B25" s="1369"/>
      <c r="C25" s="981"/>
      <c r="D25" s="1155">
        <v>1137</v>
      </c>
      <c r="E25" s="1763">
        <v>1055</v>
      </c>
      <c r="F25" s="1759">
        <v>1046</v>
      </c>
      <c r="G25" s="1759">
        <v>1079</v>
      </c>
      <c r="H25" s="1759">
        <v>1118</v>
      </c>
      <c r="I25" s="1759">
        <v>1123</v>
      </c>
      <c r="J25" s="1368"/>
      <c r="L25" s="1060"/>
    </row>
    <row r="26" spans="1:12" ht="15.95" customHeight="1">
      <c r="A26" s="118" t="s">
        <v>569</v>
      </c>
      <c r="B26" s="1369"/>
      <c r="C26" s="981"/>
      <c r="D26" s="1155">
        <v>2275</v>
      </c>
      <c r="E26" s="1763">
        <v>2368</v>
      </c>
      <c r="F26" s="1759">
        <v>2446</v>
      </c>
      <c r="G26" s="1759">
        <v>2466</v>
      </c>
      <c r="H26" s="1759">
        <v>2627</v>
      </c>
      <c r="I26" s="1759">
        <v>2689</v>
      </c>
      <c r="J26" s="1019"/>
    </row>
    <row r="27" spans="1:12" ht="15.95" customHeight="1">
      <c r="A27" s="118" t="s">
        <v>570</v>
      </c>
      <c r="B27" s="1369"/>
      <c r="C27" s="981"/>
      <c r="D27" s="1155">
        <v>1835</v>
      </c>
      <c r="E27" s="1763">
        <v>1816</v>
      </c>
      <c r="F27" s="1759">
        <v>1841</v>
      </c>
      <c r="G27" s="1759">
        <v>1879</v>
      </c>
      <c r="H27" s="1759">
        <v>2748</v>
      </c>
      <c r="I27" s="1759">
        <v>2691</v>
      </c>
      <c r="J27" s="1019"/>
    </row>
    <row r="28" spans="1:12" ht="15.95" customHeight="1">
      <c r="A28" s="118" t="s">
        <v>571</v>
      </c>
      <c r="B28" s="1369"/>
      <c r="C28" s="981"/>
      <c r="D28" s="1155">
        <v>1441</v>
      </c>
      <c r="E28" s="1763">
        <v>1411</v>
      </c>
      <c r="F28" s="1759">
        <v>1353</v>
      </c>
      <c r="G28" s="1759">
        <v>706</v>
      </c>
      <c r="H28" s="1759">
        <v>5212</v>
      </c>
      <c r="I28" s="1759">
        <v>4810</v>
      </c>
      <c r="J28" s="1019"/>
    </row>
    <row r="29" spans="1:12" ht="15.95" customHeight="1">
      <c r="A29" s="812" t="s">
        <v>572</v>
      </c>
      <c r="B29" s="1375"/>
      <c r="C29" s="1028"/>
      <c r="D29" s="1760">
        <v>3036</v>
      </c>
      <c r="E29" s="1761">
        <v>3074</v>
      </c>
      <c r="F29" s="1762">
        <v>156884</v>
      </c>
      <c r="G29" s="1762">
        <v>206022</v>
      </c>
      <c r="H29" s="1762">
        <v>48567</v>
      </c>
      <c r="I29" s="1762">
        <v>53542</v>
      </c>
      <c r="J29" s="1019"/>
    </row>
    <row r="30" spans="1:12" s="1033" customFormat="1" ht="15.95" customHeight="1">
      <c r="A30" s="813" t="s">
        <v>573</v>
      </c>
      <c r="B30" s="1373"/>
      <c r="C30" s="1371"/>
      <c r="D30" s="1771"/>
      <c r="E30" s="1767"/>
      <c r="F30" s="1772"/>
      <c r="G30" s="1772"/>
      <c r="H30" s="1772"/>
      <c r="I30" s="1772"/>
      <c r="J30" s="1368"/>
      <c r="L30" s="1060"/>
    </row>
    <row r="31" spans="1:12" s="1033" customFormat="1" ht="15.95" customHeight="1">
      <c r="A31" s="1030" t="s">
        <v>574</v>
      </c>
      <c r="B31" s="1370"/>
      <c r="C31" s="981"/>
      <c r="D31" s="1155">
        <v>1559</v>
      </c>
      <c r="E31" s="1773">
        <v>1709</v>
      </c>
      <c r="F31" s="1759">
        <v>1380</v>
      </c>
      <c r="G31" s="1759">
        <v>1132</v>
      </c>
      <c r="H31" s="1759">
        <v>1920</v>
      </c>
      <c r="I31" s="1759">
        <v>1837</v>
      </c>
      <c r="J31" s="1368"/>
      <c r="L31" s="1060"/>
    </row>
    <row r="32" spans="1:12" s="1033" customFormat="1" ht="15.95" customHeight="1">
      <c r="A32" s="1030" t="s">
        <v>557</v>
      </c>
      <c r="B32" s="1369"/>
      <c r="C32" s="981"/>
      <c r="D32" s="1155">
        <v>19219</v>
      </c>
      <c r="E32" s="1763">
        <v>18264</v>
      </c>
      <c r="F32" s="1759">
        <v>19959</v>
      </c>
      <c r="G32" s="1759">
        <v>21319</v>
      </c>
      <c r="H32" s="1759">
        <v>23672</v>
      </c>
      <c r="I32" s="1759">
        <v>23702</v>
      </c>
      <c r="J32" s="1368"/>
      <c r="L32" s="1060"/>
    </row>
    <row r="33" spans="1:12" ht="15.95" customHeight="1">
      <c r="A33" s="1035" t="s">
        <v>575</v>
      </c>
      <c r="B33" s="1367"/>
      <c r="C33" s="1037"/>
      <c r="D33" s="1774">
        <v>970517</v>
      </c>
      <c r="E33" s="1775">
        <v>948448</v>
      </c>
      <c r="F33" s="1776">
        <v>1081317</v>
      </c>
      <c r="G33" s="1776">
        <v>1131906</v>
      </c>
      <c r="H33" s="1776">
        <v>1144477</v>
      </c>
      <c r="I33" s="1776">
        <v>1179710</v>
      </c>
      <c r="J33" s="1019"/>
    </row>
    <row r="34" spans="1:12" s="1038" customFormat="1" ht="48" customHeight="1">
      <c r="A34" s="1854" t="s">
        <v>782</v>
      </c>
      <c r="B34" s="1855"/>
      <c r="C34" s="1855"/>
      <c r="D34" s="1855"/>
      <c r="E34" s="1855"/>
      <c r="F34" s="1855"/>
      <c r="G34" s="1855"/>
      <c r="H34" s="1855"/>
      <c r="I34" s="1855"/>
      <c r="J34" s="1043"/>
      <c r="L34" s="584"/>
    </row>
  </sheetData>
  <mergeCells count="1">
    <mergeCell ref="A34:I34"/>
  </mergeCells>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customProperties>
    <customPr name="SheetOptions" r:id="rId2"/>
  </customProperties>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211"/>
  <sheetViews>
    <sheetView showGridLines="0" view="pageBreakPreview" zoomScale="70" zoomScaleNormal="90" zoomScaleSheetLayoutView="70" workbookViewId="0"/>
  </sheetViews>
  <sheetFormatPr defaultRowHeight="12.75"/>
  <cols>
    <col min="1" max="1" width="65.7109375" style="12" customWidth="1"/>
    <col min="2" max="5" width="12.7109375" style="12" customWidth="1"/>
    <col min="6" max="9" width="12.7109375" style="889" customWidth="1"/>
    <col min="10" max="10" width="3.7109375" style="889" customWidth="1"/>
    <col min="19" max="16384" width="9.140625" style="889"/>
  </cols>
  <sheetData>
    <row r="1" spans="1:20" s="705" customFormat="1" ht="50.1" customHeight="1">
      <c r="A1" s="704"/>
      <c r="K1"/>
      <c r="L1"/>
      <c r="M1"/>
      <c r="N1"/>
      <c r="O1"/>
      <c r="P1"/>
      <c r="Q1"/>
      <c r="R1"/>
    </row>
    <row r="2" spans="1:20" s="12" customFormat="1" ht="39.950000000000003" customHeight="1">
      <c r="A2" s="1677" t="s">
        <v>745</v>
      </c>
      <c r="B2" s="24"/>
      <c r="C2" s="25"/>
      <c r="D2" s="25"/>
      <c r="E2" s="24"/>
      <c r="F2" s="24"/>
      <c r="G2" s="861"/>
      <c r="H2" s="26"/>
      <c r="I2" s="24"/>
      <c r="J2" s="11"/>
      <c r="K2" s="723"/>
      <c r="L2" s="723"/>
      <c r="M2" s="723"/>
      <c r="N2" s="723"/>
      <c r="O2" s="723"/>
      <c r="P2" s="723"/>
      <c r="Q2" s="723"/>
      <c r="R2" s="723"/>
      <c r="S2" s="11"/>
      <c r="T2" s="11"/>
    </row>
    <row r="3" spans="1:20" s="12" customFormat="1" ht="2.1" customHeight="1">
      <c r="A3" s="9"/>
      <c r="B3" s="8"/>
      <c r="C3" s="707"/>
      <c r="D3" s="707"/>
      <c r="E3" s="8"/>
      <c r="F3" s="8"/>
      <c r="G3" s="8"/>
      <c r="H3" s="708"/>
      <c r="I3" s="8"/>
      <c r="J3" s="11"/>
      <c r="K3" s="723"/>
      <c r="L3" s="723"/>
      <c r="M3" s="723"/>
      <c r="N3" s="723"/>
      <c r="O3" s="723"/>
      <c r="P3" s="723"/>
      <c r="Q3" s="723"/>
      <c r="R3" s="723"/>
      <c r="S3" s="11"/>
      <c r="T3" s="11"/>
    </row>
    <row r="4" spans="1:20" s="1678" customFormat="1" ht="15.75" customHeight="1">
      <c r="A4" s="28"/>
      <c r="B4" s="28"/>
      <c r="C4" s="28"/>
      <c r="D4" s="28"/>
      <c r="E4" s="709"/>
      <c r="F4" s="709"/>
      <c r="G4" s="709"/>
      <c r="H4" s="30"/>
      <c r="I4" s="1679"/>
      <c r="J4" s="1679"/>
      <c r="K4" s="723"/>
      <c r="L4" s="723"/>
      <c r="M4" s="723"/>
      <c r="N4" s="723"/>
      <c r="O4" s="723"/>
      <c r="P4" s="723"/>
      <c r="Q4" s="723"/>
      <c r="R4" s="723"/>
      <c r="S4" s="1679"/>
      <c r="T4" s="1679"/>
    </row>
    <row r="5" spans="1:20" s="1678" customFormat="1" ht="20.100000000000001" customHeight="1">
      <c r="A5" s="710" t="s">
        <v>514</v>
      </c>
      <c r="B5" s="711"/>
      <c r="C5" s="711"/>
      <c r="D5" s="711"/>
      <c r="E5" s="862"/>
      <c r="F5" s="862"/>
      <c r="G5" s="862"/>
      <c r="H5" s="1676"/>
      <c r="I5" s="1676"/>
      <c r="K5" s="723"/>
      <c r="L5" s="723"/>
      <c r="M5" s="723"/>
      <c r="N5" s="723"/>
      <c r="O5" s="723"/>
      <c r="P5" s="723"/>
      <c r="Q5" s="723"/>
      <c r="R5" s="723"/>
    </row>
    <row r="6" spans="1:20" s="864" customFormat="1" ht="15.95" customHeight="1">
      <c r="A6" s="863" t="s">
        <v>96</v>
      </c>
      <c r="B6" s="715" t="s">
        <v>229</v>
      </c>
      <c r="C6" s="716" t="s">
        <v>99</v>
      </c>
      <c r="D6" s="1620" t="s">
        <v>100</v>
      </c>
      <c r="E6" s="716" t="s">
        <v>101</v>
      </c>
      <c r="F6" s="715" t="s">
        <v>85</v>
      </c>
      <c r="G6" s="852" t="s">
        <v>86</v>
      </c>
      <c r="H6" s="852" t="s">
        <v>87</v>
      </c>
      <c r="I6" s="852" t="s">
        <v>88</v>
      </c>
      <c r="K6"/>
      <c r="L6"/>
      <c r="M6"/>
      <c r="N6"/>
      <c r="O6"/>
      <c r="P6"/>
      <c r="Q6"/>
      <c r="R6"/>
    </row>
    <row r="7" spans="1:20" s="864" customFormat="1" ht="15.95" customHeight="1">
      <c r="A7" s="865" t="s">
        <v>504</v>
      </c>
      <c r="B7" s="866"/>
      <c r="C7" s="867"/>
      <c r="D7" s="1619"/>
      <c r="E7" s="867"/>
      <c r="F7" s="866"/>
      <c r="G7" s="868"/>
      <c r="H7" s="868"/>
      <c r="I7" s="868"/>
      <c r="K7"/>
      <c r="L7"/>
      <c r="M7"/>
      <c r="N7"/>
      <c r="O7"/>
      <c r="P7"/>
      <c r="Q7"/>
      <c r="R7"/>
    </row>
    <row r="8" spans="1:20" s="864" customFormat="1" ht="15.95" customHeight="1">
      <c r="A8" s="869" t="s">
        <v>505</v>
      </c>
      <c r="B8" s="870"/>
      <c r="C8" s="871"/>
      <c r="D8" s="1617">
        <v>18.806824821257674</v>
      </c>
      <c r="E8" s="871">
        <v>18.997099493766914</v>
      </c>
      <c r="F8" s="870">
        <v>19.017597362250459</v>
      </c>
      <c r="G8" s="882">
        <v>19.093826349623669</v>
      </c>
      <c r="H8" s="882">
        <v>19.588930015436144</v>
      </c>
      <c r="I8" s="882">
        <v>21.006444973279141</v>
      </c>
      <c r="K8"/>
      <c r="L8"/>
      <c r="M8"/>
      <c r="N8"/>
      <c r="O8"/>
      <c r="P8"/>
      <c r="Q8"/>
      <c r="R8"/>
    </row>
    <row r="9" spans="1:20" s="864" customFormat="1" ht="15.95" customHeight="1">
      <c r="A9" s="873" t="s">
        <v>506</v>
      </c>
      <c r="B9" s="874"/>
      <c r="C9" s="875"/>
      <c r="D9" s="1615">
        <v>0.65923386002583695</v>
      </c>
      <c r="E9" s="875">
        <v>0.50363280253743403</v>
      </c>
      <c r="F9" s="874">
        <v>0.57834752052052296</v>
      </c>
      <c r="G9" s="883">
        <v>0.48402788007835501</v>
      </c>
      <c r="H9" s="883">
        <v>0.50252597149707401</v>
      </c>
      <c r="I9" s="883">
        <v>0.473171229730114</v>
      </c>
      <c r="K9"/>
      <c r="L9"/>
      <c r="M9"/>
      <c r="N9"/>
      <c r="O9"/>
      <c r="P9"/>
      <c r="Q9"/>
      <c r="R9"/>
    </row>
    <row r="10" spans="1:20" s="864" customFormat="1" ht="15.95" customHeight="1">
      <c r="A10" s="876" t="s">
        <v>507</v>
      </c>
      <c r="B10" s="877"/>
      <c r="C10" s="878"/>
      <c r="D10" s="1616">
        <v>-0.88832067943638893</v>
      </c>
      <c r="E10" s="878">
        <v>-0.88988539581602599</v>
      </c>
      <c r="F10" s="877">
        <v>-0.78234268768253001</v>
      </c>
      <c r="G10" s="884">
        <v>-0.842125695468667</v>
      </c>
      <c r="H10" s="884">
        <v>-0.845271158911717</v>
      </c>
      <c r="I10" s="884">
        <v>-0.86411055677130599</v>
      </c>
      <c r="K10"/>
      <c r="L10"/>
      <c r="M10"/>
      <c r="N10"/>
      <c r="O10"/>
      <c r="P10"/>
      <c r="Q10"/>
      <c r="R10"/>
    </row>
    <row r="11" spans="1:20" s="864" customFormat="1" ht="15.95" customHeight="1">
      <c r="A11" s="873" t="s">
        <v>326</v>
      </c>
      <c r="B11" s="874"/>
      <c r="C11" s="875"/>
      <c r="D11" s="1615">
        <v>-0.22908681941055198</v>
      </c>
      <c r="E11" s="875">
        <v>-0.38625259327859196</v>
      </c>
      <c r="F11" s="874">
        <v>-0.20399516716200705</v>
      </c>
      <c r="G11" s="883">
        <v>-0.35809781539031199</v>
      </c>
      <c r="H11" s="883">
        <v>-0.34274518741464299</v>
      </c>
      <c r="I11" s="883">
        <v>-0.390939327041192</v>
      </c>
      <c r="K11"/>
      <c r="L11"/>
      <c r="M11"/>
      <c r="N11"/>
      <c r="O11"/>
      <c r="P11"/>
      <c r="Q11"/>
      <c r="R11"/>
    </row>
    <row r="12" spans="1:20" s="864" customFormat="1" ht="15.95" customHeight="1">
      <c r="A12" s="873" t="s">
        <v>508</v>
      </c>
      <c r="B12" s="874"/>
      <c r="C12" s="875"/>
      <c r="D12" s="1615">
        <v>1.9513389711784703E-2</v>
      </c>
      <c r="E12" s="875">
        <v>5.49250804006483E-3</v>
      </c>
      <c r="F12" s="874">
        <v>0</v>
      </c>
      <c r="G12" s="883">
        <v>0</v>
      </c>
      <c r="H12" s="883">
        <v>0</v>
      </c>
      <c r="I12" s="883">
        <v>-1.0325554190872299</v>
      </c>
      <c r="K12"/>
      <c r="L12"/>
      <c r="M12"/>
      <c r="N12"/>
      <c r="O12"/>
      <c r="P12"/>
      <c r="Q12"/>
      <c r="R12"/>
    </row>
    <row r="13" spans="1:20" s="864" customFormat="1" ht="15.95" customHeight="1">
      <c r="A13" s="873" t="s">
        <v>509</v>
      </c>
      <c r="B13" s="874"/>
      <c r="C13" s="875"/>
      <c r="D13" s="1615">
        <v>0.31535290378420799</v>
      </c>
      <c r="E13" s="875">
        <v>0.22230089563914998</v>
      </c>
      <c r="F13" s="874">
        <v>0.23037060670272599</v>
      </c>
      <c r="G13" s="883">
        <v>0.23154156899459202</v>
      </c>
      <c r="H13" s="883">
        <v>-9.0417308893634502E-2</v>
      </c>
      <c r="I13" s="883">
        <v>0.1320368095119</v>
      </c>
      <c r="K13"/>
      <c r="L13"/>
      <c r="M13"/>
      <c r="N13"/>
      <c r="O13"/>
      <c r="P13"/>
      <c r="Q13"/>
      <c r="R13"/>
    </row>
    <row r="14" spans="1:20" s="864" customFormat="1" ht="15.95" customHeight="1">
      <c r="A14" s="873" t="s">
        <v>329</v>
      </c>
      <c r="B14" s="874"/>
      <c r="C14" s="875"/>
      <c r="D14" s="1615">
        <v>1.294594748628549E-2</v>
      </c>
      <c r="E14" s="875">
        <v>-3.1815482909834519E-2</v>
      </c>
      <c r="F14" s="874">
        <v>-4.6873307764278192E-2</v>
      </c>
      <c r="G14" s="883">
        <v>5.0327259022548934E-2</v>
      </c>
      <c r="H14" s="883">
        <v>-6.1941169504264253E-2</v>
      </c>
      <c r="I14" s="883">
        <v>-0.12605702122641982</v>
      </c>
      <c r="K14"/>
      <c r="L14"/>
      <c r="M14"/>
      <c r="N14"/>
      <c r="O14"/>
      <c r="P14"/>
      <c r="Q14"/>
      <c r="R14"/>
    </row>
    <row r="15" spans="1:20" s="864" customFormat="1" ht="15.95" customHeight="1">
      <c r="A15" s="879" t="s">
        <v>330</v>
      </c>
      <c r="B15" s="880"/>
      <c r="C15" s="881"/>
      <c r="D15" s="1618">
        <v>18.925550242829399</v>
      </c>
      <c r="E15" s="881">
        <v>18.806824821257702</v>
      </c>
      <c r="F15" s="880">
        <v>18.997099494026902</v>
      </c>
      <c r="G15" s="885">
        <v>19.017597362250498</v>
      </c>
      <c r="H15" s="885">
        <v>19.093826349623601</v>
      </c>
      <c r="I15" s="885">
        <v>19.588930015436198</v>
      </c>
      <c r="K15"/>
      <c r="L15"/>
      <c r="M15"/>
      <c r="N15"/>
      <c r="O15"/>
      <c r="P15"/>
      <c r="Q15"/>
      <c r="R15"/>
    </row>
    <row r="16" spans="1:20" s="864" customFormat="1" ht="15.95" customHeight="1">
      <c r="A16" s="865" t="s">
        <v>510</v>
      </c>
      <c r="B16" s="870"/>
      <c r="C16" s="871"/>
      <c r="D16" s="1617"/>
      <c r="E16" s="871"/>
      <c r="F16" s="870"/>
      <c r="G16" s="882"/>
      <c r="H16" s="882"/>
      <c r="I16" s="882"/>
      <c r="K16"/>
      <c r="L16"/>
      <c r="M16"/>
      <c r="N16"/>
      <c r="O16"/>
      <c r="P16"/>
      <c r="Q16"/>
      <c r="R16"/>
    </row>
    <row r="17" spans="1:18" s="864" customFormat="1" ht="15.95" customHeight="1">
      <c r="A17" s="869" t="s">
        <v>505</v>
      </c>
      <c r="B17" s="874"/>
      <c r="C17" s="871"/>
      <c r="D17" s="1617">
        <v>0</v>
      </c>
      <c r="E17" s="871">
        <v>0</v>
      </c>
      <c r="F17" s="874">
        <v>0</v>
      </c>
      <c r="G17" s="882">
        <v>0</v>
      </c>
      <c r="H17" s="882">
        <v>0</v>
      </c>
      <c r="I17" s="882">
        <v>0</v>
      </c>
      <c r="K17"/>
      <c r="L17"/>
      <c r="M17"/>
      <c r="N17"/>
      <c r="O17"/>
      <c r="P17"/>
      <c r="Q17"/>
      <c r="R17"/>
    </row>
    <row r="18" spans="1:18" s="864" customFormat="1" ht="15.95" customHeight="1">
      <c r="A18" s="873" t="s">
        <v>506</v>
      </c>
      <c r="B18" s="874"/>
      <c r="C18" s="875"/>
      <c r="D18" s="1615">
        <v>0</v>
      </c>
      <c r="E18" s="875">
        <v>0</v>
      </c>
      <c r="F18" s="874">
        <v>0</v>
      </c>
      <c r="G18" s="883">
        <v>0</v>
      </c>
      <c r="H18" s="883">
        <v>0</v>
      </c>
      <c r="I18" s="883">
        <v>0</v>
      </c>
      <c r="K18"/>
      <c r="L18"/>
      <c r="M18"/>
      <c r="N18"/>
      <c r="O18"/>
      <c r="P18"/>
      <c r="Q18"/>
      <c r="R18"/>
    </row>
    <row r="19" spans="1:18" s="864" customFormat="1" ht="15.95" customHeight="1">
      <c r="A19" s="876" t="s">
        <v>507</v>
      </c>
      <c r="B19" s="877"/>
      <c r="C19" s="878"/>
      <c r="D19" s="1616">
        <v>0</v>
      </c>
      <c r="E19" s="878">
        <v>0</v>
      </c>
      <c r="F19" s="877">
        <v>0</v>
      </c>
      <c r="G19" s="884">
        <v>0</v>
      </c>
      <c r="H19" s="884">
        <v>0</v>
      </c>
      <c r="I19" s="884">
        <v>0</v>
      </c>
      <c r="K19"/>
      <c r="L19"/>
      <c r="M19"/>
      <c r="N19"/>
      <c r="O19"/>
      <c r="P19"/>
      <c r="Q19"/>
      <c r="R19"/>
    </row>
    <row r="20" spans="1:18" s="864" customFormat="1" ht="15.95" customHeight="1">
      <c r="A20" s="873" t="s">
        <v>326</v>
      </c>
      <c r="B20" s="874"/>
      <c r="C20" s="875"/>
      <c r="D20" s="1615">
        <v>0</v>
      </c>
      <c r="E20" s="875">
        <v>0</v>
      </c>
      <c r="F20" s="874">
        <v>0</v>
      </c>
      <c r="G20" s="883">
        <v>0</v>
      </c>
      <c r="H20" s="883">
        <v>0</v>
      </c>
      <c r="I20" s="883">
        <v>0</v>
      </c>
      <c r="K20"/>
      <c r="L20"/>
      <c r="M20"/>
      <c r="N20"/>
      <c r="O20"/>
      <c r="P20"/>
      <c r="Q20"/>
      <c r="R20"/>
    </row>
    <row r="21" spans="1:18" s="864" customFormat="1" ht="15.95" customHeight="1">
      <c r="A21" s="873" t="s">
        <v>508</v>
      </c>
      <c r="B21" s="874"/>
      <c r="C21" s="875"/>
      <c r="D21" s="1615">
        <v>0</v>
      </c>
      <c r="E21" s="875">
        <v>0</v>
      </c>
      <c r="F21" s="874">
        <v>0</v>
      </c>
      <c r="G21" s="883">
        <v>0</v>
      </c>
      <c r="H21" s="883">
        <v>0</v>
      </c>
      <c r="I21" s="883">
        <v>0</v>
      </c>
      <c r="K21"/>
      <c r="L21"/>
      <c r="M21"/>
      <c r="N21"/>
      <c r="O21"/>
      <c r="P21"/>
      <c r="Q21"/>
      <c r="R21"/>
    </row>
    <row r="22" spans="1:18" s="864" customFormat="1" ht="15.95" customHeight="1">
      <c r="A22" s="873" t="s">
        <v>509</v>
      </c>
      <c r="B22" s="874"/>
      <c r="C22" s="875"/>
      <c r="D22" s="1615">
        <v>0</v>
      </c>
      <c r="E22" s="875">
        <v>0</v>
      </c>
      <c r="F22" s="874">
        <v>0</v>
      </c>
      <c r="G22" s="883">
        <v>0</v>
      </c>
      <c r="H22" s="883">
        <v>0</v>
      </c>
      <c r="I22" s="883">
        <v>0</v>
      </c>
      <c r="K22"/>
      <c r="L22"/>
      <c r="M22"/>
      <c r="N22"/>
      <c r="O22"/>
      <c r="P22"/>
      <c r="Q22"/>
      <c r="R22"/>
    </row>
    <row r="23" spans="1:18" s="864" customFormat="1" ht="15.95" customHeight="1">
      <c r="A23" s="873" t="s">
        <v>329</v>
      </c>
      <c r="B23" s="874"/>
      <c r="C23" s="875"/>
      <c r="D23" s="1615">
        <v>0</v>
      </c>
      <c r="E23" s="875">
        <v>0</v>
      </c>
      <c r="F23" s="874">
        <v>0</v>
      </c>
      <c r="G23" s="883">
        <v>0</v>
      </c>
      <c r="H23" s="883">
        <v>0</v>
      </c>
      <c r="I23" s="883">
        <v>0</v>
      </c>
      <c r="K23"/>
      <c r="L23"/>
      <c r="M23"/>
      <c r="N23"/>
      <c r="O23"/>
      <c r="P23"/>
      <c r="Q23"/>
      <c r="R23"/>
    </row>
    <row r="24" spans="1:18" s="864" customFormat="1" ht="15.95" customHeight="1">
      <c r="A24" s="879" t="s">
        <v>330</v>
      </c>
      <c r="B24" s="880"/>
      <c r="C24" s="881"/>
      <c r="D24" s="1618">
        <v>0</v>
      </c>
      <c r="E24" s="881">
        <v>0</v>
      </c>
      <c r="F24" s="880">
        <v>0</v>
      </c>
      <c r="G24" s="885">
        <v>0</v>
      </c>
      <c r="H24" s="885">
        <v>0</v>
      </c>
      <c r="I24" s="885">
        <v>0</v>
      </c>
      <c r="K24"/>
      <c r="L24"/>
      <c r="M24"/>
      <c r="N24"/>
      <c r="O24"/>
      <c r="P24"/>
      <c r="Q24"/>
      <c r="R24"/>
    </row>
    <row r="25" spans="1:18" s="864" customFormat="1" ht="15.95" customHeight="1">
      <c r="A25" s="865" t="s">
        <v>511</v>
      </c>
      <c r="B25" s="870"/>
      <c r="C25" s="871"/>
      <c r="D25" s="1617"/>
      <c r="E25" s="871"/>
      <c r="F25" s="870"/>
      <c r="G25" s="882"/>
      <c r="H25" s="882"/>
      <c r="I25" s="882"/>
      <c r="K25"/>
      <c r="L25"/>
      <c r="M25"/>
      <c r="N25"/>
      <c r="O25"/>
      <c r="P25"/>
      <c r="Q25"/>
      <c r="R25"/>
    </row>
    <row r="26" spans="1:18" s="864" customFormat="1" ht="15.95" customHeight="1">
      <c r="A26" s="869" t="s">
        <v>505</v>
      </c>
      <c r="B26" s="870"/>
      <c r="C26" s="871"/>
      <c r="D26" s="1617">
        <v>14.121169029361067</v>
      </c>
      <c r="E26" s="871">
        <v>22.49944961990651</v>
      </c>
      <c r="F26" s="870">
        <v>21.585488813244126</v>
      </c>
      <c r="G26" s="882">
        <v>19.786099354675091</v>
      </c>
      <c r="H26" s="882">
        <v>20.029837847104996</v>
      </c>
      <c r="I26" s="882">
        <v>19.178774910602044</v>
      </c>
      <c r="K26"/>
      <c r="L26"/>
      <c r="M26"/>
      <c r="N26"/>
      <c r="O26"/>
      <c r="P26"/>
      <c r="Q26"/>
      <c r="R26"/>
    </row>
    <row r="27" spans="1:18" s="864" customFormat="1" ht="15.95" customHeight="1">
      <c r="A27" s="873" t="s">
        <v>506</v>
      </c>
      <c r="B27" s="874"/>
      <c r="C27" s="875"/>
      <c r="D27" s="1615">
        <v>0.41309143185268904</v>
      </c>
      <c r="E27" s="875">
        <v>0.45841788803950401</v>
      </c>
      <c r="F27" s="874">
        <v>0.36851768664211998</v>
      </c>
      <c r="G27" s="883">
        <v>0.45884779537770998</v>
      </c>
      <c r="H27" s="883">
        <v>0.42138006879892997</v>
      </c>
      <c r="I27" s="883">
        <v>0.38856835060924</v>
      </c>
      <c r="K27"/>
      <c r="L27"/>
      <c r="M27"/>
      <c r="N27"/>
      <c r="O27"/>
      <c r="P27"/>
      <c r="Q27"/>
      <c r="R27"/>
    </row>
    <row r="28" spans="1:18" s="864" customFormat="1" ht="15.95" customHeight="1">
      <c r="A28" s="876" t="s">
        <v>507</v>
      </c>
      <c r="B28" s="877"/>
      <c r="C28" s="878"/>
      <c r="D28" s="1616">
        <v>-9.9798552136581412E-2</v>
      </c>
      <c r="E28" s="878">
        <v>-8.9036894470567489</v>
      </c>
      <c r="F28" s="877">
        <v>-0.108989977083967</v>
      </c>
      <c r="G28" s="884">
        <v>-7.3152656272630012E-2</v>
      </c>
      <c r="H28" s="884">
        <v>-8.4563780138677005E-2</v>
      </c>
      <c r="I28" s="884">
        <v>-0.11229877244611999</v>
      </c>
      <c r="K28"/>
      <c r="L28"/>
      <c r="M28"/>
      <c r="N28"/>
      <c r="O28"/>
      <c r="P28"/>
      <c r="Q28"/>
      <c r="R28"/>
    </row>
    <row r="29" spans="1:18" s="864" customFormat="1" ht="15.95" customHeight="1">
      <c r="A29" s="873" t="s">
        <v>326</v>
      </c>
      <c r="B29" s="874"/>
      <c r="C29" s="875"/>
      <c r="D29" s="1615">
        <v>0.31329287971610764</v>
      </c>
      <c r="E29" s="875">
        <v>-8.4452715590172449</v>
      </c>
      <c r="F29" s="874">
        <v>0.25952770955815296</v>
      </c>
      <c r="G29" s="883">
        <v>0.38569513910507996</v>
      </c>
      <c r="H29" s="883">
        <v>0.33681628866025298</v>
      </c>
      <c r="I29" s="883">
        <v>0.27626957816312003</v>
      </c>
      <c r="K29"/>
      <c r="L29"/>
      <c r="M29"/>
      <c r="N29"/>
      <c r="O29"/>
      <c r="P29"/>
      <c r="Q29"/>
      <c r="R29"/>
    </row>
    <row r="30" spans="1:18" s="864" customFormat="1" ht="15.95" customHeight="1">
      <c r="A30" s="873" t="s">
        <v>508</v>
      </c>
      <c r="B30" s="874"/>
      <c r="C30" s="875"/>
      <c r="D30" s="1615">
        <v>0</v>
      </c>
      <c r="E30" s="875">
        <v>0</v>
      </c>
      <c r="F30" s="874">
        <v>0</v>
      </c>
      <c r="G30" s="883">
        <v>0</v>
      </c>
      <c r="H30" s="883">
        <v>0</v>
      </c>
      <c r="I30" s="883">
        <v>1.0029916280269799</v>
      </c>
      <c r="K30"/>
      <c r="L30"/>
      <c r="M30"/>
      <c r="N30"/>
      <c r="O30"/>
      <c r="P30"/>
      <c r="Q30"/>
      <c r="R30"/>
    </row>
    <row r="31" spans="1:18" s="864" customFormat="1" ht="15.95" customHeight="1">
      <c r="A31" s="873" t="s">
        <v>509</v>
      </c>
      <c r="B31" s="874"/>
      <c r="C31" s="875"/>
      <c r="D31" s="1615">
        <v>9.1273790967399803E-3</v>
      </c>
      <c r="E31" s="875">
        <v>0.194640851180999</v>
      </c>
      <c r="F31" s="874">
        <v>0.46514495481465001</v>
      </c>
      <c r="G31" s="883">
        <v>1.0403168186531699</v>
      </c>
      <c r="H31" s="883">
        <v>4.58396005027117E-2</v>
      </c>
      <c r="I31" s="883">
        <v>-6.30779052196839E-2</v>
      </c>
      <c r="K31"/>
      <c r="L31"/>
      <c r="M31"/>
      <c r="N31"/>
      <c r="O31"/>
      <c r="P31"/>
      <c r="Q31"/>
      <c r="R31"/>
    </row>
    <row r="32" spans="1:18" s="864" customFormat="1" ht="15.95" customHeight="1">
      <c r="A32" s="873" t="s">
        <v>329</v>
      </c>
      <c r="B32" s="874"/>
      <c r="C32" s="875"/>
      <c r="D32" s="1615">
        <v>6.6779050419787003E-2</v>
      </c>
      <c r="E32" s="875">
        <v>-0.127649882709166</v>
      </c>
      <c r="F32" s="874">
        <v>0.189288142250671</v>
      </c>
      <c r="G32" s="883">
        <v>0.37337750081085996</v>
      </c>
      <c r="H32" s="883">
        <v>-0.62639438159286409</v>
      </c>
      <c r="I32" s="883">
        <v>-0.36512036446746099</v>
      </c>
      <c r="K32"/>
      <c r="L32"/>
      <c r="M32"/>
      <c r="N32"/>
      <c r="O32"/>
      <c r="P32"/>
      <c r="Q32"/>
      <c r="R32"/>
    </row>
    <row r="33" spans="1:18" s="864" customFormat="1" ht="15.95" customHeight="1">
      <c r="A33" s="879" t="s">
        <v>330</v>
      </c>
      <c r="B33" s="880"/>
      <c r="C33" s="881"/>
      <c r="D33" s="1618">
        <v>14.5103683385937</v>
      </c>
      <c r="E33" s="881">
        <v>14.121169029361099</v>
      </c>
      <c r="F33" s="880">
        <v>22.499449619867601</v>
      </c>
      <c r="G33" s="885">
        <v>21.585488813244201</v>
      </c>
      <c r="H33" s="885">
        <v>19.786099354675098</v>
      </c>
      <c r="I33" s="885">
        <v>20.029837847105</v>
      </c>
      <c r="K33"/>
      <c r="L33"/>
      <c r="M33"/>
      <c r="N33"/>
      <c r="O33"/>
      <c r="P33"/>
      <c r="Q33"/>
      <c r="R33"/>
    </row>
    <row r="34" spans="1:18" s="864" customFormat="1" ht="15.95" customHeight="1">
      <c r="A34" s="865" t="s">
        <v>512</v>
      </c>
      <c r="B34" s="870"/>
      <c r="C34" s="871"/>
      <c r="D34" s="1617"/>
      <c r="E34" s="871"/>
      <c r="F34" s="870"/>
      <c r="G34" s="882"/>
      <c r="H34" s="882"/>
      <c r="I34" s="882"/>
      <c r="K34"/>
      <c r="L34"/>
      <c r="M34"/>
      <c r="N34"/>
      <c r="O34"/>
      <c r="P34"/>
      <c r="Q34"/>
      <c r="R34"/>
    </row>
    <row r="35" spans="1:18" s="864" customFormat="1" ht="15.95" customHeight="1">
      <c r="A35" s="869" t="s">
        <v>505</v>
      </c>
      <c r="B35" s="870"/>
      <c r="C35" s="871"/>
      <c r="D35" s="1617">
        <v>32.927993850618734</v>
      </c>
      <c r="E35" s="871">
        <v>41.496549113673431</v>
      </c>
      <c r="F35" s="870">
        <v>40.603086175494589</v>
      </c>
      <c r="G35" s="882">
        <v>38.879925704298756</v>
      </c>
      <c r="H35" s="882">
        <v>39.618767862541141</v>
      </c>
      <c r="I35" s="882">
        <v>40.185219883881182</v>
      </c>
      <c r="K35"/>
      <c r="L35"/>
      <c r="M35"/>
      <c r="N35"/>
      <c r="O35"/>
      <c r="P35"/>
      <c r="Q35"/>
      <c r="R35"/>
    </row>
    <row r="36" spans="1:18" s="864" customFormat="1" ht="15.95" customHeight="1">
      <c r="A36" s="873" t="s">
        <v>506</v>
      </c>
      <c r="B36" s="874"/>
      <c r="C36" s="875"/>
      <c r="D36" s="1615">
        <v>1.072325291878526</v>
      </c>
      <c r="E36" s="875">
        <v>0.96205069057693804</v>
      </c>
      <c r="F36" s="874">
        <v>0.94686520716264289</v>
      </c>
      <c r="G36" s="883">
        <v>0.94287567545606499</v>
      </c>
      <c r="H36" s="883">
        <v>0.92390604029600398</v>
      </c>
      <c r="I36" s="883">
        <v>0.86173958033935394</v>
      </c>
      <c r="K36"/>
      <c r="L36"/>
      <c r="M36"/>
      <c r="N36"/>
      <c r="O36"/>
      <c r="P36"/>
      <c r="Q36"/>
      <c r="R36"/>
    </row>
    <row r="37" spans="1:18" s="864" customFormat="1" ht="15.95" customHeight="1">
      <c r="A37" s="876" t="s">
        <v>507</v>
      </c>
      <c r="B37" s="877"/>
      <c r="C37" s="878"/>
      <c r="D37" s="1616">
        <v>-0.98811923157297032</v>
      </c>
      <c r="E37" s="878">
        <v>-9.7935748428727756</v>
      </c>
      <c r="F37" s="877">
        <v>-0.89133266476649697</v>
      </c>
      <c r="G37" s="884">
        <v>-0.91527835174129701</v>
      </c>
      <c r="H37" s="884">
        <v>-0.92983493905039405</v>
      </c>
      <c r="I37" s="884">
        <v>-0.97640932921742596</v>
      </c>
      <c r="K37"/>
      <c r="L37"/>
      <c r="M37"/>
      <c r="N37"/>
      <c r="O37"/>
      <c r="P37"/>
      <c r="Q37"/>
      <c r="R37"/>
    </row>
    <row r="38" spans="1:18" s="864" customFormat="1" ht="15.95" customHeight="1">
      <c r="A38" s="873" t="s">
        <v>326</v>
      </c>
      <c r="B38" s="874"/>
      <c r="C38" s="875"/>
      <c r="D38" s="1615">
        <v>8.4206060305555663E-2</v>
      </c>
      <c r="E38" s="875">
        <v>-8.8315241522958381</v>
      </c>
      <c r="F38" s="874">
        <v>5.5532542396145912E-2</v>
      </c>
      <c r="G38" s="883">
        <v>2.7597323714767974E-2</v>
      </c>
      <c r="H38" s="883">
        <v>-5.9288987543900662E-3</v>
      </c>
      <c r="I38" s="883">
        <v>-0.11466974887807202</v>
      </c>
      <c r="K38"/>
      <c r="L38"/>
      <c r="M38"/>
      <c r="N38"/>
      <c r="O38"/>
      <c r="P38"/>
      <c r="Q38"/>
      <c r="R38"/>
    </row>
    <row r="39" spans="1:18" s="864" customFormat="1" ht="15.95" customHeight="1">
      <c r="A39" s="873" t="s">
        <v>508</v>
      </c>
      <c r="B39" s="874"/>
      <c r="C39" s="875"/>
      <c r="D39" s="1615">
        <v>1.9513389711784703E-2</v>
      </c>
      <c r="E39" s="875">
        <v>5.49250804006483E-3</v>
      </c>
      <c r="F39" s="874">
        <v>0</v>
      </c>
      <c r="G39" s="883">
        <v>0</v>
      </c>
      <c r="H39" s="883">
        <v>0</v>
      </c>
      <c r="I39" s="883">
        <v>-2.9563791060249978E-2</v>
      </c>
      <c r="K39"/>
      <c r="L39"/>
      <c r="M39"/>
      <c r="N39"/>
      <c r="O39"/>
      <c r="P39"/>
      <c r="Q39"/>
      <c r="R39"/>
    </row>
    <row r="40" spans="1:18" s="864" customFormat="1" ht="15.95" customHeight="1">
      <c r="A40" s="873" t="s">
        <v>509</v>
      </c>
      <c r="B40" s="874"/>
      <c r="C40" s="875"/>
      <c r="D40" s="1615">
        <v>0.32448028288094799</v>
      </c>
      <c r="E40" s="875">
        <v>0.41694174682014895</v>
      </c>
      <c r="F40" s="874">
        <v>0.69551556151737604</v>
      </c>
      <c r="G40" s="883">
        <v>1.271858387647762</v>
      </c>
      <c r="H40" s="883">
        <v>-4.4577708390922802E-2</v>
      </c>
      <c r="I40" s="883">
        <v>6.89589042922161E-2</v>
      </c>
      <c r="K40"/>
      <c r="L40"/>
      <c r="M40"/>
      <c r="N40"/>
      <c r="O40"/>
      <c r="P40"/>
      <c r="Q40"/>
      <c r="R40"/>
    </row>
    <row r="41" spans="1:18" s="864" customFormat="1" ht="15.95" customHeight="1">
      <c r="A41" s="873" t="s">
        <v>329</v>
      </c>
      <c r="B41" s="874"/>
      <c r="C41" s="875"/>
      <c r="D41" s="1615">
        <v>7.9724997906072501E-2</v>
      </c>
      <c r="E41" s="875">
        <v>-0.15946536561900054</v>
      </c>
      <c r="F41" s="874">
        <v>0.14241483448639283</v>
      </c>
      <c r="G41" s="883">
        <v>0.42370475983340888</v>
      </c>
      <c r="H41" s="883">
        <v>-0.68833555109712841</v>
      </c>
      <c r="I41" s="883">
        <v>-0.49117738569388081</v>
      </c>
      <c r="K41"/>
      <c r="L41"/>
      <c r="M41"/>
      <c r="N41"/>
      <c r="O41"/>
      <c r="P41"/>
      <c r="Q41"/>
      <c r="R41"/>
    </row>
    <row r="42" spans="1:18" s="864" customFormat="1" ht="15.95" customHeight="1">
      <c r="A42" s="886" t="s">
        <v>330</v>
      </c>
      <c r="B42" s="887"/>
      <c r="C42" s="888"/>
      <c r="D42" s="1614">
        <v>33.435918581423095</v>
      </c>
      <c r="E42" s="888">
        <v>32.927993850618805</v>
      </c>
      <c r="F42" s="887">
        <v>41.496549113894503</v>
      </c>
      <c r="G42" s="890">
        <v>40.603086175494695</v>
      </c>
      <c r="H42" s="890">
        <v>38.879925704298699</v>
      </c>
      <c r="I42" s="890">
        <v>39.618767862541198</v>
      </c>
      <c r="K42"/>
      <c r="L42"/>
      <c r="M42"/>
      <c r="N42"/>
      <c r="O42"/>
      <c r="P42"/>
      <c r="Q42"/>
      <c r="R42"/>
    </row>
    <row r="43" spans="1:18" s="864" customFormat="1" ht="15.95" customHeight="1">
      <c r="A43" s="1891"/>
      <c r="B43" s="1891"/>
      <c r="C43" s="1891"/>
      <c r="D43" s="1891"/>
      <c r="E43" s="1891"/>
      <c r="F43" s="1891"/>
      <c r="G43" s="1891"/>
      <c r="H43" s="1891"/>
      <c r="K43"/>
      <c r="L43"/>
      <c r="M43"/>
      <c r="N43"/>
      <c r="O43"/>
      <c r="P43"/>
      <c r="Q43"/>
      <c r="R43"/>
    </row>
    <row r="44" spans="1:18" s="864" customFormat="1" ht="15.95" customHeight="1">
      <c r="A44" s="1891"/>
      <c r="B44" s="1891"/>
      <c r="C44" s="1891"/>
      <c r="D44" s="1891"/>
      <c r="E44" s="1891"/>
      <c r="F44" s="1891"/>
      <c r="G44" s="1891"/>
      <c r="H44" s="1891"/>
      <c r="K44"/>
      <c r="L44"/>
      <c r="M44"/>
      <c r="N44"/>
      <c r="O44"/>
      <c r="P44"/>
      <c r="Q44"/>
      <c r="R44"/>
    </row>
    <row r="45" spans="1:18">
      <c r="P45" s="889"/>
      <c r="Q45" s="889"/>
      <c r="R45" s="889"/>
    </row>
    <row r="46" spans="1:18">
      <c r="P46" s="889"/>
      <c r="Q46" s="889"/>
      <c r="R46" s="889"/>
    </row>
    <row r="47" spans="1:18">
      <c r="P47" s="889"/>
      <c r="Q47" s="889"/>
      <c r="R47" s="889"/>
    </row>
    <row r="48" spans="1:18">
      <c r="P48" s="889"/>
      <c r="Q48" s="889"/>
      <c r="R48" s="889"/>
    </row>
    <row r="49" spans="16:18">
      <c r="P49" s="889"/>
      <c r="Q49" s="889"/>
      <c r="R49" s="889"/>
    </row>
    <row r="50" spans="16:18">
      <c r="P50" s="889"/>
      <c r="Q50" s="889"/>
      <c r="R50" s="889"/>
    </row>
    <row r="51" spans="16:18">
      <c r="P51" s="889"/>
      <c r="Q51" s="889"/>
      <c r="R51" s="889"/>
    </row>
    <row r="52" spans="16:18">
      <c r="P52" s="889"/>
      <c r="Q52" s="889"/>
      <c r="R52" s="889"/>
    </row>
    <row r="53" spans="16:18">
      <c r="P53" s="889"/>
      <c r="Q53" s="889"/>
      <c r="R53" s="889"/>
    </row>
    <row r="54" spans="16:18">
      <c r="P54" s="889"/>
      <c r="Q54" s="889"/>
      <c r="R54" s="889"/>
    </row>
    <row r="55" spans="16:18">
      <c r="P55" s="889"/>
      <c r="Q55" s="889"/>
      <c r="R55" s="889"/>
    </row>
    <row r="56" spans="16:18">
      <c r="P56" s="889"/>
      <c r="Q56" s="889"/>
      <c r="R56" s="889"/>
    </row>
    <row r="57" spans="16:18">
      <c r="P57" s="889"/>
      <c r="Q57" s="889"/>
      <c r="R57" s="889"/>
    </row>
    <row r="58" spans="16:18">
      <c r="P58" s="889"/>
      <c r="Q58" s="889"/>
      <c r="R58" s="889"/>
    </row>
    <row r="59" spans="16:18">
      <c r="P59" s="889"/>
      <c r="Q59" s="889"/>
      <c r="R59" s="889"/>
    </row>
    <row r="60" spans="16:18">
      <c r="P60" s="889"/>
      <c r="Q60" s="889"/>
      <c r="R60" s="889"/>
    </row>
    <row r="61" spans="16:18">
      <c r="P61" s="889"/>
      <c r="Q61" s="889"/>
      <c r="R61" s="889"/>
    </row>
    <row r="62" spans="16:18">
      <c r="P62" s="889"/>
      <c r="Q62" s="889"/>
      <c r="R62" s="889"/>
    </row>
    <row r="63" spans="16:18">
      <c r="P63" s="889"/>
      <c r="Q63" s="889"/>
      <c r="R63" s="889"/>
    </row>
    <row r="64" spans="16:18">
      <c r="P64" s="889"/>
      <c r="Q64" s="889"/>
      <c r="R64" s="889"/>
    </row>
    <row r="65" spans="16:18">
      <c r="P65" s="889"/>
      <c r="Q65" s="889"/>
      <c r="R65" s="889"/>
    </row>
    <row r="66" spans="16:18">
      <c r="P66" s="889"/>
      <c r="Q66" s="889"/>
      <c r="R66" s="889"/>
    </row>
    <row r="67" spans="16:18">
      <c r="P67" s="889"/>
      <c r="Q67" s="889"/>
      <c r="R67" s="889"/>
    </row>
    <row r="68" spans="16:18">
      <c r="P68" s="889"/>
      <c r="Q68" s="889"/>
      <c r="R68" s="889"/>
    </row>
    <row r="69" spans="16:18">
      <c r="P69" s="889"/>
      <c r="Q69" s="889"/>
      <c r="R69" s="889"/>
    </row>
    <row r="70" spans="16:18">
      <c r="P70" s="889"/>
      <c r="Q70" s="889"/>
      <c r="R70" s="889"/>
    </row>
    <row r="71" spans="16:18">
      <c r="P71" s="889"/>
      <c r="Q71" s="889"/>
      <c r="R71" s="889"/>
    </row>
    <row r="72" spans="16:18">
      <c r="P72" s="889"/>
      <c r="Q72" s="889"/>
      <c r="R72" s="889"/>
    </row>
    <row r="73" spans="16:18">
      <c r="P73" s="889"/>
      <c r="Q73" s="889"/>
      <c r="R73" s="889"/>
    </row>
    <row r="74" spans="16:18">
      <c r="P74" s="889"/>
      <c r="Q74" s="889"/>
      <c r="R74" s="889"/>
    </row>
    <row r="75" spans="16:18">
      <c r="P75" s="889"/>
      <c r="Q75" s="889"/>
      <c r="R75" s="889"/>
    </row>
    <row r="76" spans="16:18">
      <c r="P76" s="889"/>
      <c r="Q76" s="889"/>
      <c r="R76" s="889"/>
    </row>
    <row r="77" spans="16:18">
      <c r="P77" s="889"/>
      <c r="Q77" s="889"/>
      <c r="R77" s="889"/>
    </row>
    <row r="78" spans="16:18">
      <c r="P78" s="889"/>
      <c r="Q78" s="889"/>
      <c r="R78" s="889"/>
    </row>
    <row r="79" spans="16:18">
      <c r="P79" s="889"/>
      <c r="Q79" s="889"/>
      <c r="R79" s="889"/>
    </row>
    <row r="80" spans="16:18">
      <c r="P80" s="889"/>
      <c r="Q80" s="889"/>
      <c r="R80" s="889"/>
    </row>
    <row r="81" spans="16:18">
      <c r="P81" s="889"/>
      <c r="Q81" s="889"/>
      <c r="R81" s="889"/>
    </row>
    <row r="82" spans="16:18">
      <c r="P82" s="889"/>
      <c r="Q82" s="889"/>
      <c r="R82" s="889"/>
    </row>
    <row r="83" spans="16:18">
      <c r="P83" s="889"/>
      <c r="Q83" s="889"/>
      <c r="R83" s="889"/>
    </row>
    <row r="84" spans="16:18">
      <c r="P84" s="889"/>
      <c r="Q84" s="889"/>
      <c r="R84" s="889"/>
    </row>
    <row r="85" spans="16:18">
      <c r="P85" s="889"/>
      <c r="Q85" s="889"/>
      <c r="R85" s="889"/>
    </row>
    <row r="86" spans="16:18">
      <c r="P86" s="889"/>
      <c r="Q86" s="889"/>
      <c r="R86" s="889"/>
    </row>
    <row r="87" spans="16:18">
      <c r="P87" s="889"/>
      <c r="Q87" s="889"/>
      <c r="R87" s="889"/>
    </row>
    <row r="88" spans="16:18">
      <c r="P88" s="889"/>
      <c r="Q88" s="889"/>
      <c r="R88" s="889"/>
    </row>
    <row r="89" spans="16:18">
      <c r="P89" s="889"/>
      <c r="Q89" s="889"/>
      <c r="R89" s="889"/>
    </row>
    <row r="90" spans="16:18">
      <c r="P90" s="889"/>
      <c r="Q90" s="889"/>
      <c r="R90" s="889"/>
    </row>
    <row r="91" spans="16:18">
      <c r="P91" s="889"/>
      <c r="Q91" s="889"/>
      <c r="R91" s="889"/>
    </row>
    <row r="92" spans="16:18">
      <c r="P92" s="889"/>
      <c r="Q92" s="889"/>
      <c r="R92" s="889"/>
    </row>
    <row r="93" spans="16:18">
      <c r="P93" s="889"/>
      <c r="Q93" s="889"/>
      <c r="R93" s="889"/>
    </row>
    <row r="94" spans="16:18">
      <c r="P94" s="889"/>
      <c r="Q94" s="889"/>
      <c r="R94" s="889"/>
    </row>
    <row r="95" spans="16:18">
      <c r="P95" s="889"/>
      <c r="Q95" s="889"/>
      <c r="R95" s="889"/>
    </row>
    <row r="96" spans="16:18">
      <c r="P96" s="889"/>
      <c r="Q96" s="889"/>
      <c r="R96" s="889"/>
    </row>
    <row r="97" spans="16:18">
      <c r="P97" s="889"/>
      <c r="Q97" s="889"/>
      <c r="R97" s="889"/>
    </row>
    <row r="98" spans="16:18">
      <c r="P98" s="889"/>
      <c r="Q98" s="889"/>
      <c r="R98" s="889"/>
    </row>
    <row r="99" spans="16:18">
      <c r="P99" s="889"/>
      <c r="Q99" s="889"/>
      <c r="R99" s="889"/>
    </row>
    <row r="100" spans="16:18">
      <c r="P100" s="889"/>
      <c r="Q100" s="889"/>
      <c r="R100" s="889"/>
    </row>
    <row r="101" spans="16:18">
      <c r="P101" s="889"/>
      <c r="Q101" s="889"/>
      <c r="R101" s="889"/>
    </row>
    <row r="102" spans="16:18">
      <c r="P102" s="889"/>
      <c r="Q102" s="889"/>
      <c r="R102" s="889"/>
    </row>
    <row r="103" spans="16:18">
      <c r="P103" s="889"/>
      <c r="Q103" s="889"/>
      <c r="R103" s="889"/>
    </row>
    <row r="104" spans="16:18">
      <c r="P104" s="889"/>
      <c r="Q104" s="889"/>
      <c r="R104" s="889"/>
    </row>
    <row r="105" spans="16:18">
      <c r="P105" s="889"/>
      <c r="Q105" s="889"/>
      <c r="R105" s="889"/>
    </row>
    <row r="106" spans="16:18">
      <c r="P106" s="889"/>
      <c r="Q106" s="889"/>
      <c r="R106" s="889"/>
    </row>
    <row r="107" spans="16:18">
      <c r="P107" s="889"/>
      <c r="Q107" s="889"/>
      <c r="R107" s="889"/>
    </row>
    <row r="108" spans="16:18">
      <c r="P108" s="889"/>
      <c r="Q108" s="889"/>
      <c r="R108" s="889"/>
    </row>
    <row r="109" spans="16:18">
      <c r="P109" s="889"/>
      <c r="Q109" s="889"/>
      <c r="R109" s="889"/>
    </row>
    <row r="110" spans="16:18">
      <c r="P110" s="889"/>
      <c r="Q110" s="889"/>
      <c r="R110" s="889"/>
    </row>
    <row r="111" spans="16:18">
      <c r="P111" s="889"/>
      <c r="Q111" s="889"/>
      <c r="R111" s="889"/>
    </row>
    <row r="112" spans="16:18">
      <c r="P112" s="889"/>
      <c r="Q112" s="889"/>
      <c r="R112" s="889"/>
    </row>
    <row r="113" spans="16:18">
      <c r="P113" s="889"/>
      <c r="Q113" s="889"/>
      <c r="R113" s="889"/>
    </row>
    <row r="114" spans="16:18">
      <c r="P114" s="889"/>
      <c r="Q114" s="889"/>
      <c r="R114" s="889"/>
    </row>
    <row r="115" spans="16:18">
      <c r="P115" s="889"/>
      <c r="Q115" s="889"/>
      <c r="R115" s="889"/>
    </row>
    <row r="116" spans="16:18">
      <c r="P116" s="889"/>
      <c r="Q116" s="889"/>
      <c r="R116" s="889"/>
    </row>
    <row r="117" spans="16:18">
      <c r="P117" s="889"/>
      <c r="Q117" s="889"/>
      <c r="R117" s="889"/>
    </row>
    <row r="118" spans="16:18">
      <c r="P118" s="889"/>
      <c r="Q118" s="889"/>
      <c r="R118" s="889"/>
    </row>
    <row r="119" spans="16:18">
      <c r="P119" s="889"/>
      <c r="Q119" s="889"/>
      <c r="R119" s="889"/>
    </row>
    <row r="120" spans="16:18">
      <c r="P120" s="889"/>
      <c r="Q120" s="889"/>
      <c r="R120" s="889"/>
    </row>
    <row r="121" spans="16:18">
      <c r="P121" s="889"/>
      <c r="Q121" s="889"/>
      <c r="R121" s="889"/>
    </row>
    <row r="122" spans="16:18">
      <c r="P122" s="889"/>
      <c r="Q122" s="889"/>
      <c r="R122" s="889"/>
    </row>
    <row r="123" spans="16:18">
      <c r="P123" s="889"/>
      <c r="Q123" s="889"/>
      <c r="R123" s="889"/>
    </row>
    <row r="124" spans="16:18">
      <c r="P124" s="889"/>
      <c r="Q124" s="889"/>
      <c r="R124" s="889"/>
    </row>
    <row r="125" spans="16:18">
      <c r="P125" s="889"/>
      <c r="Q125" s="889"/>
      <c r="R125" s="889"/>
    </row>
    <row r="126" spans="16:18">
      <c r="P126" s="889"/>
      <c r="Q126" s="889"/>
      <c r="R126" s="889"/>
    </row>
    <row r="127" spans="16:18">
      <c r="P127" s="889"/>
      <c r="Q127" s="889"/>
      <c r="R127" s="889"/>
    </row>
    <row r="128" spans="16:18">
      <c r="P128" s="889"/>
      <c r="Q128" s="889"/>
      <c r="R128" s="889"/>
    </row>
    <row r="129" spans="16:18">
      <c r="P129" s="889"/>
      <c r="Q129" s="889"/>
      <c r="R129" s="889"/>
    </row>
    <row r="130" spans="16:18">
      <c r="P130" s="889"/>
      <c r="Q130" s="889"/>
      <c r="R130" s="889"/>
    </row>
    <row r="131" spans="16:18">
      <c r="P131" s="889"/>
      <c r="Q131" s="889"/>
      <c r="R131" s="889"/>
    </row>
    <row r="132" spans="16:18">
      <c r="P132" s="889"/>
      <c r="Q132" s="889"/>
      <c r="R132" s="889"/>
    </row>
    <row r="133" spans="16:18">
      <c r="P133" s="889"/>
      <c r="Q133" s="889"/>
      <c r="R133" s="889"/>
    </row>
    <row r="134" spans="16:18">
      <c r="P134" s="889"/>
      <c r="Q134" s="889"/>
      <c r="R134" s="889"/>
    </row>
    <row r="135" spans="16:18">
      <c r="P135" s="889"/>
      <c r="Q135" s="889"/>
      <c r="R135" s="889"/>
    </row>
    <row r="136" spans="16:18">
      <c r="P136" s="889"/>
      <c r="Q136" s="889"/>
      <c r="R136" s="889"/>
    </row>
    <row r="137" spans="16:18">
      <c r="P137" s="889"/>
      <c r="Q137" s="889"/>
      <c r="R137" s="889"/>
    </row>
    <row r="138" spans="16:18">
      <c r="P138" s="889"/>
      <c r="Q138" s="889"/>
      <c r="R138" s="889"/>
    </row>
    <row r="139" spans="16:18">
      <c r="P139" s="889"/>
      <c r="Q139" s="889"/>
      <c r="R139" s="889"/>
    </row>
    <row r="140" spans="16:18">
      <c r="P140" s="889"/>
      <c r="Q140" s="889"/>
      <c r="R140" s="889"/>
    </row>
    <row r="141" spans="16:18">
      <c r="P141" s="889"/>
      <c r="Q141" s="889"/>
      <c r="R141" s="889"/>
    </row>
    <row r="142" spans="16:18">
      <c r="P142" s="889"/>
      <c r="Q142" s="889"/>
      <c r="R142" s="889"/>
    </row>
    <row r="143" spans="16:18">
      <c r="P143" s="889"/>
      <c r="Q143" s="889"/>
      <c r="R143" s="889"/>
    </row>
    <row r="144" spans="16:18">
      <c r="P144" s="889"/>
      <c r="Q144" s="889"/>
      <c r="R144" s="889"/>
    </row>
    <row r="145" spans="16:18">
      <c r="P145" s="889"/>
      <c r="Q145" s="889"/>
      <c r="R145" s="889"/>
    </row>
    <row r="146" spans="16:18">
      <c r="P146" s="889"/>
      <c r="Q146" s="889"/>
      <c r="R146" s="889"/>
    </row>
    <row r="147" spans="16:18">
      <c r="P147" s="889"/>
      <c r="Q147" s="889"/>
      <c r="R147" s="889"/>
    </row>
    <row r="148" spans="16:18">
      <c r="P148" s="889"/>
      <c r="Q148" s="889"/>
      <c r="R148" s="889"/>
    </row>
    <row r="149" spans="16:18">
      <c r="P149" s="889"/>
      <c r="Q149" s="889"/>
      <c r="R149" s="889"/>
    </row>
    <row r="150" spans="16:18">
      <c r="P150" s="889"/>
      <c r="Q150" s="889"/>
      <c r="R150" s="889"/>
    </row>
    <row r="151" spans="16:18">
      <c r="P151" s="889"/>
      <c r="Q151" s="889"/>
      <c r="R151" s="889"/>
    </row>
    <row r="152" spans="16:18">
      <c r="P152" s="889"/>
      <c r="Q152" s="889"/>
      <c r="R152" s="889"/>
    </row>
    <row r="153" spans="16:18">
      <c r="P153" s="889"/>
      <c r="Q153" s="889"/>
      <c r="R153" s="889"/>
    </row>
    <row r="154" spans="16:18">
      <c r="P154" s="889"/>
      <c r="Q154" s="889"/>
      <c r="R154" s="889"/>
    </row>
    <row r="155" spans="16:18">
      <c r="P155" s="889"/>
      <c r="Q155" s="889"/>
      <c r="R155" s="889"/>
    </row>
    <row r="156" spans="16:18">
      <c r="P156" s="889"/>
      <c r="Q156" s="889"/>
      <c r="R156" s="889"/>
    </row>
    <row r="157" spans="16:18">
      <c r="P157" s="889"/>
      <c r="Q157" s="889"/>
      <c r="R157" s="889"/>
    </row>
    <row r="158" spans="16:18">
      <c r="P158" s="889"/>
      <c r="Q158" s="889"/>
      <c r="R158" s="889"/>
    </row>
    <row r="159" spans="16:18">
      <c r="P159" s="889"/>
      <c r="Q159" s="889"/>
      <c r="R159" s="889"/>
    </row>
    <row r="160" spans="16:18">
      <c r="P160" s="889"/>
      <c r="Q160" s="889"/>
      <c r="R160" s="889"/>
    </row>
    <row r="161" spans="16:18">
      <c r="P161" s="889"/>
      <c r="Q161" s="889"/>
      <c r="R161" s="889"/>
    </row>
    <row r="162" spans="16:18">
      <c r="P162" s="889"/>
      <c r="Q162" s="889"/>
      <c r="R162" s="889"/>
    </row>
    <row r="163" spans="16:18">
      <c r="P163" s="889"/>
      <c r="Q163" s="889"/>
      <c r="R163" s="889"/>
    </row>
    <row r="164" spans="16:18">
      <c r="P164" s="889"/>
      <c r="Q164" s="889"/>
      <c r="R164" s="889"/>
    </row>
    <row r="165" spans="16:18">
      <c r="P165" s="889"/>
      <c r="Q165" s="889"/>
      <c r="R165" s="889"/>
    </row>
    <row r="166" spans="16:18">
      <c r="P166" s="889"/>
      <c r="Q166" s="889"/>
      <c r="R166" s="889"/>
    </row>
    <row r="167" spans="16:18">
      <c r="P167" s="889"/>
      <c r="Q167" s="889"/>
      <c r="R167" s="889"/>
    </row>
    <row r="168" spans="16:18">
      <c r="P168" s="889"/>
      <c r="Q168" s="889"/>
      <c r="R168" s="889"/>
    </row>
    <row r="169" spans="16:18">
      <c r="P169" s="889"/>
      <c r="Q169" s="889"/>
      <c r="R169" s="889"/>
    </row>
    <row r="170" spans="16:18">
      <c r="P170" s="889"/>
      <c r="Q170" s="889"/>
      <c r="R170" s="889"/>
    </row>
    <row r="171" spans="16:18">
      <c r="P171" s="889"/>
      <c r="Q171" s="889"/>
      <c r="R171" s="889"/>
    </row>
    <row r="172" spans="16:18">
      <c r="P172" s="889"/>
      <c r="Q172" s="889"/>
      <c r="R172" s="889"/>
    </row>
    <row r="173" spans="16:18">
      <c r="P173" s="889"/>
      <c r="Q173" s="889"/>
      <c r="R173" s="889"/>
    </row>
    <row r="174" spans="16:18">
      <c r="P174" s="889"/>
      <c r="Q174" s="889"/>
      <c r="R174" s="889"/>
    </row>
    <row r="175" spans="16:18">
      <c r="P175" s="889"/>
      <c r="Q175" s="889"/>
      <c r="R175" s="889"/>
    </row>
    <row r="176" spans="16:18">
      <c r="P176" s="889"/>
      <c r="Q176" s="889"/>
      <c r="R176" s="889"/>
    </row>
    <row r="177" spans="16:18">
      <c r="P177" s="889"/>
      <c r="Q177" s="889"/>
      <c r="R177" s="889"/>
    </row>
    <row r="178" spans="16:18">
      <c r="P178" s="889"/>
      <c r="Q178" s="889"/>
      <c r="R178" s="889"/>
    </row>
    <row r="179" spans="16:18">
      <c r="P179" s="889"/>
      <c r="Q179" s="889"/>
      <c r="R179" s="889"/>
    </row>
    <row r="180" spans="16:18">
      <c r="P180" s="889"/>
      <c r="Q180" s="889"/>
      <c r="R180" s="889"/>
    </row>
    <row r="181" spans="16:18">
      <c r="P181" s="889"/>
      <c r="Q181" s="889"/>
      <c r="R181" s="889"/>
    </row>
    <row r="182" spans="16:18">
      <c r="P182" s="889"/>
      <c r="Q182" s="889"/>
      <c r="R182" s="889"/>
    </row>
    <row r="183" spans="16:18">
      <c r="P183" s="889"/>
      <c r="Q183" s="889"/>
      <c r="R183" s="889"/>
    </row>
    <row r="184" spans="16:18">
      <c r="P184" s="889"/>
      <c r="Q184" s="889"/>
      <c r="R184" s="889"/>
    </row>
    <row r="185" spans="16:18">
      <c r="P185" s="889"/>
      <c r="Q185" s="889"/>
      <c r="R185" s="889"/>
    </row>
    <row r="186" spans="16:18">
      <c r="P186" s="889"/>
      <c r="Q186" s="889"/>
      <c r="R186" s="889"/>
    </row>
    <row r="187" spans="16:18">
      <c r="P187" s="889"/>
      <c r="Q187" s="889"/>
      <c r="R187" s="889"/>
    </row>
    <row r="188" spans="16:18">
      <c r="P188" s="889"/>
      <c r="Q188" s="889"/>
      <c r="R188" s="889"/>
    </row>
    <row r="189" spans="16:18">
      <c r="P189" s="889"/>
      <c r="Q189" s="889"/>
      <c r="R189" s="889"/>
    </row>
    <row r="190" spans="16:18">
      <c r="P190" s="889"/>
      <c r="Q190" s="889"/>
      <c r="R190" s="889"/>
    </row>
    <row r="191" spans="16:18">
      <c r="P191" s="889"/>
      <c r="Q191" s="889"/>
      <c r="R191" s="889"/>
    </row>
    <row r="192" spans="16:18">
      <c r="P192" s="889"/>
      <c r="Q192" s="889"/>
      <c r="R192" s="889"/>
    </row>
    <row r="193" spans="16:18">
      <c r="P193" s="889"/>
      <c r="Q193" s="889"/>
      <c r="R193" s="889"/>
    </row>
    <row r="194" spans="16:18">
      <c r="P194" s="889"/>
      <c r="Q194" s="889"/>
      <c r="R194" s="889"/>
    </row>
    <row r="195" spans="16:18">
      <c r="P195" s="889"/>
      <c r="Q195" s="889"/>
      <c r="R195" s="889"/>
    </row>
    <row r="196" spans="16:18">
      <c r="P196" s="889"/>
      <c r="Q196" s="889"/>
      <c r="R196" s="889"/>
    </row>
    <row r="197" spans="16:18">
      <c r="P197" s="889"/>
      <c r="Q197" s="889"/>
      <c r="R197" s="889"/>
    </row>
    <row r="198" spans="16:18">
      <c r="P198" s="889"/>
      <c r="Q198" s="889"/>
      <c r="R198" s="889"/>
    </row>
    <row r="199" spans="16:18">
      <c r="P199" s="889"/>
      <c r="Q199" s="889"/>
      <c r="R199" s="889"/>
    </row>
    <row r="200" spans="16:18">
      <c r="P200" s="889"/>
      <c r="Q200" s="889"/>
      <c r="R200" s="889"/>
    </row>
    <row r="201" spans="16:18">
      <c r="P201" s="889"/>
      <c r="Q201" s="889"/>
      <c r="R201" s="889"/>
    </row>
    <row r="202" spans="16:18">
      <c r="P202" s="889"/>
      <c r="Q202" s="889"/>
      <c r="R202" s="889"/>
    </row>
    <row r="203" spans="16:18">
      <c r="P203" s="889"/>
      <c r="Q203" s="889"/>
      <c r="R203" s="889"/>
    </row>
    <row r="204" spans="16:18">
      <c r="P204" s="889"/>
      <c r="Q204" s="889"/>
      <c r="R204" s="889"/>
    </row>
    <row r="205" spans="16:18">
      <c r="P205" s="889"/>
      <c r="Q205" s="889"/>
      <c r="R205" s="889"/>
    </row>
    <row r="206" spans="16:18">
      <c r="P206" s="889"/>
      <c r="Q206" s="889"/>
      <c r="R206" s="889"/>
    </row>
    <row r="207" spans="16:18">
      <c r="P207" s="889"/>
      <c r="Q207" s="889"/>
      <c r="R207" s="889"/>
    </row>
    <row r="208" spans="16:18">
      <c r="P208" s="889"/>
      <c r="Q208" s="889"/>
      <c r="R208" s="889"/>
    </row>
    <row r="209" spans="16:18">
      <c r="P209" s="889"/>
      <c r="Q209" s="889"/>
      <c r="R209" s="889"/>
    </row>
    <row r="210" spans="16:18">
      <c r="P210" s="889"/>
      <c r="Q210" s="889"/>
      <c r="R210" s="889"/>
    </row>
    <row r="211" spans="16:18">
      <c r="P211" s="889"/>
      <c r="Q211" s="889"/>
      <c r="R211" s="889"/>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34"/>
  <sheetViews>
    <sheetView showGridLines="0" view="pageBreakPreview" zoomScale="70" zoomScaleNormal="90" zoomScaleSheetLayoutView="70" workbookViewId="0"/>
  </sheetViews>
  <sheetFormatPr defaultRowHeight="12.75"/>
  <cols>
    <col min="1" max="1" width="65.7109375" style="12" customWidth="1"/>
    <col min="2" max="5" width="12.7109375" style="12" customWidth="1"/>
    <col min="6" max="9" width="12.7109375" style="889" customWidth="1"/>
    <col min="10" max="10" width="3.7109375" style="889" customWidth="1"/>
    <col min="19" max="16384" width="9.140625" style="889"/>
  </cols>
  <sheetData>
    <row r="1" spans="1:20" s="705" customFormat="1" ht="50.1" customHeight="1">
      <c r="A1" s="704"/>
      <c r="K1"/>
      <c r="L1"/>
      <c r="M1"/>
      <c r="N1"/>
      <c r="O1"/>
      <c r="P1"/>
      <c r="Q1"/>
      <c r="R1"/>
    </row>
    <row r="2" spans="1:20" s="12" customFormat="1" ht="39.950000000000003" customHeight="1">
      <c r="A2" s="1677" t="s">
        <v>746</v>
      </c>
      <c r="B2" s="24"/>
      <c r="C2" s="25"/>
      <c r="D2" s="25"/>
      <c r="E2" s="24"/>
      <c r="F2" s="24"/>
      <c r="G2" s="861"/>
      <c r="H2" s="26"/>
      <c r="I2" s="24"/>
      <c r="J2" s="11"/>
      <c r="K2" s="723"/>
      <c r="L2" s="723"/>
      <c r="M2" s="723"/>
      <c r="N2" s="723"/>
      <c r="O2" s="723"/>
      <c r="P2" s="723"/>
      <c r="Q2" s="723"/>
      <c r="R2" s="723"/>
      <c r="S2" s="11"/>
      <c r="T2" s="11"/>
    </row>
    <row r="3" spans="1:20" s="12" customFormat="1" ht="2.1" customHeight="1">
      <c r="A3" s="9"/>
      <c r="B3" s="8"/>
      <c r="C3" s="707"/>
      <c r="D3" s="707"/>
      <c r="E3" s="8"/>
      <c r="F3" s="8"/>
      <c r="G3" s="8"/>
      <c r="H3" s="708"/>
      <c r="I3" s="8"/>
      <c r="J3" s="11"/>
      <c r="K3" s="723"/>
      <c r="L3" s="723"/>
      <c r="M3" s="723"/>
      <c r="N3" s="723"/>
      <c r="O3" s="723"/>
      <c r="P3" s="723"/>
      <c r="Q3" s="723"/>
      <c r="R3" s="723"/>
      <c r="S3" s="11"/>
      <c r="T3" s="11"/>
    </row>
    <row r="4" spans="1:20" s="1678" customFormat="1" ht="15.75" customHeight="1">
      <c r="A4" s="28"/>
      <c r="B4" s="28"/>
      <c r="C4" s="28"/>
      <c r="D4" s="28"/>
      <c r="E4" s="709"/>
      <c r="F4" s="709"/>
      <c r="G4" s="709"/>
      <c r="H4" s="30"/>
      <c r="I4" s="1679"/>
      <c r="J4" s="1679"/>
      <c r="K4" s="723"/>
      <c r="L4" s="723"/>
      <c r="M4" s="723"/>
      <c r="N4" s="723"/>
      <c r="O4" s="723"/>
      <c r="P4" s="723"/>
      <c r="Q4" s="723"/>
      <c r="R4" s="723"/>
      <c r="S4" s="1679"/>
      <c r="T4" s="1679"/>
    </row>
    <row r="5" spans="1:20" s="1678" customFormat="1" ht="20.100000000000001" customHeight="1">
      <c r="A5" s="710" t="s">
        <v>515</v>
      </c>
      <c r="B5" s="711"/>
      <c r="C5" s="711"/>
      <c r="D5" s="711"/>
      <c r="E5" s="862"/>
      <c r="F5" s="862"/>
      <c r="G5" s="862"/>
      <c r="H5" s="1676"/>
      <c r="I5" s="1676"/>
      <c r="K5" s="723"/>
      <c r="L5" s="723"/>
      <c r="M5" s="723"/>
      <c r="N5" s="723"/>
      <c r="O5" s="723"/>
      <c r="P5" s="723"/>
      <c r="Q5" s="723"/>
      <c r="R5" s="723"/>
    </row>
    <row r="6" spans="1:20" s="864" customFormat="1" ht="15.95" customHeight="1">
      <c r="A6" s="863" t="s">
        <v>96</v>
      </c>
      <c r="B6" s="715" t="s">
        <v>229</v>
      </c>
      <c r="C6" s="716" t="s">
        <v>99</v>
      </c>
      <c r="D6" s="1620" t="s">
        <v>100</v>
      </c>
      <c r="E6" s="716" t="s">
        <v>101</v>
      </c>
      <c r="F6" s="715" t="s">
        <v>85</v>
      </c>
      <c r="G6" s="852" t="s">
        <v>86</v>
      </c>
      <c r="H6" s="852" t="s">
        <v>87</v>
      </c>
      <c r="I6" s="852" t="s">
        <v>88</v>
      </c>
      <c r="K6"/>
      <c r="L6"/>
      <c r="M6"/>
      <c r="N6"/>
      <c r="O6"/>
      <c r="P6"/>
      <c r="Q6"/>
      <c r="R6"/>
    </row>
    <row r="7" spans="1:20" s="864" customFormat="1" ht="15.95" customHeight="1">
      <c r="A7" s="865" t="s">
        <v>504</v>
      </c>
      <c r="B7" s="866"/>
      <c r="C7" s="867"/>
      <c r="D7" s="1619"/>
      <c r="E7" s="867"/>
      <c r="F7" s="866"/>
      <c r="G7" s="868"/>
      <c r="H7" s="868"/>
      <c r="I7" s="868"/>
      <c r="K7"/>
      <c r="L7"/>
      <c r="M7"/>
      <c r="N7"/>
      <c r="O7"/>
      <c r="P7"/>
      <c r="Q7"/>
      <c r="R7"/>
    </row>
    <row r="8" spans="1:20" s="864" customFormat="1" ht="15.95" customHeight="1">
      <c r="A8" s="869" t="s">
        <v>505</v>
      </c>
      <c r="B8" s="870"/>
      <c r="C8" s="871"/>
      <c r="D8" s="1617">
        <v>7.6336752500616312</v>
      </c>
      <c r="E8" s="871">
        <v>7.3934822535972655</v>
      </c>
      <c r="F8" s="870">
        <v>7.7861479709304033</v>
      </c>
      <c r="G8" s="871">
        <v>7.8253245234592548</v>
      </c>
      <c r="H8" s="882">
        <v>7.933305151231786</v>
      </c>
      <c r="I8" s="882">
        <v>8.245363579006721</v>
      </c>
      <c r="K8"/>
      <c r="L8"/>
      <c r="M8"/>
      <c r="N8"/>
      <c r="O8"/>
      <c r="P8"/>
      <c r="Q8"/>
      <c r="R8"/>
    </row>
    <row r="9" spans="1:20" s="864" customFormat="1" ht="15.95" customHeight="1">
      <c r="A9" s="873" t="s">
        <v>506</v>
      </c>
      <c r="B9" s="874"/>
      <c r="C9" s="875"/>
      <c r="D9" s="1615">
        <v>0.46534090707806897</v>
      </c>
      <c r="E9" s="875">
        <v>0.62891320291527997</v>
      </c>
      <c r="F9" s="874">
        <v>0.37589627979419704</v>
      </c>
      <c r="G9" s="875">
        <v>0.50010426807757202</v>
      </c>
      <c r="H9" s="883">
        <v>0.46900285681891296</v>
      </c>
      <c r="I9" s="883">
        <v>0.68711506588221594</v>
      </c>
      <c r="K9"/>
      <c r="L9"/>
      <c r="M9"/>
      <c r="N9"/>
      <c r="O9"/>
      <c r="P9"/>
      <c r="Q9"/>
      <c r="R9"/>
    </row>
    <row r="10" spans="1:20" s="864" customFormat="1" ht="15.95" customHeight="1">
      <c r="A10" s="876" t="s">
        <v>507</v>
      </c>
      <c r="B10" s="877"/>
      <c r="C10" s="878"/>
      <c r="D10" s="1616">
        <v>-0.33313015052624295</v>
      </c>
      <c r="E10" s="878">
        <v>-0.53077457148511598</v>
      </c>
      <c r="F10" s="877">
        <v>-0.110925480939098</v>
      </c>
      <c r="G10" s="878">
        <v>-0.46322331383663301</v>
      </c>
      <c r="H10" s="884">
        <v>-7.7726057114438099E-2</v>
      </c>
      <c r="I10" s="884">
        <v>-0.58896013085132504</v>
      </c>
      <c r="K10"/>
      <c r="L10"/>
      <c r="M10"/>
      <c r="N10"/>
      <c r="O10"/>
      <c r="P10"/>
      <c r="Q10"/>
      <c r="R10"/>
    </row>
    <row r="11" spans="1:20" s="864" customFormat="1" ht="15.95" customHeight="1">
      <c r="A11" s="873" t="s">
        <v>326</v>
      </c>
      <c r="B11" s="874"/>
      <c r="C11" s="875"/>
      <c r="D11" s="1615">
        <v>0.13221075655182601</v>
      </c>
      <c r="E11" s="875">
        <v>9.8138631430163992E-2</v>
      </c>
      <c r="F11" s="874">
        <v>0.26497079885509905</v>
      </c>
      <c r="G11" s="875">
        <v>3.6880954240939012E-2</v>
      </c>
      <c r="H11" s="883">
        <v>0.39127679970447488</v>
      </c>
      <c r="I11" s="883">
        <v>9.81549350308909E-2</v>
      </c>
      <c r="K11"/>
      <c r="L11"/>
      <c r="M11"/>
      <c r="N11"/>
      <c r="O11"/>
      <c r="P11"/>
      <c r="Q11"/>
      <c r="R11"/>
    </row>
    <row r="12" spans="1:20" s="864" customFormat="1" ht="15.95" customHeight="1">
      <c r="A12" s="873" t="s">
        <v>508</v>
      </c>
      <c r="B12" s="874"/>
      <c r="C12" s="875"/>
      <c r="D12" s="1615">
        <v>0</v>
      </c>
      <c r="E12" s="875">
        <v>0</v>
      </c>
      <c r="F12" s="874">
        <v>9.7603452316180606E-4</v>
      </c>
      <c r="G12" s="875">
        <v>-2.5107537653741498E-4</v>
      </c>
      <c r="H12" s="883">
        <v>-4.4400846777226604E-4</v>
      </c>
      <c r="I12" s="883">
        <v>-3.7660495904452901E-4</v>
      </c>
      <c r="K12"/>
      <c r="L12"/>
      <c r="M12"/>
      <c r="N12"/>
      <c r="O12"/>
      <c r="P12"/>
      <c r="Q12"/>
      <c r="R12"/>
    </row>
    <row r="13" spans="1:20" s="864" customFormat="1" ht="15.95" customHeight="1">
      <c r="A13" s="873" t="s">
        <v>509</v>
      </c>
      <c r="B13" s="874"/>
      <c r="C13" s="875"/>
      <c r="D13" s="1615">
        <v>3.5983196959105603E-2</v>
      </c>
      <c r="E13" s="875">
        <v>2.7768470315823399E-2</v>
      </c>
      <c r="F13" s="874">
        <v>4.73018066674806E-2</v>
      </c>
      <c r="G13" s="875">
        <v>6.6871708646800393E-2</v>
      </c>
      <c r="H13" s="883">
        <v>4.9639356919080897E-2</v>
      </c>
      <c r="I13" s="883">
        <v>7.0091749960415894E-2</v>
      </c>
      <c r="K13"/>
      <c r="L13"/>
      <c r="M13"/>
      <c r="N13"/>
      <c r="O13"/>
      <c r="P13"/>
      <c r="Q13"/>
      <c r="R13"/>
    </row>
    <row r="14" spans="1:20" s="864" customFormat="1" ht="15.95" customHeight="1">
      <c r="A14" s="873" t="s">
        <v>329</v>
      </c>
      <c r="B14" s="874"/>
      <c r="C14" s="875"/>
      <c r="D14" s="1615">
        <v>0.224766435892257</v>
      </c>
      <c r="E14" s="875">
        <v>0.114285894718377</v>
      </c>
      <c r="F14" s="874">
        <v>-0.70591435737879504</v>
      </c>
      <c r="G14" s="875">
        <v>-0.142678140040046</v>
      </c>
      <c r="H14" s="883">
        <v>-0.54845277592831898</v>
      </c>
      <c r="I14" s="883">
        <v>-0.47992850780719398</v>
      </c>
      <c r="K14"/>
      <c r="L14"/>
      <c r="M14"/>
      <c r="N14"/>
      <c r="O14"/>
      <c r="P14"/>
      <c r="Q14"/>
      <c r="R14"/>
    </row>
    <row r="15" spans="1:20" s="864" customFormat="1" ht="15.95" customHeight="1">
      <c r="A15" s="879" t="s">
        <v>330</v>
      </c>
      <c r="B15" s="880"/>
      <c r="C15" s="881"/>
      <c r="D15" s="1618">
        <v>8.0266356394648195</v>
      </c>
      <c r="E15" s="881">
        <v>7.6336752500616303</v>
      </c>
      <c r="F15" s="880">
        <v>7.3934822535973499</v>
      </c>
      <c r="G15" s="881">
        <v>7.7861479709304104</v>
      </c>
      <c r="H15" s="885">
        <v>7.8253245234592503</v>
      </c>
      <c r="I15" s="885">
        <v>7.9333051512317896</v>
      </c>
      <c r="K15"/>
      <c r="L15"/>
      <c r="M15"/>
      <c r="N15"/>
      <c r="O15"/>
      <c r="P15"/>
      <c r="Q15"/>
      <c r="R15"/>
    </row>
    <row r="16" spans="1:20" s="864" customFormat="1" ht="15.95" customHeight="1">
      <c r="A16" s="865" t="s">
        <v>510</v>
      </c>
      <c r="B16" s="870"/>
      <c r="C16" s="871"/>
      <c r="D16" s="1617"/>
      <c r="E16" s="871"/>
      <c r="F16" s="870"/>
      <c r="G16" s="882"/>
      <c r="H16" s="882"/>
      <c r="I16" s="882"/>
      <c r="K16"/>
      <c r="L16"/>
      <c r="M16"/>
      <c r="N16"/>
      <c r="O16"/>
      <c r="P16"/>
      <c r="Q16"/>
      <c r="R16"/>
    </row>
    <row r="17" spans="1:18" s="864" customFormat="1" ht="15.95" customHeight="1">
      <c r="A17" s="869" t="s">
        <v>505</v>
      </c>
      <c r="B17" s="874"/>
      <c r="C17" s="871"/>
      <c r="D17" s="1617">
        <v>0</v>
      </c>
      <c r="E17" s="871">
        <v>0</v>
      </c>
      <c r="F17" s="874">
        <v>0</v>
      </c>
      <c r="G17" s="882">
        <v>0</v>
      </c>
      <c r="H17" s="882">
        <v>0</v>
      </c>
      <c r="I17" s="882">
        <v>0</v>
      </c>
      <c r="K17"/>
      <c r="L17"/>
      <c r="M17"/>
      <c r="N17"/>
      <c r="O17"/>
      <c r="P17"/>
      <c r="Q17"/>
      <c r="R17"/>
    </row>
    <row r="18" spans="1:18" s="864" customFormat="1" ht="15.95" customHeight="1">
      <c r="A18" s="873" t="s">
        <v>506</v>
      </c>
      <c r="B18" s="874"/>
      <c r="C18" s="875"/>
      <c r="D18" s="1615">
        <v>0</v>
      </c>
      <c r="E18" s="875">
        <v>0</v>
      </c>
      <c r="F18" s="874">
        <v>0</v>
      </c>
      <c r="G18" s="883">
        <v>0</v>
      </c>
      <c r="H18" s="883">
        <v>0</v>
      </c>
      <c r="I18" s="883">
        <v>0</v>
      </c>
      <c r="K18"/>
      <c r="L18"/>
      <c r="M18"/>
      <c r="N18"/>
      <c r="O18"/>
      <c r="P18"/>
      <c r="Q18"/>
      <c r="R18"/>
    </row>
    <row r="19" spans="1:18" s="864" customFormat="1" ht="15.95" customHeight="1">
      <c r="A19" s="876" t="s">
        <v>507</v>
      </c>
      <c r="B19" s="877"/>
      <c r="C19" s="878"/>
      <c r="D19" s="1616">
        <v>0</v>
      </c>
      <c r="E19" s="878">
        <v>0</v>
      </c>
      <c r="F19" s="877">
        <v>0</v>
      </c>
      <c r="G19" s="884">
        <v>0</v>
      </c>
      <c r="H19" s="884">
        <v>0</v>
      </c>
      <c r="I19" s="884">
        <v>0</v>
      </c>
      <c r="K19"/>
      <c r="L19"/>
      <c r="M19"/>
      <c r="N19"/>
      <c r="O19"/>
      <c r="P19"/>
      <c r="Q19"/>
      <c r="R19"/>
    </row>
    <row r="20" spans="1:18" s="864" customFormat="1" ht="15.95" customHeight="1">
      <c r="A20" s="873" t="s">
        <v>326</v>
      </c>
      <c r="B20" s="874"/>
      <c r="C20" s="875"/>
      <c r="D20" s="1615">
        <v>0</v>
      </c>
      <c r="E20" s="875">
        <v>0</v>
      </c>
      <c r="F20" s="874">
        <v>0</v>
      </c>
      <c r="G20" s="883">
        <v>0</v>
      </c>
      <c r="H20" s="883">
        <v>0</v>
      </c>
      <c r="I20" s="883">
        <v>0</v>
      </c>
      <c r="K20"/>
      <c r="L20"/>
      <c r="M20"/>
      <c r="N20"/>
      <c r="O20"/>
      <c r="P20"/>
      <c r="Q20"/>
      <c r="R20"/>
    </row>
    <row r="21" spans="1:18" s="864" customFormat="1" ht="15.95" customHeight="1">
      <c r="A21" s="873" t="s">
        <v>508</v>
      </c>
      <c r="B21" s="874"/>
      <c r="C21" s="875"/>
      <c r="D21" s="1615">
        <v>0</v>
      </c>
      <c r="E21" s="875">
        <v>0</v>
      </c>
      <c r="F21" s="874">
        <v>0</v>
      </c>
      <c r="G21" s="883">
        <v>0</v>
      </c>
      <c r="H21" s="883">
        <v>0</v>
      </c>
      <c r="I21" s="883">
        <v>0</v>
      </c>
      <c r="K21"/>
      <c r="L21"/>
      <c r="M21"/>
      <c r="N21"/>
      <c r="O21"/>
      <c r="P21"/>
      <c r="Q21"/>
      <c r="R21"/>
    </row>
    <row r="22" spans="1:18" s="864" customFormat="1" ht="15.95" customHeight="1">
      <c r="A22" s="873" t="s">
        <v>509</v>
      </c>
      <c r="B22" s="874"/>
      <c r="C22" s="875"/>
      <c r="D22" s="1615">
        <v>0</v>
      </c>
      <c r="E22" s="875">
        <v>0</v>
      </c>
      <c r="F22" s="874">
        <v>0</v>
      </c>
      <c r="G22" s="883">
        <v>0</v>
      </c>
      <c r="H22" s="883">
        <v>0</v>
      </c>
      <c r="I22" s="883">
        <v>0</v>
      </c>
      <c r="K22"/>
      <c r="L22"/>
      <c r="M22"/>
      <c r="N22"/>
      <c r="O22"/>
      <c r="P22"/>
      <c r="Q22"/>
      <c r="R22"/>
    </row>
    <row r="23" spans="1:18" s="864" customFormat="1" ht="15.95" customHeight="1">
      <c r="A23" s="873" t="s">
        <v>329</v>
      </c>
      <c r="B23" s="874"/>
      <c r="C23" s="875"/>
      <c r="D23" s="1615">
        <v>0</v>
      </c>
      <c r="E23" s="875">
        <v>0</v>
      </c>
      <c r="F23" s="874">
        <v>0</v>
      </c>
      <c r="G23" s="883">
        <v>0</v>
      </c>
      <c r="H23" s="883">
        <v>0</v>
      </c>
      <c r="I23" s="883">
        <v>0</v>
      </c>
      <c r="K23"/>
      <c r="L23"/>
      <c r="M23"/>
      <c r="N23"/>
      <c r="O23"/>
      <c r="P23"/>
      <c r="Q23"/>
      <c r="R23"/>
    </row>
    <row r="24" spans="1:18" s="864" customFormat="1" ht="15.95" customHeight="1">
      <c r="A24" s="879" t="s">
        <v>330</v>
      </c>
      <c r="B24" s="880"/>
      <c r="C24" s="881"/>
      <c r="D24" s="1618">
        <v>0</v>
      </c>
      <c r="E24" s="881">
        <v>0</v>
      </c>
      <c r="F24" s="880">
        <v>0</v>
      </c>
      <c r="G24" s="885">
        <v>0</v>
      </c>
      <c r="H24" s="885">
        <v>0</v>
      </c>
      <c r="I24" s="885">
        <v>0</v>
      </c>
      <c r="K24"/>
      <c r="L24"/>
      <c r="M24"/>
      <c r="N24"/>
      <c r="O24"/>
      <c r="P24"/>
      <c r="Q24"/>
      <c r="R24"/>
    </row>
    <row r="25" spans="1:18" s="864" customFormat="1" ht="15.95" customHeight="1">
      <c r="A25" s="865" t="s">
        <v>511</v>
      </c>
      <c r="B25" s="870"/>
      <c r="C25" s="871"/>
      <c r="D25" s="1617"/>
      <c r="E25" s="871"/>
      <c r="F25" s="870"/>
      <c r="G25" s="882"/>
      <c r="H25" s="882"/>
      <c r="I25" s="882"/>
      <c r="K25"/>
      <c r="L25"/>
      <c r="M25"/>
      <c r="N25"/>
      <c r="O25"/>
      <c r="P25"/>
      <c r="Q25"/>
      <c r="R25"/>
    </row>
    <row r="26" spans="1:18" s="864" customFormat="1" ht="15.95" customHeight="1">
      <c r="A26" s="869" t="s">
        <v>505</v>
      </c>
      <c r="B26" s="870"/>
      <c r="C26" s="871"/>
      <c r="D26" s="1617">
        <v>0</v>
      </c>
      <c r="E26" s="871">
        <v>0</v>
      </c>
      <c r="F26" s="870">
        <v>0</v>
      </c>
      <c r="G26" s="882">
        <v>0</v>
      </c>
      <c r="H26" s="882">
        <v>0</v>
      </c>
      <c r="I26" s="882">
        <v>0</v>
      </c>
      <c r="K26"/>
      <c r="L26"/>
      <c r="M26"/>
      <c r="N26"/>
      <c r="O26"/>
      <c r="P26"/>
      <c r="Q26"/>
      <c r="R26"/>
    </row>
    <row r="27" spans="1:18" s="864" customFormat="1" ht="15.95" customHeight="1">
      <c r="A27" s="873" t="s">
        <v>506</v>
      </c>
      <c r="B27" s="874"/>
      <c r="C27" s="875"/>
      <c r="D27" s="1615">
        <v>0</v>
      </c>
      <c r="E27" s="875">
        <v>0</v>
      </c>
      <c r="F27" s="874">
        <v>0</v>
      </c>
      <c r="G27" s="883">
        <v>0</v>
      </c>
      <c r="H27" s="883">
        <v>0</v>
      </c>
      <c r="I27" s="883">
        <v>0</v>
      </c>
      <c r="K27"/>
      <c r="L27"/>
      <c r="M27"/>
      <c r="N27"/>
      <c r="O27"/>
      <c r="P27"/>
      <c r="Q27"/>
      <c r="R27"/>
    </row>
    <row r="28" spans="1:18" s="864" customFormat="1" ht="15.95" customHeight="1">
      <c r="A28" s="876" t="s">
        <v>507</v>
      </c>
      <c r="B28" s="877"/>
      <c r="C28" s="878"/>
      <c r="D28" s="1616">
        <v>0</v>
      </c>
      <c r="E28" s="878">
        <v>0</v>
      </c>
      <c r="F28" s="877">
        <v>0</v>
      </c>
      <c r="G28" s="884">
        <v>0</v>
      </c>
      <c r="H28" s="884">
        <v>0</v>
      </c>
      <c r="I28" s="884">
        <v>0</v>
      </c>
      <c r="K28"/>
      <c r="L28"/>
      <c r="M28"/>
      <c r="N28"/>
      <c r="O28"/>
      <c r="P28"/>
      <c r="Q28"/>
      <c r="R28"/>
    </row>
    <row r="29" spans="1:18" s="864" customFormat="1" ht="15.95" customHeight="1">
      <c r="A29" s="873" t="s">
        <v>326</v>
      </c>
      <c r="B29" s="874"/>
      <c r="C29" s="875"/>
      <c r="D29" s="1615">
        <v>0</v>
      </c>
      <c r="E29" s="875">
        <v>0</v>
      </c>
      <c r="F29" s="874">
        <v>0</v>
      </c>
      <c r="G29" s="883">
        <v>0</v>
      </c>
      <c r="H29" s="883">
        <v>0</v>
      </c>
      <c r="I29" s="883">
        <v>0</v>
      </c>
      <c r="K29"/>
      <c r="L29"/>
      <c r="M29"/>
      <c r="N29"/>
      <c r="O29"/>
      <c r="P29"/>
      <c r="Q29"/>
      <c r="R29"/>
    </row>
    <row r="30" spans="1:18" s="864" customFormat="1" ht="15.95" customHeight="1">
      <c r="A30" s="873" t="s">
        <v>508</v>
      </c>
      <c r="B30" s="874"/>
      <c r="C30" s="875"/>
      <c r="D30" s="1615">
        <v>0</v>
      </c>
      <c r="E30" s="875">
        <v>0</v>
      </c>
      <c r="F30" s="874">
        <v>0</v>
      </c>
      <c r="G30" s="883">
        <v>0</v>
      </c>
      <c r="H30" s="883">
        <v>0</v>
      </c>
      <c r="I30" s="883">
        <v>0</v>
      </c>
      <c r="K30"/>
      <c r="L30"/>
      <c r="M30"/>
      <c r="N30"/>
      <c r="O30"/>
      <c r="P30"/>
      <c r="Q30"/>
      <c r="R30"/>
    </row>
    <row r="31" spans="1:18" s="864" customFormat="1" ht="15.95" customHeight="1">
      <c r="A31" s="873" t="s">
        <v>509</v>
      </c>
      <c r="B31" s="874"/>
      <c r="C31" s="875"/>
      <c r="D31" s="1615">
        <v>0</v>
      </c>
      <c r="E31" s="875">
        <v>0</v>
      </c>
      <c r="F31" s="874">
        <v>0</v>
      </c>
      <c r="G31" s="883">
        <v>0</v>
      </c>
      <c r="H31" s="883">
        <v>0</v>
      </c>
      <c r="I31" s="883">
        <v>0</v>
      </c>
      <c r="K31"/>
      <c r="L31"/>
      <c r="M31"/>
      <c r="N31"/>
      <c r="O31"/>
      <c r="P31"/>
      <c r="Q31"/>
      <c r="R31"/>
    </row>
    <row r="32" spans="1:18" s="864" customFormat="1" ht="15.95" customHeight="1">
      <c r="A32" s="873" t="s">
        <v>329</v>
      </c>
      <c r="B32" s="874"/>
      <c r="C32" s="875"/>
      <c r="D32" s="1615">
        <v>0</v>
      </c>
      <c r="E32" s="875">
        <v>0</v>
      </c>
      <c r="F32" s="874">
        <v>0</v>
      </c>
      <c r="G32" s="883">
        <v>0</v>
      </c>
      <c r="H32" s="883">
        <v>0</v>
      </c>
      <c r="I32" s="883">
        <v>0</v>
      </c>
      <c r="K32"/>
      <c r="L32"/>
      <c r="M32"/>
      <c r="N32"/>
      <c r="O32"/>
      <c r="P32"/>
      <c r="Q32"/>
      <c r="R32"/>
    </row>
    <row r="33" spans="1:18" s="864" customFormat="1" ht="15.95" customHeight="1">
      <c r="A33" s="879" t="s">
        <v>330</v>
      </c>
      <c r="B33" s="880"/>
      <c r="C33" s="881"/>
      <c r="D33" s="1618">
        <v>0</v>
      </c>
      <c r="E33" s="881">
        <v>0</v>
      </c>
      <c r="F33" s="880">
        <v>0</v>
      </c>
      <c r="G33" s="885">
        <v>0</v>
      </c>
      <c r="H33" s="885">
        <v>0</v>
      </c>
      <c r="I33" s="885">
        <v>0</v>
      </c>
      <c r="K33"/>
      <c r="L33"/>
      <c r="M33"/>
      <c r="N33"/>
      <c r="O33"/>
      <c r="P33"/>
      <c r="Q33"/>
      <c r="R33"/>
    </row>
    <row r="34" spans="1:18" s="864" customFormat="1" ht="15.95" customHeight="1">
      <c r="A34" s="865" t="s">
        <v>512</v>
      </c>
      <c r="B34" s="870"/>
      <c r="C34" s="871"/>
      <c r="D34" s="1617"/>
      <c r="E34" s="871"/>
      <c r="F34" s="870"/>
      <c r="G34" s="882"/>
      <c r="H34" s="882"/>
      <c r="I34" s="882"/>
      <c r="K34"/>
      <c r="L34"/>
      <c r="M34"/>
      <c r="N34"/>
      <c r="O34"/>
      <c r="P34"/>
      <c r="Q34"/>
      <c r="R34"/>
    </row>
    <row r="35" spans="1:18" s="864" customFormat="1" ht="15.95" customHeight="1">
      <c r="A35" s="869" t="s">
        <v>505</v>
      </c>
      <c r="B35" s="870"/>
      <c r="C35" s="871"/>
      <c r="D35" s="1617">
        <v>7.6336752500616312</v>
      </c>
      <c r="E35" s="871">
        <v>7.3934822535972655</v>
      </c>
      <c r="F35" s="870">
        <v>7.7861479709304033</v>
      </c>
      <c r="G35" s="882">
        <v>7.8253245234592548</v>
      </c>
      <c r="H35" s="882">
        <v>7.933305151231786</v>
      </c>
      <c r="I35" s="882">
        <v>8.245363579006721</v>
      </c>
      <c r="K35"/>
      <c r="L35"/>
      <c r="M35"/>
      <c r="N35"/>
      <c r="O35"/>
      <c r="P35"/>
      <c r="Q35"/>
      <c r="R35"/>
    </row>
    <row r="36" spans="1:18" s="864" customFormat="1" ht="15.95" customHeight="1">
      <c r="A36" s="873" t="s">
        <v>506</v>
      </c>
      <c r="B36" s="874"/>
      <c r="C36" s="875"/>
      <c r="D36" s="1615">
        <v>0.46534090707806897</v>
      </c>
      <c r="E36" s="875">
        <v>0.62891320291527997</v>
      </c>
      <c r="F36" s="874">
        <v>0.37589627979419704</v>
      </c>
      <c r="G36" s="883">
        <v>0.50010426807757202</v>
      </c>
      <c r="H36" s="883">
        <v>0.46900285681891296</v>
      </c>
      <c r="I36" s="883">
        <v>0.68711506588221594</v>
      </c>
      <c r="K36"/>
      <c r="L36"/>
      <c r="M36"/>
      <c r="N36"/>
      <c r="O36"/>
      <c r="P36"/>
      <c r="Q36"/>
      <c r="R36"/>
    </row>
    <row r="37" spans="1:18" s="864" customFormat="1" ht="15.95" customHeight="1">
      <c r="A37" s="876" t="s">
        <v>507</v>
      </c>
      <c r="B37" s="877"/>
      <c r="C37" s="878"/>
      <c r="D37" s="1616">
        <v>-0.33313015052624295</v>
      </c>
      <c r="E37" s="878">
        <v>-0.53077457148511598</v>
      </c>
      <c r="F37" s="877">
        <v>-0.110925480939098</v>
      </c>
      <c r="G37" s="884">
        <v>-0.46322331383663301</v>
      </c>
      <c r="H37" s="884">
        <v>-7.7726057114438099E-2</v>
      </c>
      <c r="I37" s="884">
        <v>-0.58896013085132504</v>
      </c>
      <c r="K37"/>
      <c r="L37"/>
      <c r="M37"/>
      <c r="N37"/>
      <c r="O37"/>
      <c r="P37"/>
      <c r="Q37"/>
      <c r="R37"/>
    </row>
    <row r="38" spans="1:18" s="864" customFormat="1" ht="15.95" customHeight="1">
      <c r="A38" s="873" t="s">
        <v>326</v>
      </c>
      <c r="B38" s="874"/>
      <c r="C38" s="875"/>
      <c r="D38" s="1615">
        <v>0.13221075655182601</v>
      </c>
      <c r="E38" s="875">
        <v>9.8138631430163992E-2</v>
      </c>
      <c r="F38" s="874">
        <v>0.26497079885509905</v>
      </c>
      <c r="G38" s="883">
        <v>3.6880954240939012E-2</v>
      </c>
      <c r="H38" s="883">
        <v>0.39127679970447488</v>
      </c>
      <c r="I38" s="883">
        <v>9.81549350308909E-2</v>
      </c>
      <c r="K38"/>
      <c r="L38"/>
      <c r="M38"/>
      <c r="N38"/>
      <c r="O38"/>
      <c r="P38"/>
      <c r="Q38"/>
      <c r="R38"/>
    </row>
    <row r="39" spans="1:18" s="864" customFormat="1" ht="15.95" customHeight="1">
      <c r="A39" s="873" t="s">
        <v>508</v>
      </c>
      <c r="B39" s="874"/>
      <c r="C39" s="875"/>
      <c r="D39" s="1615">
        <v>0</v>
      </c>
      <c r="E39" s="875">
        <v>0</v>
      </c>
      <c r="F39" s="874">
        <v>9.7603452316180606E-4</v>
      </c>
      <c r="G39" s="883">
        <v>-2.5107537653741498E-4</v>
      </c>
      <c r="H39" s="883">
        <v>-4.4400846777226604E-4</v>
      </c>
      <c r="I39" s="883">
        <v>-3.7660495904452901E-4</v>
      </c>
      <c r="K39"/>
      <c r="L39"/>
      <c r="M39"/>
      <c r="N39"/>
      <c r="O39"/>
      <c r="P39"/>
      <c r="Q39"/>
      <c r="R39"/>
    </row>
    <row r="40" spans="1:18" s="864" customFormat="1" ht="15.95" customHeight="1">
      <c r="A40" s="873" t="s">
        <v>509</v>
      </c>
      <c r="B40" s="874"/>
      <c r="C40" s="875"/>
      <c r="D40" s="1615">
        <v>3.5983196959105603E-2</v>
      </c>
      <c r="E40" s="875">
        <v>2.7768470315823399E-2</v>
      </c>
      <c r="F40" s="874">
        <v>4.73018066674806E-2</v>
      </c>
      <c r="G40" s="883">
        <v>6.6871708646800393E-2</v>
      </c>
      <c r="H40" s="883">
        <v>4.9639356919080897E-2</v>
      </c>
      <c r="I40" s="883">
        <v>7.0091749960415894E-2</v>
      </c>
      <c r="K40"/>
      <c r="L40"/>
      <c r="M40"/>
      <c r="N40"/>
      <c r="O40"/>
      <c r="P40"/>
      <c r="Q40"/>
      <c r="R40"/>
    </row>
    <row r="41" spans="1:18" s="864" customFormat="1" ht="15.95" customHeight="1">
      <c r="A41" s="873" t="s">
        <v>329</v>
      </c>
      <c r="B41" s="874"/>
      <c r="C41" s="875"/>
      <c r="D41" s="1615">
        <v>0.224766435892257</v>
      </c>
      <c r="E41" s="875">
        <v>0.114285894718377</v>
      </c>
      <c r="F41" s="874">
        <v>-0.70591435737879504</v>
      </c>
      <c r="G41" s="883">
        <v>-0.142678140040046</v>
      </c>
      <c r="H41" s="883">
        <v>-0.54845277592831898</v>
      </c>
      <c r="I41" s="883">
        <v>-0.47992850780719398</v>
      </c>
      <c r="K41"/>
      <c r="L41"/>
      <c r="M41"/>
      <c r="N41"/>
      <c r="O41"/>
      <c r="P41"/>
      <c r="Q41"/>
      <c r="R41"/>
    </row>
    <row r="42" spans="1:18" s="864" customFormat="1" ht="15.95" customHeight="1">
      <c r="A42" s="886" t="s">
        <v>330</v>
      </c>
      <c r="B42" s="887"/>
      <c r="C42" s="888"/>
      <c r="D42" s="1614">
        <v>8.0266356394648195</v>
      </c>
      <c r="E42" s="888">
        <v>7.6336752500616303</v>
      </c>
      <c r="F42" s="887">
        <v>7.3934822535973499</v>
      </c>
      <c r="G42" s="890">
        <v>7.7861479709304104</v>
      </c>
      <c r="H42" s="890">
        <v>7.8253245234592503</v>
      </c>
      <c r="I42" s="890">
        <v>7.9333051512317896</v>
      </c>
      <c r="K42"/>
      <c r="L42"/>
      <c r="M42"/>
      <c r="N42"/>
      <c r="O42"/>
      <c r="P42"/>
      <c r="Q42"/>
      <c r="R42"/>
    </row>
    <row r="43" spans="1:18" s="864" customFormat="1" ht="15.95" customHeight="1">
      <c r="A43" s="1891"/>
      <c r="B43" s="1891"/>
      <c r="C43" s="1891"/>
      <c r="D43" s="1891"/>
      <c r="E43" s="1891"/>
      <c r="F43" s="1891"/>
      <c r="G43" s="1891"/>
      <c r="H43" s="1891"/>
      <c r="K43"/>
      <c r="L43"/>
      <c r="M43"/>
      <c r="N43"/>
      <c r="O43"/>
      <c r="P43"/>
      <c r="Q43"/>
      <c r="R43"/>
    </row>
    <row r="44" spans="1:18" s="864" customFormat="1" ht="15.95" customHeight="1">
      <c r="A44" s="1891"/>
      <c r="B44" s="1891"/>
      <c r="C44" s="1891"/>
      <c r="D44" s="1891"/>
      <c r="E44" s="1891"/>
      <c r="F44" s="1891"/>
      <c r="G44" s="1891"/>
      <c r="H44" s="1891"/>
      <c r="K44"/>
      <c r="L44"/>
      <c r="M44"/>
      <c r="N44"/>
      <c r="O44"/>
      <c r="P44"/>
      <c r="Q44"/>
      <c r="R44"/>
    </row>
    <row r="45" spans="1:18">
      <c r="P45" s="889"/>
      <c r="Q45" s="889"/>
      <c r="R45" s="889"/>
    </row>
    <row r="46" spans="1:18">
      <c r="P46" s="889"/>
      <c r="Q46" s="889"/>
      <c r="R46" s="889"/>
    </row>
    <row r="47" spans="1:18">
      <c r="P47" s="889"/>
      <c r="Q47" s="889"/>
      <c r="R47" s="889"/>
    </row>
    <row r="48" spans="1:18">
      <c r="P48" s="889"/>
      <c r="Q48" s="889"/>
      <c r="R48" s="889"/>
    </row>
    <row r="49" spans="16:18">
      <c r="P49" s="889"/>
      <c r="Q49" s="889"/>
      <c r="R49" s="889"/>
    </row>
    <row r="50" spans="16:18">
      <c r="P50" s="889"/>
      <c r="Q50" s="889"/>
      <c r="R50" s="889"/>
    </row>
    <row r="51" spans="16:18">
      <c r="P51" s="889"/>
      <c r="Q51" s="889"/>
      <c r="R51" s="889"/>
    </row>
    <row r="52" spans="16:18">
      <c r="P52" s="889"/>
      <c r="Q52" s="889"/>
      <c r="R52" s="889"/>
    </row>
    <row r="53" spans="16:18">
      <c r="P53" s="889"/>
      <c r="Q53" s="889"/>
      <c r="R53" s="889"/>
    </row>
    <row r="54" spans="16:18">
      <c r="P54" s="889"/>
      <c r="Q54" s="889"/>
      <c r="R54" s="889"/>
    </row>
    <row r="55" spans="16:18">
      <c r="P55" s="889"/>
      <c r="Q55" s="889"/>
      <c r="R55" s="889"/>
    </row>
    <row r="56" spans="16:18">
      <c r="P56" s="889"/>
      <c r="Q56" s="889"/>
      <c r="R56" s="889"/>
    </row>
    <row r="57" spans="16:18">
      <c r="P57" s="889"/>
      <c r="Q57" s="889"/>
      <c r="R57" s="889"/>
    </row>
    <row r="58" spans="16:18">
      <c r="P58" s="889"/>
      <c r="Q58" s="889"/>
      <c r="R58" s="889"/>
    </row>
    <row r="59" spans="16:18">
      <c r="P59" s="889"/>
      <c r="Q59" s="889"/>
      <c r="R59" s="889"/>
    </row>
    <row r="60" spans="16:18">
      <c r="P60" s="889"/>
      <c r="Q60" s="889"/>
      <c r="R60" s="889"/>
    </row>
    <row r="61" spans="16:18">
      <c r="P61" s="889"/>
      <c r="Q61" s="889"/>
      <c r="R61" s="889"/>
    </row>
    <row r="62" spans="16:18">
      <c r="P62" s="889"/>
      <c r="Q62" s="889"/>
      <c r="R62" s="889"/>
    </row>
    <row r="63" spans="16:18">
      <c r="P63" s="889"/>
      <c r="Q63" s="889"/>
      <c r="R63" s="889"/>
    </row>
    <row r="64" spans="16:18">
      <c r="P64" s="889"/>
      <c r="Q64" s="889"/>
      <c r="R64" s="889"/>
    </row>
    <row r="65" spans="16:18">
      <c r="P65" s="889"/>
      <c r="Q65" s="889"/>
      <c r="R65" s="889"/>
    </row>
    <row r="66" spans="16:18">
      <c r="P66" s="889"/>
      <c r="Q66" s="889"/>
      <c r="R66" s="889"/>
    </row>
    <row r="67" spans="16:18">
      <c r="P67" s="889"/>
      <c r="Q67" s="889"/>
      <c r="R67" s="889"/>
    </row>
    <row r="68" spans="16:18">
      <c r="P68" s="889"/>
      <c r="Q68" s="889"/>
      <c r="R68" s="889"/>
    </row>
    <row r="69" spans="16:18">
      <c r="P69" s="889"/>
      <c r="Q69" s="889"/>
      <c r="R69" s="889"/>
    </row>
    <row r="70" spans="16:18">
      <c r="P70" s="889"/>
      <c r="Q70" s="889"/>
      <c r="R70" s="889"/>
    </row>
    <row r="71" spans="16:18">
      <c r="P71" s="889"/>
      <c r="Q71" s="889"/>
      <c r="R71" s="889"/>
    </row>
    <row r="72" spans="16:18">
      <c r="P72" s="889"/>
      <c r="Q72" s="889"/>
      <c r="R72" s="889"/>
    </row>
    <row r="73" spans="16:18">
      <c r="P73" s="889"/>
      <c r="Q73" s="889"/>
      <c r="R73" s="889"/>
    </row>
    <row r="74" spans="16:18">
      <c r="P74" s="889"/>
      <c r="Q74" s="889"/>
      <c r="R74" s="889"/>
    </row>
    <row r="75" spans="16:18">
      <c r="P75" s="889"/>
      <c r="Q75" s="889"/>
      <c r="R75" s="889"/>
    </row>
    <row r="76" spans="16:18">
      <c r="P76" s="889"/>
      <c r="Q76" s="889"/>
      <c r="R76" s="889"/>
    </row>
    <row r="77" spans="16:18">
      <c r="P77" s="889"/>
      <c r="Q77" s="889"/>
      <c r="R77" s="889"/>
    </row>
    <row r="78" spans="16:18">
      <c r="P78" s="889"/>
      <c r="Q78" s="889"/>
      <c r="R78" s="889"/>
    </row>
    <row r="79" spans="16:18">
      <c r="P79" s="889"/>
      <c r="Q79" s="889"/>
      <c r="R79" s="889"/>
    </row>
    <row r="80" spans="16:18">
      <c r="P80" s="889"/>
      <c r="Q80" s="889"/>
      <c r="R80" s="889"/>
    </row>
    <row r="81" spans="16:18">
      <c r="P81" s="889"/>
      <c r="Q81" s="889"/>
      <c r="R81" s="889"/>
    </row>
    <row r="82" spans="16:18">
      <c r="P82" s="889"/>
      <c r="Q82" s="889"/>
      <c r="R82" s="889"/>
    </row>
    <row r="83" spans="16:18">
      <c r="P83" s="889"/>
      <c r="Q83" s="889"/>
      <c r="R83" s="889"/>
    </row>
    <row r="84" spans="16:18">
      <c r="P84" s="889"/>
      <c r="Q84" s="889"/>
      <c r="R84" s="889"/>
    </row>
    <row r="85" spans="16:18">
      <c r="P85" s="889"/>
      <c r="Q85" s="889"/>
      <c r="R85" s="889"/>
    </row>
    <row r="86" spans="16:18">
      <c r="P86" s="889"/>
      <c r="Q86" s="889"/>
      <c r="R86" s="889"/>
    </row>
    <row r="87" spans="16:18">
      <c r="P87" s="889"/>
      <c r="Q87" s="889"/>
      <c r="R87" s="889"/>
    </row>
    <row r="88" spans="16:18">
      <c r="P88" s="889"/>
      <c r="Q88" s="889"/>
      <c r="R88" s="889"/>
    </row>
    <row r="89" spans="16:18">
      <c r="P89" s="889"/>
      <c r="Q89" s="889"/>
      <c r="R89" s="889"/>
    </row>
    <row r="90" spans="16:18">
      <c r="P90" s="889"/>
      <c r="Q90" s="889"/>
      <c r="R90" s="889"/>
    </row>
    <row r="91" spans="16:18">
      <c r="P91" s="889"/>
      <c r="Q91" s="889"/>
      <c r="R91" s="889"/>
    </row>
    <row r="92" spans="16:18">
      <c r="P92" s="889"/>
      <c r="Q92" s="889"/>
      <c r="R92" s="889"/>
    </row>
    <row r="93" spans="16:18">
      <c r="P93" s="889"/>
      <c r="Q93" s="889"/>
      <c r="R93" s="889"/>
    </row>
    <row r="94" spans="16:18">
      <c r="P94" s="889"/>
      <c r="Q94" s="889"/>
      <c r="R94" s="889"/>
    </row>
    <row r="95" spans="16:18">
      <c r="P95" s="889"/>
      <c r="Q95" s="889"/>
      <c r="R95" s="889"/>
    </row>
    <row r="96" spans="16:18">
      <c r="P96" s="889"/>
      <c r="Q96" s="889"/>
      <c r="R96" s="889"/>
    </row>
    <row r="97" spans="16:18">
      <c r="P97" s="889"/>
      <c r="Q97" s="889"/>
      <c r="R97" s="889"/>
    </row>
    <row r="98" spans="16:18">
      <c r="P98" s="889"/>
      <c r="Q98" s="889"/>
      <c r="R98" s="889"/>
    </row>
    <row r="99" spans="16:18">
      <c r="P99" s="889"/>
      <c r="Q99" s="889"/>
      <c r="R99" s="889"/>
    </row>
    <row r="100" spans="16:18">
      <c r="P100" s="889"/>
      <c r="Q100" s="889"/>
      <c r="R100" s="889"/>
    </row>
    <row r="101" spans="16:18">
      <c r="P101" s="889"/>
      <c r="Q101" s="889"/>
      <c r="R101" s="889"/>
    </row>
    <row r="102" spans="16:18">
      <c r="P102" s="889"/>
      <c r="Q102" s="889"/>
      <c r="R102" s="889"/>
    </row>
    <row r="103" spans="16:18">
      <c r="P103" s="889"/>
      <c r="Q103" s="889"/>
      <c r="R103" s="889"/>
    </row>
    <row r="104" spans="16:18">
      <c r="P104" s="889"/>
      <c r="Q104" s="889"/>
      <c r="R104" s="889"/>
    </row>
    <row r="105" spans="16:18">
      <c r="P105" s="889"/>
      <c r="Q105" s="889"/>
      <c r="R105" s="889"/>
    </row>
    <row r="106" spans="16:18">
      <c r="P106" s="889"/>
      <c r="Q106" s="889"/>
      <c r="R106" s="889"/>
    </row>
    <row r="107" spans="16:18">
      <c r="P107" s="889"/>
      <c r="Q107" s="889"/>
      <c r="R107" s="889"/>
    </row>
    <row r="108" spans="16:18">
      <c r="P108" s="889"/>
      <c r="Q108" s="889"/>
      <c r="R108" s="889"/>
    </row>
    <row r="109" spans="16:18">
      <c r="P109" s="889"/>
      <c r="Q109" s="889"/>
      <c r="R109" s="889"/>
    </row>
    <row r="110" spans="16:18">
      <c r="P110" s="889"/>
      <c r="Q110" s="889"/>
      <c r="R110" s="889"/>
    </row>
    <row r="111" spans="16:18">
      <c r="P111" s="889"/>
      <c r="Q111" s="889"/>
      <c r="R111" s="889"/>
    </row>
    <row r="112" spans="16:18">
      <c r="P112" s="889"/>
      <c r="Q112" s="889"/>
      <c r="R112" s="889"/>
    </row>
    <row r="113" spans="16:18">
      <c r="P113" s="889"/>
      <c r="Q113" s="889"/>
      <c r="R113" s="889"/>
    </row>
    <row r="114" spans="16:18">
      <c r="P114" s="889"/>
      <c r="Q114" s="889"/>
      <c r="R114" s="889"/>
    </row>
    <row r="115" spans="16:18">
      <c r="P115" s="889"/>
      <c r="Q115" s="889"/>
      <c r="R115" s="889"/>
    </row>
    <row r="116" spans="16:18">
      <c r="P116" s="889"/>
      <c r="Q116" s="889"/>
      <c r="R116" s="889"/>
    </row>
    <row r="117" spans="16:18">
      <c r="P117" s="889"/>
      <c r="Q117" s="889"/>
      <c r="R117" s="889"/>
    </row>
    <row r="118" spans="16:18">
      <c r="P118" s="889"/>
      <c r="Q118" s="889"/>
      <c r="R118" s="889"/>
    </row>
    <row r="119" spans="16:18">
      <c r="P119" s="889"/>
      <c r="Q119" s="889"/>
      <c r="R119" s="889"/>
    </row>
    <row r="120" spans="16:18">
      <c r="P120" s="889"/>
      <c r="Q120" s="889"/>
      <c r="R120" s="889"/>
    </row>
    <row r="121" spans="16:18">
      <c r="P121" s="889"/>
      <c r="Q121" s="889"/>
      <c r="R121" s="889"/>
    </row>
    <row r="122" spans="16:18">
      <c r="P122" s="889"/>
      <c r="Q122" s="889"/>
      <c r="R122" s="889"/>
    </row>
    <row r="123" spans="16:18">
      <c r="P123" s="889"/>
      <c r="Q123" s="889"/>
      <c r="R123" s="889"/>
    </row>
    <row r="124" spans="16:18">
      <c r="P124" s="889"/>
      <c r="Q124" s="889"/>
      <c r="R124" s="889"/>
    </row>
    <row r="125" spans="16:18">
      <c r="P125" s="889"/>
      <c r="Q125" s="889"/>
      <c r="R125" s="889"/>
    </row>
    <row r="126" spans="16:18">
      <c r="P126" s="889"/>
      <c r="Q126" s="889"/>
      <c r="R126" s="889"/>
    </row>
    <row r="127" spans="16:18">
      <c r="P127" s="889"/>
      <c r="Q127" s="889"/>
      <c r="R127" s="889"/>
    </row>
    <row r="128" spans="16:18">
      <c r="P128" s="889"/>
      <c r="Q128" s="889"/>
      <c r="R128" s="889"/>
    </row>
    <row r="129" spans="16:18">
      <c r="P129" s="889"/>
      <c r="Q129" s="889"/>
      <c r="R129" s="889"/>
    </row>
    <row r="130" spans="16:18">
      <c r="P130" s="889"/>
      <c r="Q130" s="889"/>
      <c r="R130" s="889"/>
    </row>
    <row r="131" spans="16:18">
      <c r="P131" s="889"/>
      <c r="Q131" s="889"/>
      <c r="R131" s="889"/>
    </row>
    <row r="132" spans="16:18">
      <c r="P132" s="889"/>
      <c r="Q132" s="889"/>
      <c r="R132" s="889"/>
    </row>
    <row r="133" spans="16:18">
      <c r="P133" s="889"/>
      <c r="Q133" s="889"/>
      <c r="R133" s="889"/>
    </row>
    <row r="134" spans="16:18">
      <c r="P134" s="889"/>
      <c r="Q134" s="889"/>
      <c r="R134" s="889"/>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68"/>
  <sheetViews>
    <sheetView showGridLines="0" view="pageBreakPreview" zoomScale="70" zoomScaleNormal="100" zoomScaleSheetLayoutView="70" workbookViewId="0"/>
  </sheetViews>
  <sheetFormatPr defaultRowHeight="12.75"/>
  <cols>
    <col min="1" max="1" width="65.7109375" style="12" customWidth="1"/>
    <col min="2" max="5" width="12.7109375" style="12" customWidth="1"/>
    <col min="6" max="9" width="12.7109375" style="889" customWidth="1"/>
    <col min="10" max="10" width="3.7109375" customWidth="1"/>
    <col min="20" max="16384" width="9.140625" style="889"/>
  </cols>
  <sheetData>
    <row r="1" spans="1:20" s="705" customFormat="1" ht="50.1" customHeight="1">
      <c r="A1" s="704"/>
      <c r="J1"/>
      <c r="K1"/>
      <c r="L1"/>
      <c r="M1"/>
      <c r="N1"/>
      <c r="O1"/>
      <c r="P1"/>
      <c r="Q1"/>
      <c r="R1"/>
      <c r="S1"/>
    </row>
    <row r="2" spans="1:20" s="12" customFormat="1" ht="39.950000000000003" customHeight="1">
      <c r="A2" s="1677" t="s">
        <v>747</v>
      </c>
      <c r="B2" s="24"/>
      <c r="C2" s="25"/>
      <c r="D2" s="25"/>
      <c r="E2" s="24"/>
      <c r="F2" s="24"/>
      <c r="G2" s="861"/>
      <c r="H2" s="26"/>
      <c r="I2" s="24"/>
      <c r="J2" s="24"/>
      <c r="K2" s="723"/>
      <c r="L2" s="723"/>
      <c r="M2" s="723"/>
      <c r="N2" s="723"/>
      <c r="O2" s="723"/>
      <c r="P2" s="723"/>
      <c r="Q2" s="723"/>
      <c r="R2" s="723"/>
      <c r="S2" s="723"/>
      <c r="T2" s="11"/>
    </row>
    <row r="3" spans="1:20" s="12" customFormat="1" ht="2.1" customHeight="1">
      <c r="A3" s="9"/>
      <c r="B3" s="8"/>
      <c r="C3" s="707"/>
      <c r="D3" s="707"/>
      <c r="E3" s="8"/>
      <c r="F3" s="8"/>
      <c r="G3" s="8"/>
      <c r="H3" s="708"/>
      <c r="I3" s="8"/>
      <c r="J3" s="11"/>
      <c r="K3" s="723"/>
      <c r="L3" s="723"/>
      <c r="M3" s="723"/>
      <c r="N3" s="723"/>
      <c r="O3" s="723"/>
      <c r="P3" s="723"/>
      <c r="Q3" s="723"/>
      <c r="R3" s="723"/>
      <c r="S3" s="723"/>
      <c r="T3" s="11"/>
    </row>
    <row r="4" spans="1:20" s="1678" customFormat="1" ht="15.75" customHeight="1">
      <c r="A4" s="28"/>
      <c r="B4" s="28"/>
      <c r="C4" s="28"/>
      <c r="D4" s="28"/>
      <c r="E4" s="709"/>
      <c r="F4" s="709"/>
      <c r="G4" s="709"/>
      <c r="H4" s="30"/>
      <c r="I4" s="1679"/>
      <c r="J4" s="1679"/>
      <c r="K4" s="723"/>
      <c r="L4" s="723"/>
      <c r="M4" s="723"/>
      <c r="N4" s="723"/>
      <c r="O4" s="723"/>
      <c r="P4" s="723"/>
      <c r="Q4" s="723"/>
      <c r="R4" s="723"/>
      <c r="S4" s="723"/>
      <c r="T4" s="1679"/>
    </row>
    <row r="5" spans="1:20" s="1678" customFormat="1" ht="20.100000000000001" customHeight="1">
      <c r="A5" s="710" t="s">
        <v>516</v>
      </c>
      <c r="B5" s="711"/>
      <c r="C5" s="711"/>
      <c r="D5" s="711"/>
      <c r="E5" s="862"/>
      <c r="F5" s="862"/>
      <c r="G5" s="862"/>
      <c r="H5" s="1676"/>
      <c r="I5" s="1676"/>
      <c r="J5" s="723"/>
      <c r="K5" s="723"/>
      <c r="L5" s="723"/>
      <c r="M5" s="723"/>
      <c r="N5" s="723"/>
      <c r="O5" s="723"/>
      <c r="P5" s="723"/>
      <c r="Q5" s="723"/>
      <c r="R5" s="723"/>
      <c r="S5" s="723"/>
    </row>
    <row r="6" spans="1:20" s="864" customFormat="1" ht="15.95" customHeight="1">
      <c r="A6" s="863" t="s">
        <v>96</v>
      </c>
      <c r="B6" s="715" t="s">
        <v>229</v>
      </c>
      <c r="C6" s="716" t="s">
        <v>99</v>
      </c>
      <c r="D6" s="1620" t="s">
        <v>100</v>
      </c>
      <c r="E6" s="716" t="s">
        <v>101</v>
      </c>
      <c r="F6" s="715" t="s">
        <v>85</v>
      </c>
      <c r="G6" s="852" t="s">
        <v>86</v>
      </c>
      <c r="H6" s="852" t="s">
        <v>87</v>
      </c>
      <c r="I6" s="852" t="s">
        <v>88</v>
      </c>
      <c r="J6"/>
      <c r="K6"/>
      <c r="L6"/>
      <c r="M6"/>
      <c r="N6"/>
      <c r="O6"/>
      <c r="P6"/>
      <c r="Q6"/>
      <c r="R6"/>
      <c r="S6"/>
    </row>
    <row r="7" spans="1:20" s="864" customFormat="1" ht="15.95" customHeight="1">
      <c r="A7" s="865" t="s">
        <v>504</v>
      </c>
      <c r="B7" s="866"/>
      <c r="C7" s="867"/>
      <c r="D7" s="1619"/>
      <c r="E7" s="867"/>
      <c r="F7" s="866"/>
      <c r="G7" s="868"/>
      <c r="H7" s="868"/>
      <c r="I7" s="868"/>
      <c r="J7"/>
      <c r="K7"/>
      <c r="L7"/>
      <c r="M7"/>
      <c r="N7"/>
      <c r="O7"/>
      <c r="P7"/>
      <c r="Q7"/>
      <c r="R7"/>
      <c r="S7"/>
    </row>
    <row r="8" spans="1:20" s="864" customFormat="1" ht="15.95" customHeight="1">
      <c r="A8" s="869" t="s">
        <v>505</v>
      </c>
      <c r="B8" s="874"/>
      <c r="C8" s="871"/>
      <c r="D8" s="1617">
        <v>0</v>
      </c>
      <c r="E8" s="871">
        <v>0</v>
      </c>
      <c r="F8" s="874">
        <v>0</v>
      </c>
      <c r="G8" s="882">
        <v>0</v>
      </c>
      <c r="H8" s="882">
        <v>0</v>
      </c>
      <c r="I8" s="882">
        <v>0</v>
      </c>
      <c r="J8"/>
      <c r="K8"/>
      <c r="L8"/>
      <c r="M8"/>
      <c r="N8"/>
      <c r="O8"/>
      <c r="P8"/>
      <c r="Q8"/>
      <c r="R8"/>
      <c r="S8"/>
    </row>
    <row r="9" spans="1:20" s="864" customFormat="1" ht="15.95" customHeight="1">
      <c r="A9" s="873" t="s">
        <v>506</v>
      </c>
      <c r="B9" s="874"/>
      <c r="C9" s="875"/>
      <c r="D9" s="1615">
        <v>0</v>
      </c>
      <c r="E9" s="875">
        <v>0</v>
      </c>
      <c r="F9" s="874">
        <v>0</v>
      </c>
      <c r="G9" s="883">
        <v>0</v>
      </c>
      <c r="H9" s="883">
        <v>0</v>
      </c>
      <c r="I9" s="883">
        <v>0</v>
      </c>
      <c r="J9"/>
      <c r="K9"/>
      <c r="L9"/>
      <c r="M9"/>
      <c r="N9"/>
      <c r="O9"/>
      <c r="P9"/>
      <c r="Q9"/>
      <c r="R9"/>
      <c r="S9"/>
    </row>
    <row r="10" spans="1:20" s="864" customFormat="1" ht="15.95" customHeight="1">
      <c r="A10" s="876" t="s">
        <v>507</v>
      </c>
      <c r="B10" s="877"/>
      <c r="C10" s="878"/>
      <c r="D10" s="1616">
        <v>0</v>
      </c>
      <c r="E10" s="878">
        <v>0</v>
      </c>
      <c r="F10" s="877">
        <v>0</v>
      </c>
      <c r="G10" s="884">
        <v>0</v>
      </c>
      <c r="H10" s="884">
        <v>0</v>
      </c>
      <c r="I10" s="884">
        <v>0</v>
      </c>
      <c r="J10"/>
      <c r="K10"/>
      <c r="L10"/>
      <c r="M10"/>
      <c r="N10"/>
      <c r="O10"/>
      <c r="P10"/>
      <c r="Q10"/>
      <c r="R10"/>
      <c r="S10"/>
    </row>
    <row r="11" spans="1:20" s="864" customFormat="1" ht="15.95" customHeight="1">
      <c r="A11" s="873" t="s">
        <v>326</v>
      </c>
      <c r="B11" s="874"/>
      <c r="C11" s="875"/>
      <c r="D11" s="1615">
        <v>0</v>
      </c>
      <c r="E11" s="875">
        <v>0</v>
      </c>
      <c r="F11" s="874">
        <v>0</v>
      </c>
      <c r="G11" s="883">
        <v>0</v>
      </c>
      <c r="H11" s="883">
        <v>0</v>
      </c>
      <c r="I11" s="883">
        <v>0</v>
      </c>
      <c r="J11"/>
      <c r="K11"/>
      <c r="L11"/>
      <c r="M11"/>
      <c r="N11"/>
      <c r="O11"/>
      <c r="P11"/>
      <c r="Q11"/>
      <c r="R11"/>
      <c r="S11"/>
    </row>
    <row r="12" spans="1:20" s="864" customFormat="1" ht="15.95" customHeight="1">
      <c r="A12" s="873" t="s">
        <v>508</v>
      </c>
      <c r="B12" s="874"/>
      <c r="C12" s="875"/>
      <c r="D12" s="1615">
        <v>0</v>
      </c>
      <c r="E12" s="875">
        <v>0</v>
      </c>
      <c r="F12" s="874">
        <v>0</v>
      </c>
      <c r="G12" s="883">
        <v>0</v>
      </c>
      <c r="H12" s="883">
        <v>0</v>
      </c>
      <c r="I12" s="883">
        <v>0</v>
      </c>
      <c r="J12"/>
      <c r="K12"/>
      <c r="L12"/>
      <c r="M12"/>
      <c r="N12"/>
      <c r="O12"/>
      <c r="P12"/>
      <c r="Q12"/>
      <c r="R12"/>
      <c r="S12"/>
    </row>
    <row r="13" spans="1:20" s="864" customFormat="1" ht="15.95" customHeight="1">
      <c r="A13" s="873" t="s">
        <v>509</v>
      </c>
      <c r="B13" s="874"/>
      <c r="C13" s="875"/>
      <c r="D13" s="1615">
        <v>0</v>
      </c>
      <c r="E13" s="875">
        <v>0</v>
      </c>
      <c r="F13" s="874">
        <v>0</v>
      </c>
      <c r="G13" s="883">
        <v>0</v>
      </c>
      <c r="H13" s="883">
        <v>0</v>
      </c>
      <c r="I13" s="883">
        <v>0</v>
      </c>
      <c r="J13"/>
      <c r="K13"/>
      <c r="L13"/>
      <c r="M13"/>
      <c r="N13"/>
      <c r="O13"/>
      <c r="P13"/>
      <c r="Q13"/>
      <c r="R13"/>
      <c r="S13"/>
    </row>
    <row r="14" spans="1:20" s="864" customFormat="1" ht="15.95" customHeight="1">
      <c r="A14" s="873" t="s">
        <v>329</v>
      </c>
      <c r="B14" s="874"/>
      <c r="C14" s="875"/>
      <c r="D14" s="1615">
        <v>0</v>
      </c>
      <c r="E14" s="875">
        <v>0</v>
      </c>
      <c r="F14" s="874">
        <v>0</v>
      </c>
      <c r="G14" s="883">
        <v>0</v>
      </c>
      <c r="H14" s="883">
        <v>0</v>
      </c>
      <c r="I14" s="883">
        <v>0</v>
      </c>
      <c r="J14"/>
      <c r="K14"/>
      <c r="L14"/>
      <c r="M14"/>
      <c r="N14"/>
      <c r="O14"/>
      <c r="P14"/>
      <c r="Q14"/>
      <c r="R14"/>
      <c r="S14"/>
    </row>
    <row r="15" spans="1:20" s="864" customFormat="1" ht="15.95" customHeight="1">
      <c r="A15" s="879" t="s">
        <v>330</v>
      </c>
      <c r="B15" s="880"/>
      <c r="C15" s="881"/>
      <c r="D15" s="1618">
        <v>0</v>
      </c>
      <c r="E15" s="881">
        <v>0</v>
      </c>
      <c r="F15" s="880">
        <v>0</v>
      </c>
      <c r="G15" s="885">
        <v>0</v>
      </c>
      <c r="H15" s="885">
        <v>0</v>
      </c>
      <c r="I15" s="885">
        <v>0</v>
      </c>
      <c r="J15"/>
      <c r="K15"/>
      <c r="L15"/>
      <c r="M15"/>
      <c r="N15"/>
      <c r="O15"/>
      <c r="P15"/>
      <c r="Q15"/>
      <c r="R15"/>
      <c r="S15"/>
    </row>
    <row r="16" spans="1:20" s="864" customFormat="1" ht="15.95" customHeight="1">
      <c r="A16" s="865" t="s">
        <v>510</v>
      </c>
      <c r="B16" s="870"/>
      <c r="C16" s="871"/>
      <c r="D16" s="1617"/>
      <c r="E16" s="871"/>
      <c r="F16" s="870"/>
      <c r="G16" s="882"/>
      <c r="H16" s="882"/>
      <c r="I16" s="882"/>
      <c r="J16"/>
      <c r="K16"/>
      <c r="L16"/>
      <c r="M16"/>
      <c r="N16"/>
      <c r="O16"/>
      <c r="P16"/>
      <c r="Q16"/>
      <c r="R16"/>
      <c r="S16"/>
    </row>
    <row r="17" spans="1:19" s="864" customFormat="1" ht="15.95" customHeight="1">
      <c r="A17" s="869" t="s">
        <v>505</v>
      </c>
      <c r="B17" s="870"/>
      <c r="C17" s="871"/>
      <c r="D17" s="1617">
        <v>76.056095186990447</v>
      </c>
      <c r="E17" s="871">
        <v>79.460704671495392</v>
      </c>
      <c r="F17" s="870">
        <v>78.588249657234485</v>
      </c>
      <c r="G17" s="882">
        <v>78.401957814279797</v>
      </c>
      <c r="H17" s="882">
        <v>74.626353350407982</v>
      </c>
      <c r="I17" s="882">
        <v>71.799031613275588</v>
      </c>
      <c r="J17"/>
      <c r="K17"/>
      <c r="L17"/>
      <c r="M17"/>
      <c r="N17"/>
      <c r="O17"/>
      <c r="P17"/>
      <c r="Q17"/>
      <c r="R17"/>
      <c r="S17"/>
    </row>
    <row r="18" spans="1:19" s="864" customFormat="1" ht="15.95" customHeight="1">
      <c r="A18" s="873" t="s">
        <v>506</v>
      </c>
      <c r="B18" s="874"/>
      <c r="C18" s="875"/>
      <c r="D18" s="1615">
        <v>3.593874604702</v>
      </c>
      <c r="E18" s="875">
        <v>7.8372859853100003</v>
      </c>
      <c r="F18" s="874">
        <v>2.41793488376296</v>
      </c>
      <c r="G18" s="883">
        <v>1.78122817287204</v>
      </c>
      <c r="H18" s="883">
        <v>11.8468661775266</v>
      </c>
      <c r="I18" s="883">
        <v>6.7930210480179705</v>
      </c>
      <c r="J18"/>
      <c r="K18"/>
      <c r="L18"/>
      <c r="M18"/>
      <c r="N18"/>
      <c r="O18"/>
      <c r="P18"/>
      <c r="Q18"/>
      <c r="R18"/>
      <c r="S18"/>
    </row>
    <row r="19" spans="1:19" s="864" customFormat="1" ht="15.95" customHeight="1">
      <c r="A19" s="876" t="s">
        <v>507</v>
      </c>
      <c r="B19" s="877"/>
      <c r="C19" s="878"/>
      <c r="D19" s="1616">
        <v>-7.3576142942953702</v>
      </c>
      <c r="E19" s="878">
        <v>-13.69754173548</v>
      </c>
      <c r="F19" s="877">
        <v>-3.0266160487921399</v>
      </c>
      <c r="G19" s="884">
        <v>-2.2507597198282601</v>
      </c>
      <c r="H19" s="884">
        <v>-6.52605118401382</v>
      </c>
      <c r="I19" s="884">
        <v>-4.7142677975543803</v>
      </c>
      <c r="J19"/>
      <c r="K19"/>
      <c r="L19"/>
      <c r="M19"/>
      <c r="N19"/>
      <c r="O19"/>
      <c r="P19"/>
      <c r="Q19"/>
      <c r="R19"/>
      <c r="S19"/>
    </row>
    <row r="20" spans="1:19" s="864" customFormat="1" ht="15.95" customHeight="1">
      <c r="A20" s="873" t="s">
        <v>326</v>
      </c>
      <c r="B20" s="874"/>
      <c r="C20" s="875"/>
      <c r="D20" s="1615">
        <v>-3.7637396895933701</v>
      </c>
      <c r="E20" s="875">
        <v>-5.8602557501699994</v>
      </c>
      <c r="F20" s="874">
        <v>-0.6086811650291799</v>
      </c>
      <c r="G20" s="883">
        <v>-0.46953154695622001</v>
      </c>
      <c r="H20" s="883">
        <v>5.32081499351278</v>
      </c>
      <c r="I20" s="883">
        <v>2.0787532504635902</v>
      </c>
      <c r="J20"/>
      <c r="K20"/>
      <c r="L20"/>
      <c r="M20"/>
      <c r="N20"/>
      <c r="O20"/>
      <c r="P20"/>
      <c r="Q20"/>
      <c r="R20"/>
      <c r="S20"/>
    </row>
    <row r="21" spans="1:19" s="864" customFormat="1" ht="15.95" customHeight="1">
      <c r="A21" s="873" t="s">
        <v>508</v>
      </c>
      <c r="B21" s="874"/>
      <c r="C21" s="875"/>
      <c r="D21" s="1615">
        <v>0</v>
      </c>
      <c r="E21" s="875">
        <v>3.8895441000000003E-2</v>
      </c>
      <c r="F21" s="874">
        <v>-1.6066904067993199E-9</v>
      </c>
      <c r="G21" s="883">
        <v>-3.6023998260498004E-10</v>
      </c>
      <c r="H21" s="883">
        <v>3.6023998260498004E-10</v>
      </c>
      <c r="I21" s="883">
        <v>0</v>
      </c>
      <c r="J21"/>
      <c r="K21"/>
      <c r="L21"/>
      <c r="M21"/>
      <c r="N21"/>
      <c r="O21"/>
      <c r="P21"/>
      <c r="Q21"/>
      <c r="R21"/>
      <c r="S21"/>
    </row>
    <row r="22" spans="1:19" s="864" customFormat="1" ht="15.95" customHeight="1">
      <c r="A22" s="873" t="s">
        <v>509</v>
      </c>
      <c r="B22" s="874"/>
      <c r="C22" s="875"/>
      <c r="D22" s="1615">
        <v>2.49196825808278</v>
      </c>
      <c r="E22" s="875">
        <v>1.93335831207528</v>
      </c>
      <c r="F22" s="874">
        <v>1.4361622207062701</v>
      </c>
      <c r="G22" s="883">
        <v>0.67497343183513792</v>
      </c>
      <c r="H22" s="883">
        <v>-1.5199073891724</v>
      </c>
      <c r="I22" s="883">
        <v>-5.5860075940249006E-2</v>
      </c>
      <c r="J22"/>
      <c r="K22"/>
      <c r="L22"/>
      <c r="M22"/>
      <c r="N22"/>
      <c r="O22"/>
      <c r="P22"/>
      <c r="Q22"/>
      <c r="R22"/>
      <c r="S22"/>
    </row>
    <row r="23" spans="1:19" s="864" customFormat="1" ht="15.95" customHeight="1">
      <c r="A23" s="873" t="s">
        <v>329</v>
      </c>
      <c r="B23" s="874"/>
      <c r="C23" s="875"/>
      <c r="D23" s="1615">
        <v>-4.4406030107565414E-2</v>
      </c>
      <c r="E23" s="875">
        <v>0.48339251258981808</v>
      </c>
      <c r="F23" s="874">
        <v>4.497395971919789E-2</v>
      </c>
      <c r="G23" s="883">
        <v>-1.915004156387709E-2</v>
      </c>
      <c r="H23" s="883">
        <v>-2.5303140828799996E-2</v>
      </c>
      <c r="I23" s="883">
        <v>0.80442856260896067</v>
      </c>
      <c r="J23"/>
      <c r="K23"/>
      <c r="L23"/>
      <c r="M23"/>
      <c r="N23"/>
      <c r="O23"/>
      <c r="P23"/>
      <c r="Q23"/>
      <c r="R23"/>
      <c r="S23"/>
    </row>
    <row r="24" spans="1:19" s="864" customFormat="1" ht="15.95" customHeight="1">
      <c r="A24" s="879" t="s">
        <v>330</v>
      </c>
      <c r="B24" s="880"/>
      <c r="C24" s="881"/>
      <c r="D24" s="1618">
        <v>74.739917725372294</v>
      </c>
      <c r="E24" s="881">
        <v>76.05609518699049</v>
      </c>
      <c r="F24" s="880">
        <v>79.460704671024089</v>
      </c>
      <c r="G24" s="885">
        <v>78.588249657234599</v>
      </c>
      <c r="H24" s="885">
        <v>78.401957814279797</v>
      </c>
      <c r="I24" s="885">
        <v>74.626353350407896</v>
      </c>
      <c r="J24"/>
      <c r="K24"/>
      <c r="L24"/>
      <c r="M24"/>
      <c r="N24"/>
      <c r="O24"/>
      <c r="P24"/>
      <c r="Q24"/>
      <c r="R24"/>
      <c r="S24"/>
    </row>
    <row r="25" spans="1:19" s="864" customFormat="1" ht="15.95" customHeight="1">
      <c r="A25" s="865" t="s">
        <v>511</v>
      </c>
      <c r="B25" s="870"/>
      <c r="C25" s="871"/>
      <c r="D25" s="1617"/>
      <c r="E25" s="871"/>
      <c r="F25" s="870"/>
      <c r="G25" s="882"/>
      <c r="H25" s="882"/>
      <c r="I25" s="882"/>
      <c r="J25"/>
      <c r="K25"/>
      <c r="L25"/>
      <c r="M25"/>
      <c r="N25"/>
      <c r="O25"/>
      <c r="P25"/>
      <c r="Q25"/>
      <c r="R25"/>
      <c r="S25"/>
    </row>
    <row r="26" spans="1:19" s="864" customFormat="1" ht="15.95" customHeight="1">
      <c r="A26" s="869" t="s">
        <v>505</v>
      </c>
      <c r="B26" s="870"/>
      <c r="C26" s="871"/>
      <c r="D26" s="1617">
        <v>17.222990174939234</v>
      </c>
      <c r="E26" s="871">
        <v>14.611010627008788</v>
      </c>
      <c r="F26" s="870">
        <v>13.968124739167187</v>
      </c>
      <c r="G26" s="882">
        <v>13.496553813541732</v>
      </c>
      <c r="H26" s="882">
        <v>12.993038597145224</v>
      </c>
      <c r="I26" s="882">
        <v>11.429333330482139</v>
      </c>
      <c r="J26"/>
      <c r="K26"/>
      <c r="L26"/>
      <c r="M26"/>
      <c r="N26"/>
      <c r="O26"/>
      <c r="P26"/>
      <c r="Q26"/>
      <c r="R26"/>
      <c r="S26"/>
    </row>
    <row r="27" spans="1:19" s="864" customFormat="1" ht="15.95" customHeight="1">
      <c r="A27" s="873" t="s">
        <v>506</v>
      </c>
      <c r="B27" s="874"/>
      <c r="C27" s="875"/>
      <c r="D27" s="1615">
        <v>2.1475207635696996</v>
      </c>
      <c r="E27" s="875">
        <v>2.5303336051600001</v>
      </c>
      <c r="F27" s="874">
        <v>3.0083545931152202</v>
      </c>
      <c r="G27" s="883">
        <v>2.2328599294208598</v>
      </c>
      <c r="H27" s="883">
        <v>2.9285822534779302</v>
      </c>
      <c r="I27" s="883">
        <v>2.4781681238323898</v>
      </c>
      <c r="J27"/>
      <c r="K27"/>
      <c r="L27"/>
      <c r="M27"/>
      <c r="N27"/>
      <c r="O27"/>
      <c r="P27"/>
      <c r="Q27"/>
      <c r="R27"/>
      <c r="S27"/>
    </row>
    <row r="28" spans="1:19" s="864" customFormat="1" ht="15.95" customHeight="1">
      <c r="A28" s="876" t="s">
        <v>507</v>
      </c>
      <c r="B28" s="877"/>
      <c r="C28" s="878"/>
      <c r="D28" s="1616">
        <v>-0.96831778487914999</v>
      </c>
      <c r="E28" s="878">
        <v>-1.93918154969</v>
      </c>
      <c r="F28" s="877">
        <v>-2.34274697572073</v>
      </c>
      <c r="G28" s="884">
        <v>-2.0157676634537998</v>
      </c>
      <c r="H28" s="884">
        <v>-1.9984279084680501</v>
      </c>
      <c r="I28" s="884">
        <v>-2.2611521838627202</v>
      </c>
      <c r="J28"/>
      <c r="K28"/>
      <c r="L28"/>
      <c r="M28"/>
      <c r="N28"/>
      <c r="O28"/>
      <c r="P28"/>
      <c r="Q28"/>
      <c r="R28"/>
      <c r="S28"/>
    </row>
    <row r="29" spans="1:19" s="864" customFormat="1" ht="15.95" customHeight="1">
      <c r="A29" s="873" t="s">
        <v>326</v>
      </c>
      <c r="B29" s="874"/>
      <c r="C29" s="875"/>
      <c r="D29" s="1615">
        <v>1.1792029786905496</v>
      </c>
      <c r="E29" s="875">
        <v>0.59115205547000005</v>
      </c>
      <c r="F29" s="874">
        <v>0.66560761739449026</v>
      </c>
      <c r="G29" s="883">
        <v>0.21709226596705999</v>
      </c>
      <c r="H29" s="883">
        <v>0.93015434500988015</v>
      </c>
      <c r="I29" s="883">
        <v>0.21701593996966961</v>
      </c>
      <c r="J29"/>
      <c r="K29"/>
      <c r="L29"/>
      <c r="M29"/>
      <c r="N29"/>
      <c r="O29"/>
      <c r="P29"/>
      <c r="Q29"/>
      <c r="R29"/>
      <c r="S29"/>
    </row>
    <row r="30" spans="1:19" s="864" customFormat="1" ht="15.95" customHeight="1">
      <c r="A30" s="873" t="s">
        <v>508</v>
      </c>
      <c r="B30" s="874"/>
      <c r="C30" s="875"/>
      <c r="D30" s="1615">
        <v>0</v>
      </c>
      <c r="E30" s="875">
        <v>1.7000387340000001</v>
      </c>
      <c r="F30" s="874">
        <v>-1.8029301166534398E-9</v>
      </c>
      <c r="G30" s="883">
        <v>4.7473073005676296E-11</v>
      </c>
      <c r="H30" s="883">
        <v>-4.7473073005676296E-11</v>
      </c>
      <c r="I30" s="883">
        <v>0</v>
      </c>
      <c r="J30"/>
      <c r="K30"/>
      <c r="L30"/>
      <c r="M30"/>
      <c r="N30"/>
      <c r="O30"/>
      <c r="P30"/>
      <c r="Q30"/>
      <c r="R30"/>
      <c r="S30"/>
    </row>
    <row r="31" spans="1:19" s="864" customFormat="1" ht="15.95" customHeight="1">
      <c r="A31" s="873" t="s">
        <v>509</v>
      </c>
      <c r="B31" s="874"/>
      <c r="C31" s="875"/>
      <c r="D31" s="1615">
        <v>-1.3695812734824E-2</v>
      </c>
      <c r="E31" s="875">
        <v>0.10729914573972499</v>
      </c>
      <c r="F31" s="874">
        <v>0.27258394287902898</v>
      </c>
      <c r="G31" s="883">
        <v>0.17639093824236102</v>
      </c>
      <c r="H31" s="883">
        <v>-0.27768836408877495</v>
      </c>
      <c r="I31" s="883">
        <v>0.44375885778524499</v>
      </c>
      <c r="J31"/>
      <c r="K31"/>
      <c r="L31"/>
      <c r="M31"/>
      <c r="N31"/>
      <c r="O31"/>
      <c r="P31"/>
      <c r="Q31"/>
      <c r="R31"/>
      <c r="S31"/>
    </row>
    <row r="32" spans="1:19" s="864" customFormat="1" ht="15.95" customHeight="1">
      <c r="A32" s="873" t="s">
        <v>329</v>
      </c>
      <c r="B32" s="874"/>
      <c r="C32" s="875"/>
      <c r="D32" s="1615">
        <v>-0.39373399668175979</v>
      </c>
      <c r="E32" s="875">
        <v>0.21348961272068981</v>
      </c>
      <c r="F32" s="874">
        <v>-0.29530567040377598</v>
      </c>
      <c r="G32" s="883">
        <v>7.8087721368574003E-2</v>
      </c>
      <c r="H32" s="883">
        <v>-0.14895076447715602</v>
      </c>
      <c r="I32" s="883">
        <v>0.90293046890824669</v>
      </c>
      <c r="J32"/>
      <c r="K32"/>
      <c r="L32"/>
      <c r="M32"/>
      <c r="N32"/>
      <c r="O32"/>
      <c r="P32"/>
      <c r="Q32"/>
      <c r="R32"/>
      <c r="S32"/>
    </row>
    <row r="33" spans="1:19" s="864" customFormat="1" ht="15.95" customHeight="1">
      <c r="A33" s="879" t="s">
        <v>330</v>
      </c>
      <c r="B33" s="880"/>
      <c r="C33" s="881"/>
      <c r="D33" s="1618">
        <v>17.994763344213201</v>
      </c>
      <c r="E33" s="881">
        <v>17.222990174939202</v>
      </c>
      <c r="F33" s="880">
        <v>14.611010627234</v>
      </c>
      <c r="G33" s="885">
        <v>13.9681247391672</v>
      </c>
      <c r="H33" s="885">
        <v>13.4965538135417</v>
      </c>
      <c r="I33" s="885">
        <v>12.993038597145301</v>
      </c>
      <c r="J33"/>
      <c r="K33"/>
      <c r="L33"/>
      <c r="M33"/>
      <c r="N33"/>
      <c r="O33"/>
      <c r="P33"/>
      <c r="Q33"/>
      <c r="R33"/>
      <c r="S33"/>
    </row>
    <row r="34" spans="1:19" s="864" customFormat="1" ht="15.95" customHeight="1">
      <c r="A34" s="865" t="s">
        <v>512</v>
      </c>
      <c r="B34" s="870"/>
      <c r="C34" s="871"/>
      <c r="D34" s="1617"/>
      <c r="E34" s="871"/>
      <c r="F34" s="870"/>
      <c r="G34" s="882"/>
      <c r="H34" s="882"/>
      <c r="I34" s="882"/>
      <c r="J34"/>
      <c r="K34"/>
      <c r="L34"/>
      <c r="M34"/>
      <c r="N34"/>
      <c r="O34"/>
      <c r="P34"/>
      <c r="Q34"/>
      <c r="R34"/>
      <c r="S34"/>
    </row>
    <row r="35" spans="1:19" s="864" customFormat="1" ht="15.95" customHeight="1">
      <c r="A35" s="869" t="s">
        <v>505</v>
      </c>
      <c r="B35" s="870"/>
      <c r="C35" s="871"/>
      <c r="D35" s="1617">
        <v>93.279085361929688</v>
      </c>
      <c r="E35" s="871">
        <v>94.071715298504188</v>
      </c>
      <c r="F35" s="870">
        <v>92.556374396401793</v>
      </c>
      <c r="G35" s="882">
        <v>91.89851162782152</v>
      </c>
      <c r="H35" s="882">
        <v>87.61939194755314</v>
      </c>
      <c r="I35" s="882">
        <v>83.22836494375774</v>
      </c>
      <c r="J35"/>
      <c r="K35"/>
      <c r="L35"/>
      <c r="M35"/>
      <c r="N35"/>
      <c r="O35"/>
      <c r="P35"/>
      <c r="Q35"/>
      <c r="R35"/>
      <c r="S35"/>
    </row>
    <row r="36" spans="1:19" s="864" customFormat="1" ht="15.95" customHeight="1">
      <c r="A36" s="873" t="s">
        <v>506</v>
      </c>
      <c r="B36" s="874"/>
      <c r="C36" s="875"/>
      <c r="D36" s="1615">
        <v>5.7413953682717001</v>
      </c>
      <c r="E36" s="875">
        <v>10.367619590469999</v>
      </c>
      <c r="F36" s="874">
        <v>5.4262894768781793</v>
      </c>
      <c r="G36" s="883">
        <v>4.0140881022929005</v>
      </c>
      <c r="H36" s="883">
        <v>14.7754484310046</v>
      </c>
      <c r="I36" s="883">
        <v>9.2711891718503612</v>
      </c>
      <c r="J36"/>
      <c r="K36"/>
      <c r="L36"/>
      <c r="M36"/>
      <c r="N36"/>
      <c r="O36"/>
      <c r="P36"/>
      <c r="Q36"/>
      <c r="R36"/>
      <c r="S36"/>
    </row>
    <row r="37" spans="1:19" s="864" customFormat="1" ht="15.95" customHeight="1">
      <c r="A37" s="876" t="s">
        <v>507</v>
      </c>
      <c r="B37" s="877"/>
      <c r="C37" s="878"/>
      <c r="D37" s="1616">
        <v>-8.3259320791745193</v>
      </c>
      <c r="E37" s="878">
        <v>-15.63672328517</v>
      </c>
      <c r="F37" s="877">
        <v>-5.3693630245128698</v>
      </c>
      <c r="G37" s="884">
        <v>-4.2665273832820603</v>
      </c>
      <c r="H37" s="884">
        <v>-8.5244790924818705</v>
      </c>
      <c r="I37" s="884">
        <v>-6.9754199814171001</v>
      </c>
      <c r="J37"/>
      <c r="K37"/>
      <c r="L37"/>
      <c r="M37"/>
      <c r="N37"/>
      <c r="O37"/>
      <c r="P37"/>
      <c r="Q37"/>
      <c r="R37"/>
      <c r="S37"/>
    </row>
    <row r="38" spans="1:19" s="864" customFormat="1" ht="15.95" customHeight="1">
      <c r="A38" s="873" t="s">
        <v>326</v>
      </c>
      <c r="B38" s="874"/>
      <c r="C38" s="875"/>
      <c r="D38" s="1615">
        <v>-2.5845367109028192</v>
      </c>
      <c r="E38" s="875">
        <v>-5.2691036947000001</v>
      </c>
      <c r="F38" s="874">
        <v>5.6926452365309466E-2</v>
      </c>
      <c r="G38" s="883">
        <v>-0.2524392809891598</v>
      </c>
      <c r="H38" s="883">
        <v>6.2509693385227294</v>
      </c>
      <c r="I38" s="883">
        <v>2.2957691904332611</v>
      </c>
      <c r="J38"/>
      <c r="K38"/>
      <c r="L38"/>
      <c r="M38"/>
      <c r="N38"/>
      <c r="O38"/>
      <c r="P38"/>
      <c r="Q38"/>
      <c r="R38"/>
      <c r="S38"/>
    </row>
    <row r="39" spans="1:19" s="864" customFormat="1" ht="15.95" customHeight="1">
      <c r="A39" s="873" t="s">
        <v>508</v>
      </c>
      <c r="B39" s="874"/>
      <c r="C39" s="875"/>
      <c r="D39" s="1615">
        <v>0</v>
      </c>
      <c r="E39" s="875">
        <v>1.738934175</v>
      </c>
      <c r="F39" s="874">
        <v>-3.4096204042434702E-9</v>
      </c>
      <c r="G39" s="883">
        <v>-3.12766671180725E-10</v>
      </c>
      <c r="H39" s="883">
        <v>3.12766790390015E-10</v>
      </c>
      <c r="I39" s="883">
        <v>0</v>
      </c>
      <c r="J39"/>
      <c r="K39"/>
      <c r="L39"/>
      <c r="M39"/>
      <c r="N39"/>
      <c r="O39"/>
      <c r="P39"/>
      <c r="Q39"/>
      <c r="R39"/>
      <c r="S39"/>
    </row>
    <row r="40" spans="1:19" s="864" customFormat="1" ht="15.95" customHeight="1">
      <c r="A40" s="873" t="s">
        <v>509</v>
      </c>
      <c r="B40" s="874"/>
      <c r="C40" s="875"/>
      <c r="D40" s="1615">
        <v>2.4782724453479501</v>
      </c>
      <c r="E40" s="875">
        <v>2.0406574578150103</v>
      </c>
      <c r="F40" s="874">
        <v>1.7087461635853001</v>
      </c>
      <c r="G40" s="883">
        <v>0.85136437007749899</v>
      </c>
      <c r="H40" s="883">
        <v>-1.7975957532611799</v>
      </c>
      <c r="I40" s="883">
        <v>0.38789878184499599</v>
      </c>
      <c r="J40"/>
      <c r="K40"/>
      <c r="L40"/>
      <c r="M40"/>
      <c r="N40"/>
      <c r="O40"/>
      <c r="P40"/>
      <c r="Q40"/>
      <c r="R40"/>
      <c r="S40"/>
    </row>
    <row r="41" spans="1:19" s="864" customFormat="1" ht="15.95" customHeight="1">
      <c r="A41" s="873" t="s">
        <v>329</v>
      </c>
      <c r="B41" s="874"/>
      <c r="C41" s="875"/>
      <c r="D41" s="1615">
        <v>-0.43814002678932495</v>
      </c>
      <c r="E41" s="875">
        <v>0.69688212531050786</v>
      </c>
      <c r="F41" s="874">
        <v>-0.25033171068457771</v>
      </c>
      <c r="G41" s="883">
        <v>5.8937679804696788E-2</v>
      </c>
      <c r="H41" s="883">
        <v>-0.17425390530595508</v>
      </c>
      <c r="I41" s="883">
        <v>1.7073590315172105</v>
      </c>
      <c r="J41"/>
      <c r="K41"/>
      <c r="L41"/>
      <c r="M41"/>
      <c r="N41"/>
      <c r="O41"/>
      <c r="P41"/>
      <c r="Q41"/>
      <c r="R41"/>
      <c r="S41"/>
    </row>
    <row r="42" spans="1:19" s="864" customFormat="1" ht="15.95" customHeight="1">
      <c r="A42" s="886" t="s">
        <v>330</v>
      </c>
      <c r="B42" s="887"/>
      <c r="C42" s="888"/>
      <c r="D42" s="1614">
        <v>92.734681069585491</v>
      </c>
      <c r="E42" s="888">
        <v>93.279085361929702</v>
      </c>
      <c r="F42" s="887">
        <v>94.071715298258198</v>
      </c>
      <c r="G42" s="890">
        <v>92.556374396401793</v>
      </c>
      <c r="H42" s="890">
        <v>91.898511627821506</v>
      </c>
      <c r="I42" s="890">
        <v>87.619391947553211</v>
      </c>
      <c r="J42"/>
      <c r="K42"/>
      <c r="L42"/>
      <c r="M42"/>
      <c r="N42"/>
      <c r="O42"/>
      <c r="P42"/>
      <c r="Q42"/>
      <c r="R42"/>
      <c r="S42"/>
    </row>
    <row r="43" spans="1:19" s="864" customFormat="1" ht="15.95" customHeight="1">
      <c r="A43" s="1891"/>
      <c r="B43" s="1891"/>
      <c r="C43" s="1891"/>
      <c r="D43" s="1891"/>
      <c r="E43" s="1891"/>
      <c r="F43" s="1891"/>
      <c r="G43" s="1891"/>
      <c r="H43" s="1891"/>
      <c r="J43"/>
      <c r="K43"/>
      <c r="L43"/>
      <c r="M43"/>
      <c r="N43"/>
      <c r="O43"/>
      <c r="P43"/>
      <c r="Q43"/>
      <c r="R43"/>
      <c r="S43"/>
    </row>
    <row r="44" spans="1:19" s="864" customFormat="1" ht="15.95" customHeight="1">
      <c r="A44" s="1891"/>
      <c r="B44" s="1891"/>
      <c r="C44" s="1891"/>
      <c r="D44" s="1891"/>
      <c r="E44" s="1891"/>
      <c r="F44" s="1891"/>
      <c r="G44" s="1891"/>
      <c r="H44" s="1891"/>
      <c r="J44"/>
      <c r="K44"/>
      <c r="L44"/>
      <c r="M44"/>
      <c r="N44"/>
      <c r="O44"/>
      <c r="P44"/>
      <c r="Q44"/>
      <c r="R44"/>
      <c r="S44"/>
    </row>
    <row r="45" spans="1:19">
      <c r="J45" s="889"/>
      <c r="P45" s="889"/>
      <c r="Q45" s="889"/>
      <c r="R45" s="889"/>
      <c r="S45" s="889"/>
    </row>
    <row r="46" spans="1:19">
      <c r="J46" s="889"/>
      <c r="P46" s="889"/>
      <c r="Q46" s="889"/>
      <c r="R46" s="889"/>
      <c r="S46" s="889"/>
    </row>
    <row r="47" spans="1:19">
      <c r="J47" s="889"/>
      <c r="P47" s="889"/>
      <c r="Q47" s="889"/>
      <c r="R47" s="889"/>
      <c r="S47" s="889"/>
    </row>
    <row r="48" spans="1:19">
      <c r="J48" s="889"/>
      <c r="P48" s="889"/>
      <c r="Q48" s="889"/>
      <c r="R48" s="889"/>
      <c r="S48" s="889"/>
    </row>
    <row r="49" spans="10:19">
      <c r="J49" s="889"/>
      <c r="P49" s="889"/>
      <c r="Q49" s="889"/>
      <c r="R49" s="889"/>
      <c r="S49" s="889"/>
    </row>
    <row r="50" spans="10:19">
      <c r="J50" s="889"/>
      <c r="P50" s="889"/>
      <c r="Q50" s="889"/>
      <c r="R50" s="889"/>
      <c r="S50" s="889"/>
    </row>
    <row r="51" spans="10:19">
      <c r="J51" s="889"/>
      <c r="P51" s="889"/>
      <c r="Q51" s="889"/>
      <c r="R51" s="889"/>
      <c r="S51" s="889"/>
    </row>
    <row r="52" spans="10:19">
      <c r="J52" s="889"/>
      <c r="P52" s="889"/>
      <c r="Q52" s="889"/>
      <c r="R52" s="889"/>
      <c r="S52" s="889"/>
    </row>
    <row r="53" spans="10:19">
      <c r="J53" s="889"/>
      <c r="P53" s="889"/>
      <c r="Q53" s="889"/>
      <c r="R53" s="889"/>
      <c r="S53" s="889"/>
    </row>
    <row r="54" spans="10:19">
      <c r="J54" s="889"/>
      <c r="P54" s="889"/>
      <c r="Q54" s="889"/>
      <c r="R54" s="889"/>
      <c r="S54" s="889"/>
    </row>
    <row r="55" spans="10:19">
      <c r="J55" s="889"/>
      <c r="P55" s="889"/>
      <c r="Q55" s="889"/>
      <c r="R55" s="889"/>
      <c r="S55" s="889"/>
    </row>
    <row r="56" spans="10:19">
      <c r="J56" s="889"/>
      <c r="P56" s="889"/>
      <c r="Q56" s="889"/>
      <c r="R56" s="889"/>
      <c r="S56" s="889"/>
    </row>
    <row r="57" spans="10:19">
      <c r="J57" s="889"/>
      <c r="P57" s="889"/>
      <c r="Q57" s="889"/>
      <c r="R57" s="889"/>
      <c r="S57" s="889"/>
    </row>
    <row r="58" spans="10:19">
      <c r="J58" s="889"/>
      <c r="P58" s="889"/>
      <c r="Q58" s="889"/>
      <c r="R58" s="889"/>
      <c r="S58" s="889"/>
    </row>
    <row r="59" spans="10:19">
      <c r="J59" s="889"/>
      <c r="P59" s="889"/>
      <c r="Q59" s="889"/>
      <c r="R59" s="889"/>
      <c r="S59" s="889"/>
    </row>
    <row r="60" spans="10:19">
      <c r="J60" s="889"/>
      <c r="P60" s="889"/>
      <c r="Q60" s="889"/>
      <c r="R60" s="889"/>
      <c r="S60" s="889"/>
    </row>
    <row r="61" spans="10:19">
      <c r="J61" s="889"/>
      <c r="P61" s="889"/>
      <c r="Q61" s="889"/>
      <c r="R61" s="889"/>
      <c r="S61" s="889"/>
    </row>
    <row r="62" spans="10:19">
      <c r="J62" s="889"/>
      <c r="P62" s="889"/>
      <c r="Q62" s="889"/>
      <c r="R62" s="889"/>
      <c r="S62" s="889"/>
    </row>
    <row r="63" spans="10:19">
      <c r="J63" s="889"/>
      <c r="P63" s="889"/>
      <c r="Q63" s="889"/>
      <c r="R63" s="889"/>
      <c r="S63" s="889"/>
    </row>
    <row r="64" spans="10:19">
      <c r="J64" s="889"/>
      <c r="P64" s="889"/>
      <c r="Q64" s="889"/>
      <c r="R64" s="889"/>
      <c r="S64" s="889"/>
    </row>
    <row r="65" spans="10:19">
      <c r="J65" s="889"/>
      <c r="P65" s="889"/>
      <c r="Q65" s="889"/>
      <c r="R65" s="889"/>
      <c r="S65" s="889"/>
    </row>
    <row r="66" spans="10:19">
      <c r="J66" s="889"/>
      <c r="P66" s="889"/>
      <c r="Q66" s="889"/>
      <c r="R66" s="889"/>
      <c r="S66" s="889"/>
    </row>
    <row r="67" spans="10:19">
      <c r="J67" s="889"/>
      <c r="P67" s="889"/>
      <c r="Q67" s="889"/>
      <c r="R67" s="889"/>
      <c r="S67" s="889"/>
    </row>
    <row r="68" spans="10:19">
      <c r="J68" s="889"/>
      <c r="P68" s="889"/>
      <c r="Q68" s="889"/>
      <c r="R68" s="889"/>
      <c r="S68" s="889"/>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44"/>
  <sheetViews>
    <sheetView showGridLines="0" view="pageBreakPreview" zoomScale="70" zoomScaleNormal="100" zoomScaleSheetLayoutView="70" workbookViewId="0"/>
  </sheetViews>
  <sheetFormatPr defaultRowHeight="12.75"/>
  <cols>
    <col min="1" max="1" width="65.7109375" style="12" customWidth="1"/>
    <col min="2" max="5" width="12.7109375" style="12" customWidth="1"/>
    <col min="6" max="9" width="12.7109375" style="889" customWidth="1"/>
    <col min="10" max="10" width="3.7109375" customWidth="1"/>
    <col min="20" max="16384" width="9.140625" style="889"/>
  </cols>
  <sheetData>
    <row r="1" spans="1:20" s="705" customFormat="1" ht="50.1" customHeight="1">
      <c r="A1" s="704"/>
      <c r="J1"/>
      <c r="K1"/>
      <c r="L1"/>
      <c r="M1"/>
      <c r="N1"/>
      <c r="O1"/>
      <c r="P1"/>
      <c r="Q1"/>
      <c r="R1"/>
      <c r="S1"/>
    </row>
    <row r="2" spans="1:20" s="12" customFormat="1" ht="39.950000000000003" customHeight="1">
      <c r="A2" s="1677" t="s">
        <v>748</v>
      </c>
      <c r="B2" s="24"/>
      <c r="C2" s="25"/>
      <c r="D2" s="25"/>
      <c r="E2" s="24"/>
      <c r="F2" s="24"/>
      <c r="G2" s="861"/>
      <c r="H2" s="26"/>
      <c r="I2" s="24"/>
      <c r="J2" s="11"/>
      <c r="K2" s="723"/>
      <c r="L2" s="723"/>
      <c r="M2" s="723"/>
      <c r="N2" s="723"/>
      <c r="O2" s="723"/>
      <c r="P2" s="723"/>
      <c r="Q2" s="723"/>
      <c r="R2" s="723"/>
      <c r="S2" s="11"/>
      <c r="T2" s="11"/>
    </row>
    <row r="3" spans="1:20" s="12" customFormat="1" ht="2.1" customHeight="1">
      <c r="A3" s="9"/>
      <c r="B3" s="8"/>
      <c r="C3" s="707"/>
      <c r="D3" s="707"/>
      <c r="E3" s="8"/>
      <c r="F3" s="8"/>
      <c r="G3" s="8"/>
      <c r="H3" s="708"/>
      <c r="I3" s="8"/>
      <c r="J3" s="11"/>
      <c r="K3" s="723"/>
      <c r="L3" s="723"/>
      <c r="M3" s="723"/>
      <c r="N3" s="723"/>
      <c r="O3" s="723"/>
      <c r="P3" s="723"/>
      <c r="Q3" s="723"/>
      <c r="R3" s="723"/>
      <c r="S3" s="11"/>
      <c r="T3" s="11"/>
    </row>
    <row r="4" spans="1:20" s="1678" customFormat="1" ht="15.75" customHeight="1">
      <c r="A4" s="28"/>
      <c r="B4" s="28"/>
      <c r="C4" s="28"/>
      <c r="D4" s="28"/>
      <c r="E4" s="709"/>
      <c r="F4" s="709"/>
      <c r="G4" s="709"/>
      <c r="H4" s="30"/>
      <c r="I4" s="1679"/>
      <c r="J4" s="1679"/>
      <c r="K4" s="723"/>
      <c r="L4" s="723"/>
      <c r="M4" s="723"/>
      <c r="N4" s="723"/>
      <c r="O4" s="723"/>
      <c r="P4" s="723"/>
      <c r="Q4" s="723"/>
      <c r="R4" s="723"/>
      <c r="S4" s="1679"/>
      <c r="T4" s="1679"/>
    </row>
    <row r="5" spans="1:20" s="1678" customFormat="1" ht="20.100000000000001" customHeight="1">
      <c r="A5" s="710" t="s">
        <v>517</v>
      </c>
      <c r="B5" s="711"/>
      <c r="C5" s="711"/>
      <c r="D5" s="711"/>
      <c r="E5" s="862"/>
      <c r="F5" s="862"/>
      <c r="G5" s="862"/>
      <c r="H5" s="1676"/>
      <c r="I5" s="1676"/>
      <c r="K5" s="723"/>
      <c r="L5" s="723"/>
      <c r="M5" s="723"/>
      <c r="N5" s="723"/>
      <c r="O5" s="723"/>
      <c r="P5" s="723"/>
      <c r="Q5" s="723"/>
      <c r="R5" s="723"/>
    </row>
    <row r="6" spans="1:20" s="864" customFormat="1" ht="15.95" customHeight="1">
      <c r="A6" s="863" t="s">
        <v>96</v>
      </c>
      <c r="B6" s="715" t="s">
        <v>229</v>
      </c>
      <c r="C6" s="716" t="s">
        <v>99</v>
      </c>
      <c r="D6" s="1620" t="s">
        <v>100</v>
      </c>
      <c r="E6" s="716" t="s">
        <v>101</v>
      </c>
      <c r="F6" s="715" t="s">
        <v>85</v>
      </c>
      <c r="G6" s="852" t="s">
        <v>86</v>
      </c>
      <c r="H6" s="852" t="s">
        <v>87</v>
      </c>
      <c r="I6" s="852" t="s">
        <v>88</v>
      </c>
      <c r="J6"/>
      <c r="K6"/>
      <c r="L6"/>
      <c r="M6"/>
      <c r="N6"/>
      <c r="O6"/>
      <c r="P6"/>
      <c r="Q6"/>
      <c r="R6"/>
      <c r="S6"/>
    </row>
    <row r="7" spans="1:20" s="864" customFormat="1" ht="15.95" customHeight="1">
      <c r="A7" s="865" t="s">
        <v>504</v>
      </c>
      <c r="B7" s="866"/>
      <c r="C7" s="867"/>
      <c r="D7" s="1619"/>
      <c r="E7" s="867"/>
      <c r="F7" s="866"/>
      <c r="G7" s="868"/>
      <c r="H7" s="868"/>
      <c r="I7" s="868"/>
      <c r="J7"/>
      <c r="K7"/>
      <c r="L7"/>
      <c r="M7"/>
      <c r="N7"/>
      <c r="O7"/>
      <c r="P7"/>
      <c r="Q7"/>
      <c r="R7"/>
      <c r="S7"/>
    </row>
    <row r="8" spans="1:20" s="864" customFormat="1" ht="15.95" customHeight="1">
      <c r="A8" s="869" t="s">
        <v>505</v>
      </c>
      <c r="B8" s="870"/>
      <c r="C8" s="871"/>
      <c r="D8" s="1617">
        <v>6.1864428519999999</v>
      </c>
      <c r="E8" s="871">
        <v>5.7493961410000001</v>
      </c>
      <c r="F8" s="870">
        <v>4.9618292500000001</v>
      </c>
      <c r="G8" s="882">
        <v>0.68518009800000002</v>
      </c>
      <c r="H8" s="882">
        <v>0.51908221700000001</v>
      </c>
      <c r="I8" s="882">
        <v>0.41307204800000002</v>
      </c>
      <c r="J8"/>
      <c r="K8"/>
      <c r="L8"/>
      <c r="M8"/>
      <c r="N8"/>
      <c r="O8"/>
      <c r="P8"/>
      <c r="Q8"/>
      <c r="R8"/>
      <c r="S8"/>
    </row>
    <row r="9" spans="1:20" s="864" customFormat="1" ht="15.95" customHeight="1">
      <c r="A9" s="873" t="s">
        <v>506</v>
      </c>
      <c r="B9" s="874"/>
      <c r="C9" s="875"/>
      <c r="D9" s="1615">
        <v>0.72943931699999998</v>
      </c>
      <c r="E9" s="875">
        <v>1.0652556660000001</v>
      </c>
      <c r="F9" s="874">
        <v>1.3453707189999999</v>
      </c>
      <c r="G9" s="883">
        <v>0.97247440799999996</v>
      </c>
      <c r="H9" s="883">
        <v>0.18198535299999999</v>
      </c>
      <c r="I9" s="883">
        <v>0.117780784</v>
      </c>
      <c r="J9"/>
      <c r="K9"/>
      <c r="L9"/>
      <c r="M9"/>
      <c r="N9"/>
      <c r="O9"/>
      <c r="P9"/>
      <c r="Q9"/>
      <c r="R9"/>
      <c r="S9"/>
    </row>
    <row r="10" spans="1:20" s="864" customFormat="1" ht="15.95" customHeight="1">
      <c r="A10" s="876" t="s">
        <v>507</v>
      </c>
      <c r="B10" s="877"/>
      <c r="C10" s="878"/>
      <c r="D10" s="1616">
        <v>-0.39761095800000001</v>
      </c>
      <c r="E10" s="878">
        <v>-0.62820895499999996</v>
      </c>
      <c r="F10" s="877">
        <v>-0.55780382799999995</v>
      </c>
      <c r="G10" s="884">
        <v>-0.312825256</v>
      </c>
      <c r="H10" s="884">
        <v>-1.5887472E-2</v>
      </c>
      <c r="I10" s="884">
        <v>-1.1770615E-2</v>
      </c>
      <c r="J10"/>
      <c r="K10"/>
      <c r="L10"/>
      <c r="M10"/>
      <c r="N10"/>
      <c r="O10"/>
      <c r="P10"/>
      <c r="Q10"/>
      <c r="R10"/>
      <c r="S10"/>
    </row>
    <row r="11" spans="1:20" s="864" customFormat="1" ht="15.95" customHeight="1">
      <c r="A11" s="873" t="s">
        <v>326</v>
      </c>
      <c r="B11" s="874"/>
      <c r="C11" s="875"/>
      <c r="D11" s="1615">
        <v>0.33182835899999996</v>
      </c>
      <c r="E11" s="875">
        <v>0.43704671100000014</v>
      </c>
      <c r="F11" s="874">
        <v>0.78756689099999999</v>
      </c>
      <c r="G11" s="883">
        <v>0.65964915199999996</v>
      </c>
      <c r="H11" s="883">
        <v>0.166097881</v>
      </c>
      <c r="I11" s="883">
        <v>0.106010169</v>
      </c>
      <c r="J11"/>
      <c r="K11"/>
      <c r="L11"/>
      <c r="M11"/>
      <c r="N11"/>
      <c r="O11"/>
      <c r="P11"/>
      <c r="Q11"/>
      <c r="R11"/>
      <c r="S11"/>
    </row>
    <row r="12" spans="1:20" s="864" customFormat="1" ht="15.95" customHeight="1">
      <c r="A12" s="873" t="s">
        <v>508</v>
      </c>
      <c r="B12" s="874"/>
      <c r="C12" s="875"/>
      <c r="D12" s="1615">
        <v>0</v>
      </c>
      <c r="E12" s="875">
        <v>0</v>
      </c>
      <c r="F12" s="874">
        <v>0</v>
      </c>
      <c r="G12" s="883">
        <v>3.617</v>
      </c>
      <c r="H12" s="883">
        <v>0</v>
      </c>
      <c r="I12" s="883">
        <v>0</v>
      </c>
      <c r="J12"/>
      <c r="K12"/>
      <c r="L12"/>
      <c r="M12"/>
      <c r="N12"/>
      <c r="O12"/>
      <c r="P12"/>
      <c r="Q12"/>
      <c r="R12"/>
      <c r="S12"/>
    </row>
    <row r="13" spans="1:20" s="864" customFormat="1" ht="15.95" customHeight="1">
      <c r="A13" s="873" t="s">
        <v>509</v>
      </c>
      <c r="B13" s="874"/>
      <c r="C13" s="875"/>
      <c r="D13" s="1615">
        <v>0</v>
      </c>
      <c r="E13" s="875">
        <v>0</v>
      </c>
      <c r="F13" s="874">
        <v>0</v>
      </c>
      <c r="G13" s="883">
        <v>0</v>
      </c>
      <c r="H13" s="883">
        <v>0</v>
      </c>
      <c r="I13" s="883">
        <v>0</v>
      </c>
      <c r="J13"/>
      <c r="K13"/>
      <c r="L13"/>
      <c r="M13"/>
      <c r="N13"/>
      <c r="O13"/>
      <c r="P13"/>
      <c r="Q13"/>
      <c r="R13"/>
      <c r="S13"/>
    </row>
    <row r="14" spans="1:20" s="864" customFormat="1" ht="15.95" customHeight="1">
      <c r="A14" s="873" t="s">
        <v>329</v>
      </c>
      <c r="B14" s="874"/>
      <c r="C14" s="875"/>
      <c r="D14" s="1615">
        <v>0</v>
      </c>
      <c r="E14" s="875">
        <v>0</v>
      </c>
      <c r="F14" s="874">
        <v>0</v>
      </c>
      <c r="G14" s="883">
        <v>0</v>
      </c>
      <c r="H14" s="883">
        <v>0</v>
      </c>
      <c r="I14" s="883">
        <v>0</v>
      </c>
      <c r="J14"/>
      <c r="K14"/>
      <c r="L14"/>
      <c r="M14"/>
      <c r="N14"/>
      <c r="O14"/>
      <c r="P14"/>
      <c r="Q14"/>
      <c r="R14"/>
      <c r="S14"/>
    </row>
    <row r="15" spans="1:20" s="864" customFormat="1" ht="15.95" customHeight="1">
      <c r="A15" s="879" t="s">
        <v>330</v>
      </c>
      <c r="B15" s="880"/>
      <c r="C15" s="881"/>
      <c r="D15" s="1618">
        <v>6.5182712110000001</v>
      </c>
      <c r="E15" s="881">
        <v>6.1864428519999999</v>
      </c>
      <c r="F15" s="880">
        <v>5.7493961410000001</v>
      </c>
      <c r="G15" s="885">
        <v>4.9618292500000001</v>
      </c>
      <c r="H15" s="885">
        <v>0.68518009800000002</v>
      </c>
      <c r="I15" s="885">
        <v>0.51908221700000001</v>
      </c>
      <c r="J15"/>
      <c r="K15"/>
      <c r="L15"/>
      <c r="M15"/>
      <c r="N15"/>
      <c r="O15"/>
      <c r="P15"/>
      <c r="Q15"/>
      <c r="R15"/>
      <c r="S15"/>
    </row>
    <row r="16" spans="1:20" s="864" customFormat="1" ht="15.95" customHeight="1">
      <c r="A16" s="865" t="s">
        <v>510</v>
      </c>
      <c r="B16" s="870"/>
      <c r="C16" s="871"/>
      <c r="D16" s="1617"/>
      <c r="E16" s="871"/>
      <c r="F16" s="870"/>
      <c r="G16" s="882"/>
      <c r="H16" s="882"/>
      <c r="I16" s="882"/>
      <c r="J16"/>
      <c r="K16"/>
      <c r="L16"/>
      <c r="M16"/>
      <c r="N16"/>
      <c r="O16"/>
      <c r="P16"/>
      <c r="Q16"/>
      <c r="R16"/>
      <c r="S16"/>
    </row>
    <row r="17" spans="1:19" s="864" customFormat="1" ht="15.95" customHeight="1">
      <c r="A17" s="869" t="s">
        <v>505</v>
      </c>
      <c r="B17" s="874"/>
      <c r="C17" s="871"/>
      <c r="D17" s="1617">
        <v>0</v>
      </c>
      <c r="E17" s="871">
        <v>0</v>
      </c>
      <c r="F17" s="870">
        <v>0</v>
      </c>
      <c r="G17" s="882">
        <v>0</v>
      </c>
      <c r="H17" s="882">
        <v>0</v>
      </c>
      <c r="I17" s="882">
        <v>0</v>
      </c>
      <c r="J17"/>
      <c r="K17"/>
      <c r="L17"/>
      <c r="M17"/>
      <c r="N17"/>
      <c r="O17"/>
      <c r="P17"/>
      <c r="Q17"/>
      <c r="R17"/>
      <c r="S17"/>
    </row>
    <row r="18" spans="1:19" s="864" customFormat="1" ht="15.95" customHeight="1">
      <c r="A18" s="873" t="s">
        <v>506</v>
      </c>
      <c r="B18" s="874"/>
      <c r="C18" s="875"/>
      <c r="D18" s="1615">
        <v>0</v>
      </c>
      <c r="E18" s="875">
        <v>0</v>
      </c>
      <c r="F18" s="874">
        <v>0</v>
      </c>
      <c r="G18" s="883">
        <v>0</v>
      </c>
      <c r="H18" s="883">
        <v>0</v>
      </c>
      <c r="I18" s="883">
        <v>0</v>
      </c>
      <c r="J18"/>
      <c r="K18"/>
      <c r="L18"/>
      <c r="M18"/>
      <c r="N18"/>
      <c r="O18"/>
      <c r="P18"/>
      <c r="Q18"/>
      <c r="R18"/>
      <c r="S18"/>
    </row>
    <row r="19" spans="1:19" s="864" customFormat="1" ht="15.95" customHeight="1">
      <c r="A19" s="876" t="s">
        <v>507</v>
      </c>
      <c r="B19" s="877"/>
      <c r="C19" s="878"/>
      <c r="D19" s="1616">
        <v>0</v>
      </c>
      <c r="E19" s="878">
        <v>0</v>
      </c>
      <c r="F19" s="877">
        <v>0</v>
      </c>
      <c r="G19" s="884">
        <v>0</v>
      </c>
      <c r="H19" s="884">
        <v>0</v>
      </c>
      <c r="I19" s="884">
        <v>0</v>
      </c>
      <c r="J19"/>
      <c r="K19"/>
      <c r="L19"/>
      <c r="M19"/>
      <c r="N19"/>
      <c r="O19"/>
      <c r="P19"/>
      <c r="Q19"/>
      <c r="R19"/>
      <c r="S19"/>
    </row>
    <row r="20" spans="1:19" s="864" customFormat="1" ht="15.95" customHeight="1">
      <c r="A20" s="873" t="s">
        <v>326</v>
      </c>
      <c r="B20" s="874"/>
      <c r="C20" s="875"/>
      <c r="D20" s="1615">
        <v>0</v>
      </c>
      <c r="E20" s="875">
        <v>0</v>
      </c>
      <c r="F20" s="874">
        <v>0</v>
      </c>
      <c r="G20" s="883">
        <v>0</v>
      </c>
      <c r="H20" s="883">
        <v>0</v>
      </c>
      <c r="I20" s="883">
        <v>0</v>
      </c>
      <c r="J20"/>
      <c r="K20"/>
      <c r="L20"/>
      <c r="M20"/>
      <c r="N20"/>
      <c r="O20"/>
      <c r="P20"/>
      <c r="Q20"/>
      <c r="R20"/>
      <c r="S20"/>
    </row>
    <row r="21" spans="1:19" s="864" customFormat="1" ht="15.95" customHeight="1">
      <c r="A21" s="873" t="s">
        <v>508</v>
      </c>
      <c r="B21" s="874"/>
      <c r="C21" s="875"/>
      <c r="D21" s="1615">
        <v>0</v>
      </c>
      <c r="E21" s="875">
        <v>0</v>
      </c>
      <c r="F21" s="874">
        <v>0</v>
      </c>
      <c r="G21" s="883">
        <v>0</v>
      </c>
      <c r="H21" s="883">
        <v>0</v>
      </c>
      <c r="I21" s="883">
        <v>0</v>
      </c>
      <c r="J21"/>
      <c r="K21"/>
      <c r="L21"/>
      <c r="M21"/>
      <c r="N21"/>
      <c r="O21"/>
      <c r="P21"/>
      <c r="Q21"/>
      <c r="R21"/>
      <c r="S21"/>
    </row>
    <row r="22" spans="1:19" s="864" customFormat="1" ht="15.95" customHeight="1">
      <c r="A22" s="873" t="s">
        <v>509</v>
      </c>
      <c r="B22" s="874"/>
      <c r="C22" s="875"/>
      <c r="D22" s="1615">
        <v>0</v>
      </c>
      <c r="E22" s="875">
        <v>0</v>
      </c>
      <c r="F22" s="874">
        <v>0</v>
      </c>
      <c r="G22" s="883">
        <v>0</v>
      </c>
      <c r="H22" s="883">
        <v>0</v>
      </c>
      <c r="I22" s="883">
        <v>0</v>
      </c>
      <c r="J22"/>
      <c r="K22"/>
      <c r="L22"/>
      <c r="M22"/>
      <c r="N22"/>
      <c r="O22"/>
      <c r="P22"/>
      <c r="Q22"/>
      <c r="R22"/>
      <c r="S22"/>
    </row>
    <row r="23" spans="1:19" s="864" customFormat="1" ht="15.95" customHeight="1">
      <c r="A23" s="873" t="s">
        <v>329</v>
      </c>
      <c r="B23" s="874"/>
      <c r="C23" s="875"/>
      <c r="D23" s="1615">
        <v>0</v>
      </c>
      <c r="E23" s="875">
        <v>0</v>
      </c>
      <c r="F23" s="874">
        <v>0</v>
      </c>
      <c r="G23" s="883">
        <v>0</v>
      </c>
      <c r="H23" s="883">
        <v>0</v>
      </c>
      <c r="I23" s="883">
        <v>0</v>
      </c>
      <c r="J23"/>
      <c r="K23"/>
      <c r="L23"/>
      <c r="M23"/>
      <c r="N23"/>
      <c r="O23"/>
      <c r="P23"/>
      <c r="Q23"/>
      <c r="R23"/>
      <c r="S23"/>
    </row>
    <row r="24" spans="1:19" s="864" customFormat="1" ht="15.95" customHeight="1">
      <c r="A24" s="879" t="s">
        <v>330</v>
      </c>
      <c r="B24" s="880"/>
      <c r="C24" s="881"/>
      <c r="D24" s="1618">
        <v>0</v>
      </c>
      <c r="E24" s="881">
        <v>0</v>
      </c>
      <c r="F24" s="880">
        <v>0</v>
      </c>
      <c r="G24" s="885">
        <v>0</v>
      </c>
      <c r="H24" s="885">
        <v>0</v>
      </c>
      <c r="I24" s="885">
        <v>0</v>
      </c>
      <c r="J24"/>
      <c r="K24"/>
      <c r="L24"/>
      <c r="M24"/>
      <c r="N24"/>
      <c r="O24"/>
      <c r="P24"/>
      <c r="Q24"/>
      <c r="R24"/>
      <c r="S24"/>
    </row>
    <row r="25" spans="1:19" s="864" customFormat="1" ht="15.95" customHeight="1">
      <c r="A25" s="865" t="s">
        <v>511</v>
      </c>
      <c r="B25" s="870"/>
      <c r="C25" s="871"/>
      <c r="D25" s="1617"/>
      <c r="E25" s="871"/>
      <c r="F25" s="870"/>
      <c r="G25" s="882"/>
      <c r="H25" s="882"/>
      <c r="I25" s="882"/>
      <c r="J25"/>
      <c r="K25"/>
      <c r="L25"/>
      <c r="M25"/>
      <c r="N25"/>
      <c r="O25"/>
      <c r="P25"/>
      <c r="Q25"/>
      <c r="R25"/>
      <c r="S25"/>
    </row>
    <row r="26" spans="1:19" s="864" customFormat="1" ht="15.95" customHeight="1">
      <c r="A26" s="869" t="s">
        <v>505</v>
      </c>
      <c r="B26" s="874"/>
      <c r="C26" s="871"/>
      <c r="D26" s="1617">
        <v>0</v>
      </c>
      <c r="E26" s="871">
        <v>0</v>
      </c>
      <c r="F26" s="870">
        <v>0</v>
      </c>
      <c r="G26" s="882">
        <v>0</v>
      </c>
      <c r="H26" s="882">
        <v>0</v>
      </c>
      <c r="I26" s="882">
        <v>0</v>
      </c>
      <c r="J26"/>
      <c r="K26"/>
      <c r="L26"/>
      <c r="M26"/>
      <c r="N26"/>
      <c r="O26"/>
      <c r="P26"/>
      <c r="Q26"/>
      <c r="R26"/>
      <c r="S26"/>
    </row>
    <row r="27" spans="1:19" s="864" customFormat="1" ht="15.95" customHeight="1">
      <c r="A27" s="873" t="s">
        <v>506</v>
      </c>
      <c r="B27" s="874"/>
      <c r="C27" s="875"/>
      <c r="D27" s="1615">
        <v>0</v>
      </c>
      <c r="E27" s="875">
        <v>0</v>
      </c>
      <c r="F27" s="874">
        <v>0</v>
      </c>
      <c r="G27" s="883">
        <v>0</v>
      </c>
      <c r="H27" s="883">
        <v>0</v>
      </c>
      <c r="I27" s="883">
        <v>0</v>
      </c>
      <c r="J27"/>
      <c r="K27"/>
      <c r="L27"/>
      <c r="M27"/>
      <c r="N27"/>
      <c r="O27"/>
      <c r="P27"/>
      <c r="Q27"/>
      <c r="R27"/>
      <c r="S27"/>
    </row>
    <row r="28" spans="1:19" s="864" customFormat="1" ht="15.95" customHeight="1">
      <c r="A28" s="876" t="s">
        <v>507</v>
      </c>
      <c r="B28" s="877"/>
      <c r="C28" s="878"/>
      <c r="D28" s="1616">
        <v>0</v>
      </c>
      <c r="E28" s="878">
        <v>0</v>
      </c>
      <c r="F28" s="877">
        <v>0</v>
      </c>
      <c r="G28" s="884">
        <v>0</v>
      </c>
      <c r="H28" s="884">
        <v>0</v>
      </c>
      <c r="I28" s="884">
        <v>0</v>
      </c>
      <c r="J28"/>
      <c r="K28"/>
      <c r="L28"/>
      <c r="M28"/>
      <c r="N28"/>
      <c r="O28"/>
      <c r="P28"/>
      <c r="Q28"/>
      <c r="R28"/>
      <c r="S28"/>
    </row>
    <row r="29" spans="1:19" s="864" customFormat="1" ht="15.95" customHeight="1">
      <c r="A29" s="873" t="s">
        <v>326</v>
      </c>
      <c r="B29" s="874"/>
      <c r="C29" s="875"/>
      <c r="D29" s="1615">
        <v>0</v>
      </c>
      <c r="E29" s="875">
        <v>0</v>
      </c>
      <c r="F29" s="874">
        <v>0</v>
      </c>
      <c r="G29" s="883">
        <v>0</v>
      </c>
      <c r="H29" s="883">
        <v>0</v>
      </c>
      <c r="I29" s="883">
        <v>0</v>
      </c>
      <c r="J29"/>
      <c r="K29"/>
      <c r="L29"/>
      <c r="M29"/>
      <c r="N29"/>
      <c r="O29"/>
      <c r="P29"/>
      <c r="Q29"/>
      <c r="R29"/>
      <c r="S29"/>
    </row>
    <row r="30" spans="1:19" s="864" customFormat="1" ht="15.95" customHeight="1">
      <c r="A30" s="873" t="s">
        <v>508</v>
      </c>
      <c r="B30" s="874"/>
      <c r="C30" s="875"/>
      <c r="D30" s="1615">
        <v>0</v>
      </c>
      <c r="E30" s="875">
        <v>0</v>
      </c>
      <c r="F30" s="874">
        <v>0</v>
      </c>
      <c r="G30" s="883">
        <v>0</v>
      </c>
      <c r="H30" s="883">
        <v>0</v>
      </c>
      <c r="I30" s="883">
        <v>0</v>
      </c>
      <c r="J30"/>
      <c r="K30"/>
      <c r="L30"/>
      <c r="M30"/>
      <c r="N30"/>
      <c r="O30"/>
      <c r="P30"/>
      <c r="Q30"/>
      <c r="R30"/>
      <c r="S30"/>
    </row>
    <row r="31" spans="1:19" s="864" customFormat="1" ht="15.95" customHeight="1">
      <c r="A31" s="873" t="s">
        <v>509</v>
      </c>
      <c r="B31" s="874"/>
      <c r="C31" s="875"/>
      <c r="D31" s="1615">
        <v>0</v>
      </c>
      <c r="E31" s="875">
        <v>0</v>
      </c>
      <c r="F31" s="874">
        <v>0</v>
      </c>
      <c r="G31" s="883">
        <v>0</v>
      </c>
      <c r="H31" s="883">
        <v>0</v>
      </c>
      <c r="I31" s="883">
        <v>0</v>
      </c>
      <c r="J31"/>
      <c r="K31"/>
      <c r="L31"/>
      <c r="M31"/>
      <c r="N31"/>
      <c r="O31"/>
      <c r="P31"/>
      <c r="Q31"/>
      <c r="R31"/>
      <c r="S31"/>
    </row>
    <row r="32" spans="1:19" s="864" customFormat="1" ht="15.95" customHeight="1">
      <c r="A32" s="873" t="s">
        <v>329</v>
      </c>
      <c r="B32" s="874"/>
      <c r="C32" s="875"/>
      <c r="D32" s="1615">
        <v>0</v>
      </c>
      <c r="E32" s="875">
        <v>0</v>
      </c>
      <c r="F32" s="874">
        <v>0</v>
      </c>
      <c r="G32" s="883">
        <v>0</v>
      </c>
      <c r="H32" s="883">
        <v>0</v>
      </c>
      <c r="I32" s="883">
        <v>0</v>
      </c>
      <c r="J32"/>
      <c r="K32"/>
      <c r="L32"/>
      <c r="M32"/>
      <c r="N32"/>
      <c r="O32"/>
      <c r="P32"/>
      <c r="Q32"/>
      <c r="R32"/>
      <c r="S32"/>
    </row>
    <row r="33" spans="1:19" s="864" customFormat="1" ht="15.95" customHeight="1">
      <c r="A33" s="879" t="s">
        <v>330</v>
      </c>
      <c r="B33" s="880"/>
      <c r="C33" s="881"/>
      <c r="D33" s="1618">
        <v>0</v>
      </c>
      <c r="E33" s="881">
        <v>0</v>
      </c>
      <c r="F33" s="880">
        <v>0</v>
      </c>
      <c r="G33" s="885">
        <v>0</v>
      </c>
      <c r="H33" s="885">
        <v>0</v>
      </c>
      <c r="I33" s="885">
        <v>0</v>
      </c>
      <c r="J33"/>
      <c r="K33"/>
      <c r="L33"/>
      <c r="M33"/>
      <c r="N33"/>
      <c r="O33"/>
      <c r="P33"/>
      <c r="Q33"/>
      <c r="R33"/>
      <c r="S33"/>
    </row>
    <row r="34" spans="1:19" s="864" customFormat="1" ht="15.95" customHeight="1">
      <c r="A34" s="865" t="s">
        <v>512</v>
      </c>
      <c r="B34" s="870"/>
      <c r="C34" s="871"/>
      <c r="D34" s="1617"/>
      <c r="E34" s="871"/>
      <c r="F34" s="870"/>
      <c r="G34" s="882"/>
      <c r="H34" s="882"/>
      <c r="I34" s="882"/>
      <c r="J34"/>
      <c r="K34"/>
      <c r="L34"/>
      <c r="M34"/>
      <c r="N34"/>
      <c r="O34"/>
      <c r="P34"/>
      <c r="Q34"/>
      <c r="R34"/>
      <c r="S34"/>
    </row>
    <row r="35" spans="1:19" s="864" customFormat="1" ht="15.95" customHeight="1">
      <c r="A35" s="869" t="s">
        <v>505</v>
      </c>
      <c r="B35" s="870"/>
      <c r="C35" s="871"/>
      <c r="D35" s="1617">
        <v>6.1864428519999999</v>
      </c>
      <c r="E35" s="871">
        <v>5.7493961410000001</v>
      </c>
      <c r="F35" s="870">
        <v>4.9618292500000001</v>
      </c>
      <c r="G35" s="882">
        <v>0.68518009800000002</v>
      </c>
      <c r="H35" s="882">
        <v>0.51908221700000001</v>
      </c>
      <c r="I35" s="882">
        <v>0.41307204800000002</v>
      </c>
      <c r="J35"/>
      <c r="K35"/>
      <c r="L35"/>
      <c r="M35"/>
      <c r="N35"/>
      <c r="O35"/>
      <c r="P35"/>
      <c r="Q35"/>
      <c r="R35"/>
      <c r="S35"/>
    </row>
    <row r="36" spans="1:19" s="864" customFormat="1" ht="15.95" customHeight="1">
      <c r="A36" s="873" t="s">
        <v>506</v>
      </c>
      <c r="B36" s="874"/>
      <c r="C36" s="875"/>
      <c r="D36" s="1615">
        <v>0.72943931699999998</v>
      </c>
      <c r="E36" s="875">
        <v>1.0652556660000001</v>
      </c>
      <c r="F36" s="874">
        <v>1.3453707189999999</v>
      </c>
      <c r="G36" s="883">
        <v>0.97247440799999996</v>
      </c>
      <c r="H36" s="883">
        <v>0.18198535299999999</v>
      </c>
      <c r="I36" s="883">
        <v>0.117780784</v>
      </c>
      <c r="J36"/>
      <c r="K36"/>
      <c r="L36"/>
      <c r="M36"/>
      <c r="N36"/>
      <c r="O36"/>
      <c r="P36"/>
      <c r="Q36"/>
      <c r="R36"/>
      <c r="S36"/>
    </row>
    <row r="37" spans="1:19" s="864" customFormat="1" ht="15.95" customHeight="1">
      <c r="A37" s="876" t="s">
        <v>507</v>
      </c>
      <c r="B37" s="877"/>
      <c r="C37" s="878"/>
      <c r="D37" s="1616">
        <v>-0.39761095800000001</v>
      </c>
      <c r="E37" s="878">
        <v>-0.62820895499999996</v>
      </c>
      <c r="F37" s="877">
        <v>-0.55780382799999995</v>
      </c>
      <c r="G37" s="884">
        <v>-0.312825256</v>
      </c>
      <c r="H37" s="884">
        <v>-1.5887472E-2</v>
      </c>
      <c r="I37" s="884">
        <v>-1.1770615E-2</v>
      </c>
      <c r="J37"/>
      <c r="K37"/>
      <c r="L37"/>
      <c r="M37"/>
      <c r="N37"/>
      <c r="O37"/>
      <c r="P37"/>
      <c r="Q37"/>
      <c r="R37"/>
      <c r="S37"/>
    </row>
    <row r="38" spans="1:19" s="864" customFormat="1" ht="15.95" customHeight="1">
      <c r="A38" s="873" t="s">
        <v>326</v>
      </c>
      <c r="B38" s="874"/>
      <c r="C38" s="875"/>
      <c r="D38" s="1615">
        <v>0.33182835899999996</v>
      </c>
      <c r="E38" s="875">
        <v>0.43704671100000014</v>
      </c>
      <c r="F38" s="874">
        <v>0.78756689099999999</v>
      </c>
      <c r="G38" s="883">
        <v>0.65964915199999996</v>
      </c>
      <c r="H38" s="883">
        <v>0.166097881</v>
      </c>
      <c r="I38" s="883">
        <v>0.106010169</v>
      </c>
      <c r="J38"/>
      <c r="K38"/>
      <c r="L38"/>
      <c r="M38"/>
      <c r="N38"/>
      <c r="O38"/>
      <c r="P38"/>
      <c r="Q38"/>
      <c r="R38"/>
      <c r="S38"/>
    </row>
    <row r="39" spans="1:19" s="864" customFormat="1" ht="15.95" customHeight="1">
      <c r="A39" s="873" t="s">
        <v>508</v>
      </c>
      <c r="B39" s="874"/>
      <c r="C39" s="875"/>
      <c r="D39" s="1615">
        <v>0</v>
      </c>
      <c r="E39" s="875">
        <v>0</v>
      </c>
      <c r="F39" s="874">
        <v>0</v>
      </c>
      <c r="G39" s="883">
        <v>3.617</v>
      </c>
      <c r="H39" s="883">
        <v>0</v>
      </c>
      <c r="I39" s="883">
        <v>0</v>
      </c>
      <c r="J39"/>
      <c r="K39"/>
      <c r="L39"/>
      <c r="M39"/>
      <c r="N39"/>
      <c r="O39"/>
      <c r="P39"/>
      <c r="Q39"/>
      <c r="R39"/>
      <c r="S39"/>
    </row>
    <row r="40" spans="1:19" s="864" customFormat="1" ht="15.95" customHeight="1">
      <c r="A40" s="873" t="s">
        <v>509</v>
      </c>
      <c r="B40" s="874"/>
      <c r="C40" s="875"/>
      <c r="D40" s="1615">
        <v>0</v>
      </c>
      <c r="E40" s="875">
        <v>0</v>
      </c>
      <c r="F40" s="874">
        <v>0</v>
      </c>
      <c r="G40" s="883">
        <v>0</v>
      </c>
      <c r="H40" s="883">
        <v>0</v>
      </c>
      <c r="I40" s="883">
        <v>0</v>
      </c>
      <c r="J40"/>
      <c r="K40"/>
      <c r="L40"/>
      <c r="M40"/>
      <c r="N40"/>
      <c r="O40"/>
      <c r="P40"/>
      <c r="Q40"/>
      <c r="R40"/>
      <c r="S40"/>
    </row>
    <row r="41" spans="1:19" s="864" customFormat="1" ht="15.95" customHeight="1">
      <c r="A41" s="873" t="s">
        <v>329</v>
      </c>
      <c r="B41" s="874"/>
      <c r="C41" s="875"/>
      <c r="D41" s="1615">
        <v>0</v>
      </c>
      <c r="E41" s="875">
        <v>0</v>
      </c>
      <c r="F41" s="874">
        <v>0</v>
      </c>
      <c r="G41" s="883">
        <v>0</v>
      </c>
      <c r="H41" s="883">
        <v>0</v>
      </c>
      <c r="I41" s="883">
        <v>0</v>
      </c>
      <c r="J41"/>
      <c r="K41"/>
      <c r="L41"/>
      <c r="M41"/>
      <c r="N41"/>
      <c r="O41"/>
      <c r="P41"/>
      <c r="Q41"/>
      <c r="R41"/>
      <c r="S41"/>
    </row>
    <row r="42" spans="1:19" s="864" customFormat="1" ht="15.95" customHeight="1">
      <c r="A42" s="886" t="s">
        <v>330</v>
      </c>
      <c r="B42" s="887"/>
      <c r="C42" s="888"/>
      <c r="D42" s="1614">
        <v>6.5182712110000001</v>
      </c>
      <c r="E42" s="888">
        <v>6.1864428519999999</v>
      </c>
      <c r="F42" s="887">
        <v>5.7493961410000001</v>
      </c>
      <c r="G42" s="890">
        <v>4.9618292500000001</v>
      </c>
      <c r="H42" s="890">
        <v>0.68518009800000002</v>
      </c>
      <c r="I42" s="890">
        <v>0.51908221700000001</v>
      </c>
      <c r="J42"/>
      <c r="K42"/>
      <c r="L42"/>
      <c r="M42"/>
      <c r="N42"/>
      <c r="O42"/>
      <c r="P42"/>
      <c r="Q42"/>
      <c r="R42"/>
      <c r="S42"/>
    </row>
    <row r="43" spans="1:19" s="864" customFormat="1" ht="15.95" customHeight="1">
      <c r="A43" s="1891"/>
      <c r="B43" s="1891"/>
      <c r="C43" s="1891"/>
      <c r="D43" s="1891"/>
      <c r="E43" s="1891"/>
      <c r="F43" s="1891"/>
      <c r="G43" s="1891"/>
      <c r="H43" s="1891"/>
      <c r="J43"/>
      <c r="K43"/>
      <c r="L43"/>
      <c r="M43"/>
      <c r="N43"/>
      <c r="O43"/>
      <c r="P43"/>
      <c r="Q43"/>
      <c r="R43"/>
      <c r="S43"/>
    </row>
    <row r="44" spans="1:19" s="864" customFormat="1" ht="15.95" customHeight="1">
      <c r="A44" s="1891"/>
      <c r="B44" s="1891"/>
      <c r="C44" s="1891"/>
      <c r="D44" s="1891"/>
      <c r="E44" s="1891"/>
      <c r="F44" s="1891"/>
      <c r="G44" s="1891"/>
      <c r="H44" s="1891"/>
      <c r="J44"/>
      <c r="K44"/>
      <c r="L44"/>
      <c r="M44"/>
      <c r="N44"/>
      <c r="O44"/>
      <c r="P44"/>
      <c r="Q44"/>
      <c r="R44"/>
      <c r="S44"/>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T44"/>
  <sheetViews>
    <sheetView showGridLines="0" view="pageBreakPreview" zoomScale="70" zoomScaleNormal="90" zoomScaleSheetLayoutView="70" workbookViewId="0"/>
  </sheetViews>
  <sheetFormatPr defaultRowHeight="12.75"/>
  <cols>
    <col min="1" max="1" width="65.7109375" style="12" customWidth="1"/>
    <col min="2" max="5" width="12.7109375" style="12" customWidth="1"/>
    <col min="6" max="9" width="12.7109375" style="889" customWidth="1"/>
    <col min="10" max="10" width="3.7109375" style="889" customWidth="1"/>
    <col min="19" max="16384" width="9.140625" style="889"/>
  </cols>
  <sheetData>
    <row r="1" spans="1:20" s="705" customFormat="1" ht="50.1" customHeight="1">
      <c r="A1" s="704"/>
      <c r="K1"/>
      <c r="L1"/>
      <c r="M1"/>
      <c r="N1"/>
      <c r="O1"/>
      <c r="P1"/>
      <c r="Q1"/>
      <c r="R1"/>
    </row>
    <row r="2" spans="1:20" s="12" customFormat="1" ht="39.950000000000003" customHeight="1">
      <c r="A2" s="1677" t="s">
        <v>749</v>
      </c>
      <c r="B2" s="24"/>
      <c r="C2" s="25"/>
      <c r="D2" s="25"/>
      <c r="E2" s="24"/>
      <c r="F2" s="24"/>
      <c r="G2" s="861"/>
      <c r="H2" s="26"/>
      <c r="I2" s="24"/>
      <c r="J2" s="11"/>
      <c r="K2" s="723"/>
      <c r="L2" s="723"/>
      <c r="M2" s="723"/>
      <c r="N2" s="723"/>
      <c r="O2" s="723"/>
      <c r="P2" s="723"/>
      <c r="Q2" s="723"/>
      <c r="R2" s="723"/>
      <c r="S2" s="11"/>
      <c r="T2" s="11"/>
    </row>
    <row r="3" spans="1:20" s="12" customFormat="1" ht="2.1" customHeight="1">
      <c r="A3" s="9"/>
      <c r="B3" s="8"/>
      <c r="C3" s="707"/>
      <c r="D3" s="707"/>
      <c r="E3" s="8"/>
      <c r="F3" s="8"/>
      <c r="G3" s="8"/>
      <c r="H3" s="708"/>
      <c r="I3" s="8"/>
      <c r="J3" s="11"/>
      <c r="K3" s="723"/>
      <c r="L3" s="723"/>
      <c r="M3" s="723"/>
      <c r="N3" s="723"/>
      <c r="O3" s="723"/>
      <c r="P3" s="723"/>
      <c r="Q3" s="723"/>
      <c r="R3" s="723"/>
      <c r="S3" s="11"/>
      <c r="T3" s="11"/>
    </row>
    <row r="4" spans="1:20" s="1678" customFormat="1" ht="15.75" customHeight="1">
      <c r="A4" s="28"/>
      <c r="B4" s="28"/>
      <c r="C4" s="28"/>
      <c r="D4" s="28"/>
      <c r="E4" s="709"/>
      <c r="F4" s="709"/>
      <c r="G4" s="709"/>
      <c r="H4" s="30"/>
      <c r="I4" s="1679"/>
      <c r="J4" s="1679"/>
      <c r="K4" s="723"/>
      <c r="L4" s="723"/>
      <c r="M4" s="723"/>
      <c r="N4" s="723"/>
      <c r="O4" s="723"/>
      <c r="P4" s="723"/>
      <c r="Q4" s="723"/>
      <c r="R4" s="723"/>
      <c r="S4" s="1679"/>
      <c r="T4" s="1679"/>
    </row>
    <row r="5" spans="1:20" s="1678" customFormat="1" ht="20.100000000000001" customHeight="1">
      <c r="A5" s="710" t="s">
        <v>518</v>
      </c>
      <c r="B5" s="711"/>
      <c r="C5" s="711"/>
      <c r="D5" s="711"/>
      <c r="E5" s="862"/>
      <c r="F5" s="862"/>
      <c r="G5" s="862"/>
      <c r="H5" s="1676"/>
      <c r="I5" s="1676"/>
      <c r="K5" s="723"/>
      <c r="L5" s="723"/>
      <c r="M5" s="723"/>
      <c r="N5" s="723"/>
      <c r="O5" s="723"/>
      <c r="P5" s="723"/>
      <c r="Q5" s="723"/>
      <c r="R5" s="723"/>
    </row>
    <row r="6" spans="1:20" s="864" customFormat="1" ht="15.95" customHeight="1">
      <c r="A6" s="863" t="s">
        <v>96</v>
      </c>
      <c r="B6" s="715" t="s">
        <v>229</v>
      </c>
      <c r="C6" s="716" t="s">
        <v>99</v>
      </c>
      <c r="D6" s="1620" t="s">
        <v>100</v>
      </c>
      <c r="E6" s="716" t="s">
        <v>101</v>
      </c>
      <c r="F6" s="715" t="s">
        <v>85</v>
      </c>
      <c r="G6" s="852" t="s">
        <v>86</v>
      </c>
      <c r="H6" s="852" t="s">
        <v>87</v>
      </c>
      <c r="I6" s="852" t="s">
        <v>88</v>
      </c>
      <c r="K6"/>
      <c r="L6"/>
      <c r="M6"/>
      <c r="N6"/>
      <c r="O6"/>
      <c r="P6"/>
      <c r="Q6"/>
      <c r="R6"/>
    </row>
    <row r="7" spans="1:20" s="864" customFormat="1" ht="15.95" customHeight="1">
      <c r="A7" s="865" t="s">
        <v>504</v>
      </c>
      <c r="B7" s="866"/>
      <c r="C7" s="867"/>
      <c r="D7" s="1619"/>
      <c r="E7" s="867"/>
      <c r="F7" s="866"/>
      <c r="G7" s="868"/>
      <c r="H7" s="868"/>
      <c r="I7" s="868"/>
      <c r="K7"/>
      <c r="L7"/>
      <c r="M7"/>
      <c r="N7"/>
      <c r="O7"/>
      <c r="P7"/>
      <c r="Q7"/>
      <c r="R7"/>
    </row>
    <row r="8" spans="1:20" s="864" customFormat="1" ht="15.95" customHeight="1">
      <c r="A8" s="869" t="s">
        <v>505</v>
      </c>
      <c r="B8" s="870"/>
      <c r="C8" s="871"/>
      <c r="D8" s="1617">
        <v>14.162747069259895</v>
      </c>
      <c r="E8" s="871">
        <v>14.69835295668757</v>
      </c>
      <c r="F8" s="1624">
        <v>15.613970374970339</v>
      </c>
      <c r="G8" s="891">
        <v>16.103880293361239</v>
      </c>
      <c r="H8" s="891">
        <v>16.837045273348256</v>
      </c>
      <c r="I8" s="891">
        <v>16.835564466522062</v>
      </c>
      <c r="K8"/>
      <c r="L8"/>
      <c r="M8"/>
      <c r="N8"/>
      <c r="O8"/>
      <c r="P8"/>
      <c r="Q8"/>
      <c r="R8"/>
    </row>
    <row r="9" spans="1:20" s="864" customFormat="1" ht="15.95" customHeight="1">
      <c r="A9" s="873" t="s">
        <v>506</v>
      </c>
      <c r="B9" s="874"/>
      <c r="C9" s="875"/>
      <c r="D9" s="1615">
        <v>5.8348938974458803E-4</v>
      </c>
      <c r="E9" s="875">
        <v>8.3752933325945199E-4</v>
      </c>
      <c r="F9" s="1622">
        <v>7.7292462459194698E-4</v>
      </c>
      <c r="G9" s="892">
        <v>2.4250078258310596E-3</v>
      </c>
      <c r="H9" s="892">
        <v>1.8621463043470398E-3</v>
      </c>
      <c r="I9" s="892">
        <v>1.43388710757196E-3</v>
      </c>
      <c r="K9"/>
      <c r="L9"/>
      <c r="M9"/>
      <c r="N9"/>
      <c r="O9"/>
      <c r="P9"/>
      <c r="Q9"/>
      <c r="R9"/>
    </row>
    <row r="10" spans="1:20" s="864" customFormat="1" ht="15.95" customHeight="1">
      <c r="A10" s="876" t="s">
        <v>507</v>
      </c>
      <c r="B10" s="877"/>
      <c r="C10" s="878"/>
      <c r="D10" s="1616">
        <v>-0.50862010346192099</v>
      </c>
      <c r="E10" s="878">
        <v>-0.52724131265194896</v>
      </c>
      <c r="F10" s="1623">
        <v>-0.61004155391116099</v>
      </c>
      <c r="G10" s="893">
        <v>-0.46653339206032801</v>
      </c>
      <c r="H10" s="893">
        <v>-0.417032879749134</v>
      </c>
      <c r="I10" s="893">
        <v>-0.23423821926636801</v>
      </c>
      <c r="K10"/>
      <c r="L10"/>
      <c r="M10"/>
      <c r="N10"/>
      <c r="O10"/>
      <c r="P10"/>
      <c r="Q10"/>
      <c r="R10"/>
    </row>
    <row r="11" spans="1:20" s="864" customFormat="1" ht="15.95" customHeight="1">
      <c r="A11" s="873" t="s">
        <v>326</v>
      </c>
      <c r="B11" s="874"/>
      <c r="C11" s="875"/>
      <c r="D11" s="1615">
        <v>-0.50803661407217637</v>
      </c>
      <c r="E11" s="875">
        <v>-0.52640378331868953</v>
      </c>
      <c r="F11" s="1622">
        <v>-0.609268629286569</v>
      </c>
      <c r="G11" s="892">
        <v>-0.46410838423449696</v>
      </c>
      <c r="H11" s="892">
        <v>-0.41517073344478694</v>
      </c>
      <c r="I11" s="892">
        <v>-0.23280433215879603</v>
      </c>
      <c r="K11"/>
      <c r="L11"/>
      <c r="M11"/>
      <c r="N11"/>
      <c r="O11"/>
      <c r="P11"/>
      <c r="Q11"/>
      <c r="R11"/>
    </row>
    <row r="12" spans="1:20" s="864" customFormat="1" ht="15.95" customHeight="1">
      <c r="A12" s="873" t="s">
        <v>508</v>
      </c>
      <c r="B12" s="874"/>
      <c r="C12" s="875"/>
      <c r="D12" s="1615">
        <v>0</v>
      </c>
      <c r="E12" s="875">
        <v>0</v>
      </c>
      <c r="F12" s="1622">
        <v>-9.76034537711875E-4</v>
      </c>
      <c r="G12" s="892">
        <v>2.5107539189328499E-4</v>
      </c>
      <c r="H12" s="892">
        <v>4.4400846777226604E-4</v>
      </c>
      <c r="I12" s="892">
        <v>3.7660495904452901E-4</v>
      </c>
      <c r="K12"/>
      <c r="L12"/>
      <c r="M12"/>
      <c r="N12"/>
      <c r="O12"/>
      <c r="P12"/>
      <c r="Q12"/>
      <c r="R12"/>
    </row>
    <row r="13" spans="1:20" s="864" customFormat="1" ht="15.95" customHeight="1">
      <c r="A13" s="873" t="s">
        <v>509</v>
      </c>
      <c r="B13" s="874"/>
      <c r="C13" s="875"/>
      <c r="D13" s="1615">
        <v>0.35281338931742101</v>
      </c>
      <c r="E13" s="875">
        <v>-0.21528671785532799</v>
      </c>
      <c r="F13" s="1622">
        <v>1.00951288672114</v>
      </c>
      <c r="G13" s="892">
        <v>0.56476036725518797</v>
      </c>
      <c r="H13" s="892">
        <v>0.60111119571461591</v>
      </c>
      <c r="I13" s="892">
        <v>1.6363690149247798</v>
      </c>
      <c r="K13"/>
      <c r="L13"/>
      <c r="M13"/>
      <c r="N13"/>
      <c r="O13"/>
      <c r="P13"/>
      <c r="Q13"/>
      <c r="R13"/>
    </row>
    <row r="14" spans="1:20" s="864" customFormat="1" ht="15.95" customHeight="1">
      <c r="A14" s="873" t="s">
        <v>329</v>
      </c>
      <c r="B14" s="874"/>
      <c r="C14" s="875"/>
      <c r="D14" s="1615">
        <v>0.44282642529116201</v>
      </c>
      <c r="E14" s="875">
        <v>0.20608461374634598</v>
      </c>
      <c r="F14" s="1622">
        <v>-1.3148856411795999</v>
      </c>
      <c r="G14" s="892">
        <v>-0.59081297680352496</v>
      </c>
      <c r="H14" s="892">
        <v>-0.91954945072455796</v>
      </c>
      <c r="I14" s="892">
        <v>-1.4024604808988901</v>
      </c>
      <c r="K14"/>
      <c r="L14"/>
      <c r="M14"/>
      <c r="N14"/>
      <c r="O14"/>
      <c r="P14"/>
      <c r="Q14"/>
      <c r="R14"/>
    </row>
    <row r="15" spans="1:20" s="864" customFormat="1" ht="15.95" customHeight="1">
      <c r="A15" s="879" t="s">
        <v>330</v>
      </c>
      <c r="B15" s="880"/>
      <c r="C15" s="881"/>
      <c r="D15" s="1618">
        <v>14.450350269796301</v>
      </c>
      <c r="E15" s="881">
        <v>14.162747069259899</v>
      </c>
      <c r="F15" s="1621">
        <v>14.698352956687598</v>
      </c>
      <c r="G15" s="894">
        <v>15.6139703749703</v>
      </c>
      <c r="H15" s="894">
        <v>16.1038802933613</v>
      </c>
      <c r="I15" s="894">
        <v>16.837045273348199</v>
      </c>
      <c r="K15"/>
      <c r="L15"/>
      <c r="M15"/>
      <c r="N15"/>
      <c r="O15"/>
      <c r="P15"/>
      <c r="Q15"/>
      <c r="R15"/>
    </row>
    <row r="16" spans="1:20" s="864" customFormat="1" ht="15.95" customHeight="1">
      <c r="A16" s="865" t="s">
        <v>510</v>
      </c>
      <c r="B16" s="870"/>
      <c r="C16" s="871"/>
      <c r="D16" s="1617"/>
      <c r="E16" s="871"/>
      <c r="F16" s="870"/>
      <c r="G16" s="882"/>
      <c r="H16" s="882"/>
      <c r="I16" s="882"/>
      <c r="K16"/>
      <c r="L16"/>
      <c r="M16"/>
      <c r="N16"/>
      <c r="O16"/>
      <c r="P16"/>
      <c r="Q16"/>
      <c r="R16"/>
    </row>
    <row r="17" spans="1:18" s="864" customFormat="1" ht="15.95" customHeight="1">
      <c r="A17" s="869" t="s">
        <v>505</v>
      </c>
      <c r="B17" s="874"/>
      <c r="C17" s="871"/>
      <c r="D17" s="1617">
        <v>0</v>
      </c>
      <c r="E17" s="871">
        <v>0</v>
      </c>
      <c r="F17" s="874">
        <v>0</v>
      </c>
      <c r="G17" s="882">
        <v>0</v>
      </c>
      <c r="H17" s="882">
        <v>0</v>
      </c>
      <c r="I17" s="882">
        <v>0</v>
      </c>
      <c r="K17"/>
      <c r="L17"/>
      <c r="M17"/>
      <c r="N17"/>
      <c r="O17"/>
      <c r="P17"/>
      <c r="Q17"/>
      <c r="R17"/>
    </row>
    <row r="18" spans="1:18" s="864" customFormat="1" ht="15.95" customHeight="1">
      <c r="A18" s="873" t="s">
        <v>506</v>
      </c>
      <c r="B18" s="874"/>
      <c r="C18" s="875"/>
      <c r="D18" s="1615">
        <v>0</v>
      </c>
      <c r="E18" s="875">
        <v>0</v>
      </c>
      <c r="F18" s="874">
        <v>0</v>
      </c>
      <c r="G18" s="883">
        <v>0</v>
      </c>
      <c r="H18" s="883">
        <v>0</v>
      </c>
      <c r="I18" s="883">
        <v>0</v>
      </c>
      <c r="K18"/>
      <c r="L18"/>
      <c r="M18"/>
      <c r="N18"/>
      <c r="O18"/>
      <c r="P18"/>
      <c r="Q18"/>
      <c r="R18"/>
    </row>
    <row r="19" spans="1:18" s="864" customFormat="1" ht="15.95" customHeight="1">
      <c r="A19" s="876" t="s">
        <v>507</v>
      </c>
      <c r="B19" s="877"/>
      <c r="C19" s="878"/>
      <c r="D19" s="1616">
        <v>0</v>
      </c>
      <c r="E19" s="878">
        <v>0</v>
      </c>
      <c r="F19" s="877">
        <v>0</v>
      </c>
      <c r="G19" s="884">
        <v>0</v>
      </c>
      <c r="H19" s="884">
        <v>0</v>
      </c>
      <c r="I19" s="884">
        <v>0</v>
      </c>
      <c r="K19"/>
      <c r="L19"/>
      <c r="M19"/>
      <c r="N19"/>
      <c r="O19"/>
      <c r="P19"/>
      <c r="Q19"/>
      <c r="R19"/>
    </row>
    <row r="20" spans="1:18" s="864" customFormat="1" ht="15.95" customHeight="1">
      <c r="A20" s="873" t="s">
        <v>326</v>
      </c>
      <c r="B20" s="874"/>
      <c r="C20" s="875"/>
      <c r="D20" s="1615">
        <v>0</v>
      </c>
      <c r="E20" s="875">
        <v>0</v>
      </c>
      <c r="F20" s="874">
        <v>0</v>
      </c>
      <c r="G20" s="883">
        <v>0</v>
      </c>
      <c r="H20" s="883">
        <v>0</v>
      </c>
      <c r="I20" s="883">
        <v>0</v>
      </c>
      <c r="K20"/>
      <c r="L20"/>
      <c r="M20"/>
      <c r="N20"/>
      <c r="O20"/>
      <c r="P20"/>
      <c r="Q20"/>
      <c r="R20"/>
    </row>
    <row r="21" spans="1:18" s="864" customFormat="1" ht="15.95" customHeight="1">
      <c r="A21" s="873" t="s">
        <v>508</v>
      </c>
      <c r="B21" s="874"/>
      <c r="C21" s="875"/>
      <c r="D21" s="1615">
        <v>0</v>
      </c>
      <c r="E21" s="875">
        <v>0</v>
      </c>
      <c r="F21" s="874">
        <v>0</v>
      </c>
      <c r="G21" s="883">
        <v>0</v>
      </c>
      <c r="H21" s="883">
        <v>0</v>
      </c>
      <c r="I21" s="883">
        <v>0</v>
      </c>
      <c r="K21"/>
      <c r="L21"/>
      <c r="M21"/>
      <c r="N21"/>
      <c r="O21"/>
      <c r="P21"/>
      <c r="Q21"/>
      <c r="R21"/>
    </row>
    <row r="22" spans="1:18" s="864" customFormat="1" ht="15.95" customHeight="1">
      <c r="A22" s="873" t="s">
        <v>509</v>
      </c>
      <c r="B22" s="874"/>
      <c r="C22" s="875"/>
      <c r="D22" s="1615">
        <v>0</v>
      </c>
      <c r="E22" s="875">
        <v>0</v>
      </c>
      <c r="F22" s="874">
        <v>0</v>
      </c>
      <c r="G22" s="883">
        <v>0</v>
      </c>
      <c r="H22" s="883">
        <v>0</v>
      </c>
      <c r="I22" s="883">
        <v>0</v>
      </c>
      <c r="K22"/>
      <c r="L22"/>
      <c r="M22"/>
      <c r="N22"/>
      <c r="O22"/>
      <c r="P22"/>
      <c r="Q22"/>
      <c r="R22"/>
    </row>
    <row r="23" spans="1:18" s="864" customFormat="1" ht="15.95" customHeight="1">
      <c r="A23" s="873" t="s">
        <v>329</v>
      </c>
      <c r="B23" s="874"/>
      <c r="C23" s="875"/>
      <c r="D23" s="1615">
        <v>0</v>
      </c>
      <c r="E23" s="875">
        <v>0</v>
      </c>
      <c r="F23" s="874">
        <v>0</v>
      </c>
      <c r="G23" s="883">
        <v>0</v>
      </c>
      <c r="H23" s="883">
        <v>0</v>
      </c>
      <c r="I23" s="883">
        <v>0</v>
      </c>
      <c r="K23"/>
      <c r="L23"/>
      <c r="M23"/>
      <c r="N23"/>
      <c r="O23"/>
      <c r="P23"/>
      <c r="Q23"/>
      <c r="R23"/>
    </row>
    <row r="24" spans="1:18" s="864" customFormat="1" ht="15.95" customHeight="1">
      <c r="A24" s="879" t="s">
        <v>330</v>
      </c>
      <c r="B24" s="880"/>
      <c r="C24" s="881"/>
      <c r="D24" s="1618">
        <v>0</v>
      </c>
      <c r="E24" s="881">
        <v>0</v>
      </c>
      <c r="F24" s="880">
        <v>0</v>
      </c>
      <c r="G24" s="885">
        <v>0</v>
      </c>
      <c r="H24" s="885">
        <v>0</v>
      </c>
      <c r="I24" s="885">
        <v>0</v>
      </c>
      <c r="K24"/>
      <c r="L24"/>
      <c r="M24"/>
      <c r="N24"/>
      <c r="O24"/>
      <c r="P24"/>
      <c r="Q24"/>
      <c r="R24"/>
    </row>
    <row r="25" spans="1:18" s="864" customFormat="1" ht="15.95" customHeight="1">
      <c r="A25" s="865" t="s">
        <v>511</v>
      </c>
      <c r="B25" s="870"/>
      <c r="C25" s="871"/>
      <c r="D25" s="1617"/>
      <c r="E25" s="871"/>
      <c r="F25" s="870"/>
      <c r="G25" s="882"/>
      <c r="H25" s="882"/>
      <c r="I25" s="882"/>
      <c r="K25"/>
      <c r="L25"/>
      <c r="M25"/>
      <c r="N25"/>
      <c r="O25"/>
      <c r="P25"/>
      <c r="Q25"/>
      <c r="R25"/>
    </row>
    <row r="26" spans="1:18" s="864" customFormat="1" ht="15.95" customHeight="1">
      <c r="A26" s="869" t="s">
        <v>505</v>
      </c>
      <c r="B26" s="870"/>
      <c r="C26" s="871"/>
      <c r="D26" s="1617">
        <v>0</v>
      </c>
      <c r="E26" s="871">
        <v>0</v>
      </c>
      <c r="F26" s="870">
        <v>0</v>
      </c>
      <c r="G26" s="882">
        <v>0</v>
      </c>
      <c r="H26" s="882">
        <v>0</v>
      </c>
      <c r="I26" s="882">
        <v>0</v>
      </c>
      <c r="K26"/>
      <c r="L26"/>
      <c r="M26"/>
      <c r="N26"/>
      <c r="O26"/>
      <c r="P26"/>
      <c r="Q26"/>
      <c r="R26"/>
    </row>
    <row r="27" spans="1:18" s="864" customFormat="1" ht="15.95" customHeight="1">
      <c r="A27" s="873" t="s">
        <v>506</v>
      </c>
      <c r="B27" s="874"/>
      <c r="C27" s="875"/>
      <c r="D27" s="1615">
        <v>0</v>
      </c>
      <c r="E27" s="875">
        <v>0</v>
      </c>
      <c r="F27" s="874">
        <v>0</v>
      </c>
      <c r="G27" s="883">
        <v>0</v>
      </c>
      <c r="H27" s="883">
        <v>0</v>
      </c>
      <c r="I27" s="883">
        <v>0</v>
      </c>
      <c r="K27"/>
      <c r="L27"/>
      <c r="M27"/>
      <c r="N27"/>
      <c r="O27"/>
      <c r="P27"/>
      <c r="Q27"/>
      <c r="R27"/>
    </row>
    <row r="28" spans="1:18" s="864" customFormat="1" ht="15.95" customHeight="1">
      <c r="A28" s="876" t="s">
        <v>507</v>
      </c>
      <c r="B28" s="877"/>
      <c r="C28" s="878"/>
      <c r="D28" s="1616">
        <v>0</v>
      </c>
      <c r="E28" s="878">
        <v>0</v>
      </c>
      <c r="F28" s="877">
        <v>0</v>
      </c>
      <c r="G28" s="884">
        <v>0</v>
      </c>
      <c r="H28" s="884">
        <v>0</v>
      </c>
      <c r="I28" s="884">
        <v>0</v>
      </c>
      <c r="K28"/>
      <c r="L28"/>
      <c r="M28"/>
      <c r="N28"/>
      <c r="O28"/>
      <c r="P28"/>
      <c r="Q28"/>
      <c r="R28"/>
    </row>
    <row r="29" spans="1:18" s="864" customFormat="1" ht="15.95" customHeight="1">
      <c r="A29" s="873" t="s">
        <v>326</v>
      </c>
      <c r="B29" s="874"/>
      <c r="C29" s="875"/>
      <c r="D29" s="1615">
        <v>0</v>
      </c>
      <c r="E29" s="875">
        <v>0</v>
      </c>
      <c r="F29" s="874">
        <v>0</v>
      </c>
      <c r="G29" s="883">
        <v>0</v>
      </c>
      <c r="H29" s="883">
        <v>0</v>
      </c>
      <c r="I29" s="883">
        <v>0</v>
      </c>
      <c r="K29"/>
      <c r="L29"/>
      <c r="M29"/>
      <c r="N29"/>
      <c r="O29"/>
      <c r="P29"/>
      <c r="Q29"/>
      <c r="R29"/>
    </row>
    <row r="30" spans="1:18" s="864" customFormat="1" ht="15.95" customHeight="1">
      <c r="A30" s="873" t="s">
        <v>508</v>
      </c>
      <c r="B30" s="874"/>
      <c r="C30" s="875"/>
      <c r="D30" s="1615">
        <v>0</v>
      </c>
      <c r="E30" s="875">
        <v>0</v>
      </c>
      <c r="F30" s="874">
        <v>0</v>
      </c>
      <c r="G30" s="883">
        <v>0</v>
      </c>
      <c r="H30" s="883">
        <v>0</v>
      </c>
      <c r="I30" s="883">
        <v>0</v>
      </c>
      <c r="K30"/>
      <c r="L30"/>
      <c r="M30"/>
      <c r="N30"/>
      <c r="O30"/>
      <c r="P30"/>
      <c r="Q30"/>
      <c r="R30"/>
    </row>
    <row r="31" spans="1:18" s="864" customFormat="1" ht="15.95" customHeight="1">
      <c r="A31" s="873" t="s">
        <v>509</v>
      </c>
      <c r="B31" s="874"/>
      <c r="C31" s="875"/>
      <c r="D31" s="1615">
        <v>0</v>
      </c>
      <c r="E31" s="875">
        <v>0</v>
      </c>
      <c r="F31" s="874">
        <v>0</v>
      </c>
      <c r="G31" s="883">
        <v>0</v>
      </c>
      <c r="H31" s="883">
        <v>0</v>
      </c>
      <c r="I31" s="883">
        <v>0</v>
      </c>
      <c r="K31"/>
      <c r="L31"/>
      <c r="M31"/>
      <c r="N31"/>
      <c r="O31"/>
      <c r="P31"/>
      <c r="Q31"/>
      <c r="R31"/>
    </row>
    <row r="32" spans="1:18" s="864" customFormat="1" ht="15.95" customHeight="1">
      <c r="A32" s="873" t="s">
        <v>329</v>
      </c>
      <c r="B32" s="874"/>
      <c r="C32" s="875"/>
      <c r="D32" s="1615">
        <v>0</v>
      </c>
      <c r="E32" s="875">
        <v>0</v>
      </c>
      <c r="F32" s="874">
        <v>0</v>
      </c>
      <c r="G32" s="883">
        <v>0</v>
      </c>
      <c r="H32" s="883">
        <v>0</v>
      </c>
      <c r="I32" s="883">
        <v>0</v>
      </c>
      <c r="K32"/>
      <c r="L32"/>
      <c r="M32"/>
      <c r="N32"/>
      <c r="O32"/>
      <c r="P32"/>
      <c r="Q32"/>
      <c r="R32"/>
    </row>
    <row r="33" spans="1:18" s="864" customFormat="1" ht="15.95" customHeight="1">
      <c r="A33" s="879" t="s">
        <v>330</v>
      </c>
      <c r="B33" s="880"/>
      <c r="C33" s="881"/>
      <c r="D33" s="1618">
        <v>0</v>
      </c>
      <c r="E33" s="881">
        <v>0</v>
      </c>
      <c r="F33" s="880">
        <v>0</v>
      </c>
      <c r="G33" s="885">
        <v>0</v>
      </c>
      <c r="H33" s="885">
        <v>0</v>
      </c>
      <c r="I33" s="885">
        <v>0</v>
      </c>
      <c r="K33"/>
      <c r="L33"/>
      <c r="M33"/>
      <c r="N33"/>
      <c r="O33"/>
      <c r="P33"/>
      <c r="Q33"/>
      <c r="R33"/>
    </row>
    <row r="34" spans="1:18" s="864" customFormat="1" ht="15.95" customHeight="1">
      <c r="A34" s="865" t="s">
        <v>512</v>
      </c>
      <c r="B34" s="870"/>
      <c r="C34" s="871"/>
      <c r="D34" s="1617"/>
      <c r="E34" s="871"/>
      <c r="F34" s="870"/>
      <c r="G34" s="871"/>
      <c r="H34" s="871"/>
      <c r="I34" s="871"/>
      <c r="K34"/>
      <c r="L34"/>
      <c r="M34"/>
      <c r="N34"/>
      <c r="O34"/>
      <c r="P34"/>
      <c r="Q34"/>
      <c r="R34"/>
    </row>
    <row r="35" spans="1:18" s="864" customFormat="1" ht="15.95" customHeight="1">
      <c r="A35" s="869" t="s">
        <v>505</v>
      </c>
      <c r="B35" s="870"/>
      <c r="C35" s="871"/>
      <c r="D35" s="1617">
        <v>14.162747069259895</v>
      </c>
      <c r="E35" s="871">
        <v>14.69835295668757</v>
      </c>
      <c r="F35" s="870">
        <v>15.613970374970339</v>
      </c>
      <c r="G35" s="871">
        <v>16.103880293361239</v>
      </c>
      <c r="H35" s="871">
        <v>16.837045273348256</v>
      </c>
      <c r="I35" s="871">
        <v>16.835564466522062</v>
      </c>
      <c r="K35"/>
      <c r="L35"/>
      <c r="M35"/>
      <c r="N35"/>
      <c r="O35"/>
      <c r="P35"/>
      <c r="Q35"/>
      <c r="R35"/>
    </row>
    <row r="36" spans="1:18" s="864" customFormat="1" ht="15.95" customHeight="1">
      <c r="A36" s="873" t="s">
        <v>506</v>
      </c>
      <c r="B36" s="874"/>
      <c r="C36" s="875"/>
      <c r="D36" s="1615">
        <v>5.8348938974458803E-4</v>
      </c>
      <c r="E36" s="875">
        <v>8.3752933325945199E-4</v>
      </c>
      <c r="F36" s="874">
        <v>7.7292462459194698E-4</v>
      </c>
      <c r="G36" s="875">
        <v>2.4250078258310596E-3</v>
      </c>
      <c r="H36" s="875">
        <v>1.8621463043470398E-3</v>
      </c>
      <c r="I36" s="875">
        <v>1.43388710757196E-3</v>
      </c>
      <c r="K36"/>
      <c r="L36"/>
      <c r="M36"/>
      <c r="N36"/>
      <c r="O36"/>
      <c r="P36"/>
      <c r="Q36"/>
      <c r="R36"/>
    </row>
    <row r="37" spans="1:18" s="864" customFormat="1" ht="15.95" customHeight="1">
      <c r="A37" s="876" t="s">
        <v>507</v>
      </c>
      <c r="B37" s="877"/>
      <c r="C37" s="878"/>
      <c r="D37" s="1616">
        <v>-0.50862010346192099</v>
      </c>
      <c r="E37" s="878">
        <v>-0.52724131265194896</v>
      </c>
      <c r="F37" s="877">
        <v>-0.61004155391116099</v>
      </c>
      <c r="G37" s="878">
        <v>-0.46653339206032801</v>
      </c>
      <c r="H37" s="878">
        <v>-0.417032879749134</v>
      </c>
      <c r="I37" s="878">
        <v>-0.23423821926636801</v>
      </c>
      <c r="K37"/>
      <c r="L37"/>
      <c r="M37"/>
      <c r="N37"/>
      <c r="O37"/>
      <c r="P37"/>
      <c r="Q37"/>
      <c r="R37"/>
    </row>
    <row r="38" spans="1:18" s="864" customFormat="1" ht="15.95" customHeight="1">
      <c r="A38" s="873" t="s">
        <v>326</v>
      </c>
      <c r="B38" s="874"/>
      <c r="C38" s="875"/>
      <c r="D38" s="1615">
        <v>-0.50803661407217637</v>
      </c>
      <c r="E38" s="875">
        <v>-0.52640378331868953</v>
      </c>
      <c r="F38" s="874">
        <v>-0.609268629286569</v>
      </c>
      <c r="G38" s="875">
        <v>-0.46410838423449696</v>
      </c>
      <c r="H38" s="875">
        <v>-0.41517073344478694</v>
      </c>
      <c r="I38" s="875">
        <v>-0.23280433215879603</v>
      </c>
      <c r="K38"/>
      <c r="L38"/>
      <c r="M38"/>
      <c r="N38"/>
      <c r="O38"/>
      <c r="P38"/>
      <c r="Q38"/>
      <c r="R38"/>
    </row>
    <row r="39" spans="1:18" s="864" customFormat="1" ht="15.95" customHeight="1">
      <c r="A39" s="873" t="s">
        <v>508</v>
      </c>
      <c r="B39" s="874"/>
      <c r="C39" s="875"/>
      <c r="D39" s="1615">
        <v>0</v>
      </c>
      <c r="E39" s="875">
        <v>0</v>
      </c>
      <c r="F39" s="874">
        <v>-9.76034537711875E-4</v>
      </c>
      <c r="G39" s="875">
        <v>2.5107539189328499E-4</v>
      </c>
      <c r="H39" s="875">
        <v>4.4400846777226604E-4</v>
      </c>
      <c r="I39" s="875">
        <v>3.7660495904452901E-4</v>
      </c>
      <c r="K39"/>
      <c r="L39"/>
      <c r="M39"/>
      <c r="N39"/>
      <c r="O39"/>
      <c r="P39"/>
      <c r="Q39"/>
      <c r="R39"/>
    </row>
    <row r="40" spans="1:18" s="864" customFormat="1" ht="15.95" customHeight="1">
      <c r="A40" s="873" t="s">
        <v>509</v>
      </c>
      <c r="B40" s="874"/>
      <c r="C40" s="875"/>
      <c r="D40" s="1615">
        <v>0.35281338931742101</v>
      </c>
      <c r="E40" s="875">
        <v>-0.21528671785532799</v>
      </c>
      <c r="F40" s="874">
        <v>1.00951288672114</v>
      </c>
      <c r="G40" s="875">
        <v>0.56476036725518797</v>
      </c>
      <c r="H40" s="875">
        <v>0.60111119571461591</v>
      </c>
      <c r="I40" s="875">
        <v>1.6363690149247798</v>
      </c>
      <c r="K40"/>
      <c r="L40"/>
      <c r="M40"/>
      <c r="N40"/>
      <c r="O40"/>
      <c r="P40"/>
      <c r="Q40"/>
      <c r="R40"/>
    </row>
    <row r="41" spans="1:18" s="864" customFormat="1" ht="15.95" customHeight="1">
      <c r="A41" s="873" t="s">
        <v>329</v>
      </c>
      <c r="B41" s="874"/>
      <c r="C41" s="875"/>
      <c r="D41" s="1615">
        <v>0.44282642529116201</v>
      </c>
      <c r="E41" s="875">
        <v>0.20608461374634598</v>
      </c>
      <c r="F41" s="874">
        <v>-1.3148856411795999</v>
      </c>
      <c r="G41" s="875">
        <v>-0.59081297680352496</v>
      </c>
      <c r="H41" s="875">
        <v>-0.91954945072455796</v>
      </c>
      <c r="I41" s="875">
        <v>-1.4024604808988901</v>
      </c>
      <c r="K41"/>
      <c r="L41"/>
      <c r="M41"/>
      <c r="N41"/>
      <c r="O41"/>
      <c r="P41"/>
      <c r="Q41"/>
      <c r="R41"/>
    </row>
    <row r="42" spans="1:18" s="864" customFormat="1" ht="15.95" customHeight="1">
      <c r="A42" s="886" t="s">
        <v>330</v>
      </c>
      <c r="B42" s="887"/>
      <c r="C42" s="888"/>
      <c r="D42" s="1614">
        <v>14.450350269796301</v>
      </c>
      <c r="E42" s="888">
        <v>14.162747069259899</v>
      </c>
      <c r="F42" s="887">
        <v>14.698352956687598</v>
      </c>
      <c r="G42" s="888">
        <v>15.6139703749703</v>
      </c>
      <c r="H42" s="888">
        <v>16.1038802933613</v>
      </c>
      <c r="I42" s="888">
        <v>16.837045273348199</v>
      </c>
      <c r="K42"/>
      <c r="L42"/>
      <c r="M42"/>
      <c r="N42"/>
      <c r="O42"/>
      <c r="P42"/>
      <c r="Q42"/>
      <c r="R42"/>
    </row>
    <row r="43" spans="1:18" s="864" customFormat="1" ht="15.95" customHeight="1">
      <c r="A43" s="1891"/>
      <c r="B43" s="1891"/>
      <c r="C43" s="1891"/>
      <c r="D43" s="1891"/>
      <c r="E43" s="1891"/>
      <c r="F43" s="1891"/>
      <c r="G43" s="1891"/>
      <c r="H43" s="1891"/>
      <c r="K43"/>
      <c r="L43"/>
      <c r="M43"/>
      <c r="N43"/>
      <c r="O43"/>
      <c r="P43"/>
      <c r="Q43"/>
      <c r="R43"/>
    </row>
    <row r="44" spans="1:18" s="864" customFormat="1" ht="15.95" customHeight="1">
      <c r="A44" s="1891"/>
      <c r="B44" s="1891"/>
      <c r="C44" s="1891"/>
      <c r="D44" s="1891"/>
      <c r="E44" s="1891"/>
      <c r="F44" s="1891"/>
      <c r="G44" s="1891"/>
      <c r="H44" s="1891"/>
      <c r="K44"/>
      <c r="L44"/>
      <c r="M44"/>
      <c r="N44"/>
      <c r="O44"/>
      <c r="P44"/>
      <c r="Q44"/>
      <c r="R44"/>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1"/>
  <sheetViews>
    <sheetView showGridLines="0" view="pageBreakPreview" zoomScale="70" zoomScaleNormal="50" zoomScaleSheetLayoutView="70" workbookViewId="0"/>
  </sheetViews>
  <sheetFormatPr defaultRowHeight="12.75"/>
  <cols>
    <col min="1" max="1" width="79.85546875" style="347" customWidth="1"/>
    <col min="2" max="2" width="12.7109375" style="347" customWidth="1"/>
    <col min="3" max="3" width="12.7109375" style="833" customWidth="1"/>
    <col min="4" max="5" width="12.7109375" style="834" customWidth="1"/>
    <col min="6" max="8" width="12.7109375" style="833" customWidth="1"/>
    <col min="9" max="9" width="12.7109375" style="834" customWidth="1"/>
    <col min="10" max="11" width="12.7109375" style="777" customWidth="1"/>
    <col min="12" max="12" width="3.42578125" style="584" customWidth="1"/>
    <col min="13" max="16384" width="9.140625" style="347"/>
  </cols>
  <sheetData>
    <row r="1" spans="1:18" s="111" customFormat="1" ht="50.1" customHeight="1">
      <c r="A1" s="110"/>
      <c r="C1" s="799"/>
      <c r="D1" s="799"/>
      <c r="E1" s="799"/>
      <c r="F1" s="799"/>
      <c r="G1" s="799"/>
      <c r="H1" s="799"/>
      <c r="I1" s="799"/>
      <c r="J1" s="706"/>
      <c r="K1" s="706"/>
      <c r="L1" s="112"/>
    </row>
    <row r="2" spans="1:18" s="114" customFormat="1" ht="39.950000000000003" customHeight="1">
      <c r="A2" s="113" t="s">
        <v>750</v>
      </c>
      <c r="B2" s="800"/>
      <c r="C2" s="801"/>
      <c r="D2" s="801"/>
      <c r="E2" s="800"/>
      <c r="F2" s="800"/>
      <c r="G2" s="800"/>
      <c r="H2" s="802"/>
      <c r="I2" s="803"/>
      <c r="J2" s="26"/>
      <c r="K2" s="26"/>
      <c r="L2" s="584"/>
      <c r="M2" s="584"/>
      <c r="N2" s="584"/>
      <c r="O2" s="584"/>
      <c r="P2" s="584"/>
      <c r="Q2" s="584"/>
      <c r="R2" s="584"/>
    </row>
    <row r="3" spans="1:18" s="114" customFormat="1" ht="2.1" customHeight="1">
      <c r="A3" s="804"/>
      <c r="B3" s="805"/>
      <c r="C3" s="806"/>
      <c r="D3" s="806"/>
      <c r="E3" s="805"/>
      <c r="F3" s="805"/>
      <c r="G3" s="805"/>
      <c r="H3" s="805"/>
      <c r="I3" s="807"/>
      <c r="J3" s="708"/>
      <c r="K3" s="708"/>
      <c r="L3" s="584"/>
      <c r="M3" s="584"/>
      <c r="N3" s="584"/>
      <c r="O3" s="584"/>
      <c r="P3" s="584"/>
      <c r="Q3" s="584"/>
      <c r="R3" s="584"/>
    </row>
    <row r="4" spans="1:18" s="117" customFormat="1" ht="15.75" customHeight="1">
      <c r="A4" s="115"/>
      <c r="B4" s="115"/>
      <c r="C4" s="115"/>
      <c r="D4" s="115"/>
      <c r="E4" s="116"/>
      <c r="F4" s="116"/>
      <c r="G4" s="116"/>
      <c r="H4" s="116"/>
      <c r="I4" s="115"/>
      <c r="J4" s="709"/>
      <c r="K4" s="709"/>
      <c r="L4" s="261"/>
      <c r="M4" s="261"/>
      <c r="N4" s="261"/>
      <c r="O4" s="261"/>
      <c r="P4" s="261"/>
      <c r="Q4" s="261"/>
      <c r="R4" s="261"/>
    </row>
    <row r="5" spans="1:18" s="1678" customFormat="1" ht="20.100000000000001" customHeight="1">
      <c r="A5" s="710" t="s">
        <v>519</v>
      </c>
      <c r="B5" s="713"/>
      <c r="C5" s="713"/>
      <c r="D5" s="895"/>
      <c r="E5" s="895"/>
      <c r="F5" s="895"/>
      <c r="G5" s="1676"/>
      <c r="H5" s="1676"/>
      <c r="I5" s="895"/>
      <c r="J5" s="895"/>
      <c r="K5" s="895"/>
    </row>
    <row r="6" spans="1:18" s="1679" customFormat="1" ht="15.95" customHeight="1">
      <c r="A6" s="896" t="s">
        <v>95</v>
      </c>
      <c r="B6" s="715" t="s">
        <v>229</v>
      </c>
      <c r="C6" s="716" t="s">
        <v>99</v>
      </c>
      <c r="D6" s="717" t="s">
        <v>100</v>
      </c>
      <c r="E6" s="716" t="s">
        <v>101</v>
      </c>
      <c r="F6" s="715" t="s">
        <v>85</v>
      </c>
      <c r="G6" s="852" t="s">
        <v>86</v>
      </c>
      <c r="H6" s="852" t="s">
        <v>87</v>
      </c>
      <c r="I6" s="1606" t="s">
        <v>88</v>
      </c>
      <c r="J6" s="716" t="s">
        <v>768</v>
      </c>
      <c r="K6" s="716" t="s">
        <v>670</v>
      </c>
    </row>
    <row r="7" spans="1:18" s="1678" customFormat="1" ht="15.95" customHeight="1">
      <c r="A7" s="1681" t="s">
        <v>520</v>
      </c>
      <c r="B7" s="698"/>
      <c r="C7" s="731"/>
      <c r="D7" s="1572">
        <v>72.799233999999998</v>
      </c>
      <c r="E7" s="1591">
        <v>121.417604</v>
      </c>
      <c r="F7" s="823">
        <v>72.819479000000001</v>
      </c>
      <c r="G7" s="680">
        <v>74.756086999999994</v>
      </c>
      <c r="H7" s="680">
        <v>77.902493000000007</v>
      </c>
      <c r="I7" s="1568">
        <v>124.441288</v>
      </c>
      <c r="J7" s="684">
        <v>194</v>
      </c>
      <c r="K7" s="684">
        <v>202</v>
      </c>
    </row>
    <row r="8" spans="1:18" s="1678" customFormat="1" ht="15.95" customHeight="1">
      <c r="A8" s="1681" t="s">
        <v>521</v>
      </c>
      <c r="B8" s="698"/>
      <c r="C8" s="697"/>
      <c r="D8" s="1513">
        <v>4.5119870000000004</v>
      </c>
      <c r="E8" s="1581">
        <v>9.4197749999999996</v>
      </c>
      <c r="F8" s="696">
        <v>3.598061</v>
      </c>
      <c r="G8" s="684">
        <v>3.8631509999999998</v>
      </c>
      <c r="H8" s="684">
        <v>4.8529200000000001</v>
      </c>
      <c r="I8" s="1568">
        <v>10.870924</v>
      </c>
      <c r="J8" s="684">
        <v>13.931761999999999</v>
      </c>
      <c r="K8" s="684">
        <v>15.723844</v>
      </c>
    </row>
    <row r="9" spans="1:18" s="1678" customFormat="1" ht="15.95" customHeight="1">
      <c r="A9" s="1681" t="s">
        <v>522</v>
      </c>
      <c r="B9" s="698"/>
      <c r="C9" s="697"/>
      <c r="D9" s="1513">
        <v>76.932547</v>
      </c>
      <c r="E9" s="1581">
        <v>119.992148</v>
      </c>
      <c r="F9" s="696">
        <v>71.611093999999994</v>
      </c>
      <c r="G9" s="684">
        <v>72.229864000000006</v>
      </c>
      <c r="H9" s="684">
        <v>75.473579000000001</v>
      </c>
      <c r="I9" s="1568">
        <v>119.21260599999999</v>
      </c>
      <c r="J9" s="684">
        <v>196.92469499999999</v>
      </c>
      <c r="K9" s="684">
        <v>194.68618499999999</v>
      </c>
    </row>
    <row r="10" spans="1:18" s="1678" customFormat="1" ht="15.95" customHeight="1">
      <c r="A10" s="1681" t="s">
        <v>523</v>
      </c>
      <c r="B10" s="698"/>
      <c r="C10" s="697"/>
      <c r="D10" s="1513">
        <v>0</v>
      </c>
      <c r="E10" s="1581">
        <v>0</v>
      </c>
      <c r="F10" s="696">
        <v>0</v>
      </c>
      <c r="G10" s="684">
        <v>0</v>
      </c>
      <c r="H10" s="684">
        <v>0</v>
      </c>
      <c r="I10" s="1568">
        <v>0</v>
      </c>
      <c r="J10" s="684">
        <v>0</v>
      </c>
      <c r="K10" s="684">
        <v>0</v>
      </c>
    </row>
    <row r="11" spans="1:18" s="1678" customFormat="1" ht="15.95" customHeight="1">
      <c r="A11" s="1681" t="s">
        <v>524</v>
      </c>
      <c r="B11" s="698"/>
      <c r="C11" s="697"/>
      <c r="D11" s="1513">
        <v>102.17906000000001</v>
      </c>
      <c r="E11" s="1581">
        <v>432.690493</v>
      </c>
      <c r="F11" s="696">
        <v>61.167766100000001</v>
      </c>
      <c r="G11" s="684">
        <v>104.59307200000001</v>
      </c>
      <c r="H11" s="684">
        <v>103.25554094</v>
      </c>
      <c r="I11" s="1568">
        <v>430.85436706000002</v>
      </c>
      <c r="J11" s="684">
        <v>534.869553</v>
      </c>
      <c r="K11" s="684">
        <v>534.10990800000002</v>
      </c>
      <c r="L11" s="723"/>
      <c r="M11" s="723"/>
      <c r="N11" s="723"/>
    </row>
    <row r="12" spans="1:18" s="1678" customFormat="1" ht="15.95" customHeight="1">
      <c r="A12" s="1681" t="s">
        <v>525</v>
      </c>
      <c r="B12" s="698"/>
      <c r="C12" s="697"/>
      <c r="D12" s="1513">
        <v>29.391045999999999</v>
      </c>
      <c r="E12" s="1581">
        <v>75.610246000000004</v>
      </c>
      <c r="F12" s="696">
        <v>29.548376000000001</v>
      </c>
      <c r="G12" s="684">
        <v>29.639703999999998</v>
      </c>
      <c r="H12" s="684">
        <v>28.784852000000001</v>
      </c>
      <c r="I12" s="1568">
        <v>79.453376000000006</v>
      </c>
      <c r="J12" s="684">
        <v>105.00129200000001</v>
      </c>
      <c r="K12" s="684">
        <v>108.23822800000001</v>
      </c>
      <c r="L12" s="723"/>
      <c r="M12" s="723"/>
      <c r="N12" s="723"/>
    </row>
    <row r="13" spans="1:18" s="1678" customFormat="1" ht="15.95" customHeight="1">
      <c r="A13" s="1681" t="s">
        <v>526</v>
      </c>
      <c r="B13" s="698"/>
      <c r="C13" s="697"/>
      <c r="D13" s="1513">
        <v>0.37215900000000002</v>
      </c>
      <c r="E13" s="1581">
        <v>1.2416499999999999</v>
      </c>
      <c r="F13" s="696">
        <v>1.7513780000000001</v>
      </c>
      <c r="G13" s="684">
        <v>-0.53523100000000001</v>
      </c>
      <c r="H13" s="684">
        <v>0.71949700000000005</v>
      </c>
      <c r="I13" s="1568">
        <v>0.72637700000000005</v>
      </c>
      <c r="J13" s="684">
        <v>1.6138089999999998</v>
      </c>
      <c r="K13" s="684">
        <v>1.4458740000000001</v>
      </c>
      <c r="L13" s="723"/>
      <c r="M13" s="723"/>
      <c r="N13" s="723"/>
    </row>
    <row r="14" spans="1:18" s="1678" customFormat="1" ht="15.95" customHeight="1">
      <c r="A14" s="897" t="s">
        <v>97</v>
      </c>
      <c r="B14" s="898"/>
      <c r="C14" s="899"/>
      <c r="D14" s="1629">
        <v>286.18603300000001</v>
      </c>
      <c r="E14" s="1628">
        <v>760.37191600000006</v>
      </c>
      <c r="F14" s="901">
        <v>240.49615409999998</v>
      </c>
      <c r="G14" s="900">
        <v>284.54664700000001</v>
      </c>
      <c r="H14" s="900">
        <v>290.98888194</v>
      </c>
      <c r="I14" s="1627">
        <v>765.55893805999995</v>
      </c>
      <c r="J14" s="900">
        <v>1046.557949</v>
      </c>
      <c r="K14" s="900">
        <v>1056.54782</v>
      </c>
      <c r="L14" s="723"/>
      <c r="M14" s="723"/>
      <c r="N14" s="723"/>
    </row>
    <row r="15" spans="1:18" s="1678" customFormat="1" ht="15.95" customHeight="1">
      <c r="A15" s="1681"/>
      <c r="B15" s="828"/>
      <c r="C15" s="828"/>
      <c r="D15" s="7"/>
      <c r="E15" s="7"/>
      <c r="F15" s="7"/>
      <c r="G15" s="7"/>
      <c r="H15" s="7"/>
      <c r="I15" s="724"/>
      <c r="J15" s="724"/>
      <c r="K15" s="724"/>
      <c r="L15" s="723"/>
      <c r="M15" s="723"/>
      <c r="N15" s="723"/>
    </row>
    <row r="16" spans="1:18" s="1678" customFormat="1" ht="19.5" customHeight="1">
      <c r="A16" s="710" t="s">
        <v>527</v>
      </c>
      <c r="B16" s="712"/>
      <c r="C16" s="712"/>
      <c r="D16" s="1676"/>
      <c r="E16" s="1676"/>
      <c r="F16" s="1676"/>
      <c r="G16" s="1676"/>
      <c r="H16" s="1676"/>
      <c r="I16" s="895"/>
      <c r="J16" s="895"/>
      <c r="K16" s="895"/>
      <c r="L16" s="723"/>
      <c r="M16" s="723"/>
      <c r="N16" s="723"/>
    </row>
    <row r="17" spans="1:14" s="1679" customFormat="1" ht="15.95" customHeight="1">
      <c r="A17" s="896" t="s">
        <v>95</v>
      </c>
      <c r="B17" s="715" t="s">
        <v>229</v>
      </c>
      <c r="C17" s="716" t="s">
        <v>99</v>
      </c>
      <c r="D17" s="717" t="s">
        <v>100</v>
      </c>
      <c r="E17" s="716" t="s">
        <v>101</v>
      </c>
      <c r="F17" s="715" t="s">
        <v>85</v>
      </c>
      <c r="G17" s="852" t="s">
        <v>86</v>
      </c>
      <c r="H17" s="852" t="s">
        <v>87</v>
      </c>
      <c r="I17" s="1606" t="s">
        <v>88</v>
      </c>
      <c r="J17" s="716" t="s">
        <v>768</v>
      </c>
      <c r="K17" s="716" t="s">
        <v>670</v>
      </c>
      <c r="L17" s="724"/>
      <c r="M17" s="724"/>
      <c r="N17" s="724"/>
    </row>
    <row r="18" spans="1:14" s="1678" customFormat="1" ht="15.95" customHeight="1">
      <c r="A18" s="902" t="s">
        <v>520</v>
      </c>
      <c r="B18" s="698"/>
      <c r="C18" s="731"/>
      <c r="D18" s="1572">
        <v>1.660974</v>
      </c>
      <c r="E18" s="1591">
        <v>3.7043339999999998</v>
      </c>
      <c r="F18" s="823">
        <v>-18.738807647473028</v>
      </c>
      <c r="G18" s="680">
        <v>-2.7533077511938209</v>
      </c>
      <c r="H18" s="680">
        <v>12.62735640205233</v>
      </c>
      <c r="I18" s="1568">
        <v>7.6236664247200272</v>
      </c>
      <c r="J18" s="684">
        <v>5.3653079999999997</v>
      </c>
      <c r="K18" s="684">
        <v>20.251022826772356</v>
      </c>
      <c r="L18" s="723"/>
      <c r="M18" s="723"/>
      <c r="N18" s="723"/>
    </row>
    <row r="19" spans="1:14" s="1678" customFormat="1" ht="15.95" customHeight="1">
      <c r="A19" s="1681" t="s">
        <v>521</v>
      </c>
      <c r="B19" s="698"/>
      <c r="C19" s="697"/>
      <c r="D19" s="1513">
        <v>0.30502899999999999</v>
      </c>
      <c r="E19" s="1581">
        <v>-0.81419200000000003</v>
      </c>
      <c r="F19" s="696">
        <v>1.018480958693156</v>
      </c>
      <c r="G19" s="684">
        <v>0.61733660744343255</v>
      </c>
      <c r="H19" s="684">
        <v>2.1201593849466631</v>
      </c>
      <c r="I19" s="1568">
        <v>-2.7819632467539199E-2</v>
      </c>
      <c r="J19" s="684">
        <v>-0.50916300000000003</v>
      </c>
      <c r="K19" s="684">
        <v>2.0923397524791238</v>
      </c>
      <c r="L19" s="723"/>
      <c r="M19" s="723"/>
      <c r="N19" s="723"/>
    </row>
    <row r="20" spans="1:14" s="1678" customFormat="1" ht="15.95" customHeight="1">
      <c r="A20" s="1681" t="s">
        <v>522</v>
      </c>
      <c r="B20" s="698"/>
      <c r="C20" s="697"/>
      <c r="D20" s="1513">
        <v>-8.9351760000000002</v>
      </c>
      <c r="E20" s="1581">
        <v>-6.3328230000000003</v>
      </c>
      <c r="F20" s="696">
        <v>-6.0359607623864404</v>
      </c>
      <c r="G20" s="684">
        <v>11.803857106249474</v>
      </c>
      <c r="H20" s="684">
        <v>-6.7496800421065126</v>
      </c>
      <c r="I20" s="1568">
        <v>-3.5366848510520672</v>
      </c>
      <c r="J20" s="684">
        <v>-15.267999</v>
      </c>
      <c r="K20" s="684">
        <v>-10.286364893158581</v>
      </c>
      <c r="L20" s="723"/>
      <c r="M20" s="723"/>
      <c r="N20" s="723"/>
    </row>
    <row r="21" spans="1:14" s="1678" customFormat="1" ht="15.95" customHeight="1">
      <c r="A21" s="1681" t="s">
        <v>523</v>
      </c>
      <c r="B21" s="698"/>
      <c r="C21" s="697"/>
      <c r="D21" s="1513">
        <v>0</v>
      </c>
      <c r="E21" s="1581">
        <v>0</v>
      </c>
      <c r="F21" s="696">
        <v>0</v>
      </c>
      <c r="G21" s="684">
        <v>0</v>
      </c>
      <c r="H21" s="684">
        <v>0</v>
      </c>
      <c r="I21" s="1568">
        <v>0</v>
      </c>
      <c r="J21" s="684">
        <v>0</v>
      </c>
      <c r="K21" s="684">
        <v>0</v>
      </c>
      <c r="L21" s="723"/>
      <c r="M21" s="723"/>
      <c r="N21" s="723"/>
    </row>
    <row r="22" spans="1:14" s="1678" customFormat="1" ht="15.95" customHeight="1">
      <c r="A22" s="1681" t="s">
        <v>524</v>
      </c>
      <c r="B22" s="698"/>
      <c r="C22" s="697"/>
      <c r="D22" s="1513">
        <v>33.531048499999905</v>
      </c>
      <c r="E22" s="1581">
        <v>19.42712903</v>
      </c>
      <c r="F22" s="696">
        <v>30.216634153596722</v>
      </c>
      <c r="G22" s="684">
        <v>14.721331477097142</v>
      </c>
      <c r="H22" s="684">
        <v>22.048228141582001</v>
      </c>
      <c r="I22" s="1568">
        <v>-5.6237317593252696</v>
      </c>
      <c r="J22" s="684">
        <v>52.958177529999901</v>
      </c>
      <c r="K22" s="684">
        <v>16.424496382256731</v>
      </c>
      <c r="L22" s="723"/>
      <c r="M22" s="723"/>
      <c r="N22" s="723"/>
    </row>
    <row r="23" spans="1:14" s="1678" customFormat="1" ht="15.95" customHeight="1">
      <c r="A23" s="1681" t="s">
        <v>525</v>
      </c>
      <c r="B23" s="698"/>
      <c r="C23" s="697"/>
      <c r="D23" s="1513">
        <v>9.9690123700100308</v>
      </c>
      <c r="E23" s="1581">
        <v>4.98147178999002</v>
      </c>
      <c r="F23" s="696">
        <v>5.6458251310048793</v>
      </c>
      <c r="G23" s="684">
        <v>0.19647513320931154</v>
      </c>
      <c r="H23" s="684">
        <v>10.891508263671662</v>
      </c>
      <c r="I23" s="1568">
        <v>-1.5534971662247861</v>
      </c>
      <c r="J23" s="684">
        <v>14.950484160000052</v>
      </c>
      <c r="K23" s="684">
        <v>9.3380110974468771</v>
      </c>
      <c r="L23" s="723"/>
      <c r="M23" s="723"/>
      <c r="N23" s="723"/>
    </row>
    <row r="24" spans="1:14" s="1678" customFormat="1" ht="15.95" customHeight="1">
      <c r="A24" s="1681" t="s">
        <v>526</v>
      </c>
      <c r="B24" s="698"/>
      <c r="C24" s="697"/>
      <c r="D24" s="1513">
        <v>0.773003</v>
      </c>
      <c r="E24" s="1581">
        <v>0.52896499999999991</v>
      </c>
      <c r="F24" s="696">
        <v>0.57429650136030752</v>
      </c>
      <c r="G24" s="684">
        <v>-0.1652291456246196</v>
      </c>
      <c r="H24" s="684">
        <v>0.37194976759466503</v>
      </c>
      <c r="I24" s="1568">
        <v>-0.30065756216591183</v>
      </c>
      <c r="J24" s="684">
        <v>1.301968</v>
      </c>
      <c r="K24" s="684">
        <v>7.1292205428753197E-2</v>
      </c>
      <c r="L24" s="723"/>
      <c r="M24" s="723"/>
      <c r="N24" s="723"/>
    </row>
    <row r="25" spans="1:14" s="1678" customFormat="1" ht="15.95" customHeight="1">
      <c r="A25" s="1681" t="s">
        <v>528</v>
      </c>
      <c r="B25" s="698"/>
      <c r="C25" s="697"/>
      <c r="D25" s="1513">
        <v>1.80552443</v>
      </c>
      <c r="E25" s="1581">
        <v>0.73849496999999598</v>
      </c>
      <c r="F25" s="696">
        <v>-1.1650719899999968</v>
      </c>
      <c r="G25" s="684">
        <v>3.2003884699999983</v>
      </c>
      <c r="H25" s="684">
        <v>1.1343720599999998</v>
      </c>
      <c r="I25" s="1568">
        <v>0.48677388999999899</v>
      </c>
      <c r="J25" s="684">
        <v>2.5440193999999958</v>
      </c>
      <c r="K25" s="684">
        <v>1.6211459499999987</v>
      </c>
      <c r="L25" s="723"/>
      <c r="M25" s="723"/>
      <c r="N25" s="723"/>
    </row>
    <row r="26" spans="1:14" s="1678" customFormat="1" ht="15.95" customHeight="1">
      <c r="A26" s="897" t="s">
        <v>97</v>
      </c>
      <c r="B26" s="898"/>
      <c r="C26" s="899"/>
      <c r="D26" s="1512">
        <v>39.109415300010504</v>
      </c>
      <c r="E26" s="1626">
        <v>22.23337978999</v>
      </c>
      <c r="F26" s="901">
        <v>11.515396344795601</v>
      </c>
      <c r="G26" s="903">
        <v>27.620851897180916</v>
      </c>
      <c r="H26" s="903">
        <v>42.443893977740807</v>
      </c>
      <c r="I26" s="1625">
        <v>-2.9319506565155478</v>
      </c>
      <c r="J26" s="903">
        <v>61.342795090000507</v>
      </c>
      <c r="K26" s="903">
        <v>39</v>
      </c>
      <c r="L26" s="723"/>
      <c r="M26" s="723"/>
      <c r="N26" s="723"/>
    </row>
    <row r="27" spans="1:14">
      <c r="J27" s="834"/>
      <c r="K27" s="834"/>
    </row>
    <row r="28" spans="1:14">
      <c r="J28" s="834"/>
      <c r="K28" s="834"/>
    </row>
    <row r="29" spans="1:14">
      <c r="J29" s="743"/>
      <c r="K29" s="743"/>
    </row>
    <row r="30" spans="1:14">
      <c r="J30" s="743"/>
      <c r="K30" s="743"/>
    </row>
    <row r="31" spans="1:14">
      <c r="J31" s="837"/>
      <c r="K31" s="837"/>
    </row>
    <row r="32" spans="1:14">
      <c r="J32" s="837"/>
      <c r="K32" s="837"/>
    </row>
    <row r="33" spans="10:11">
      <c r="J33" s="99"/>
      <c r="K33" s="99"/>
    </row>
    <row r="34" spans="10:11">
      <c r="J34" s="98"/>
      <c r="K34" s="98"/>
    </row>
    <row r="35" spans="10:11">
      <c r="J35" s="1481"/>
      <c r="K35" s="1481"/>
    </row>
    <row r="36" spans="10:11">
      <c r="J36" s="1482"/>
      <c r="K36" s="1482"/>
    </row>
    <row r="37" spans="10:11">
      <c r="J37" s="839"/>
      <c r="K37" s="839"/>
    </row>
    <row r="38" spans="10:11">
      <c r="J38" s="839"/>
      <c r="K38" s="839"/>
    </row>
    <row r="39" spans="10:11" ht="30">
      <c r="J39" s="1507"/>
      <c r="K39" s="1507"/>
    </row>
    <row r="40" spans="10:11" ht="30">
      <c r="J40" s="708"/>
      <c r="K40" s="708"/>
    </row>
    <row r="41" spans="10:11">
      <c r="J41" s="709"/>
      <c r="K41" s="709"/>
    </row>
    <row r="42" spans="10:11">
      <c r="J42" s="1484"/>
      <c r="K42" s="1484"/>
    </row>
    <row r="43" spans="10:11">
      <c r="J43" s="1496"/>
      <c r="K43" s="1496"/>
    </row>
    <row r="44" spans="10:11">
      <c r="J44" s="684"/>
      <c r="K44" s="684"/>
    </row>
    <row r="45" spans="10:11">
      <c r="J45" s="1495"/>
      <c r="K45" s="1495"/>
    </row>
    <row r="46" spans="10:11">
      <c r="J46" s="1495"/>
      <c r="K46" s="1495"/>
    </row>
    <row r="47" spans="10:11">
      <c r="J47" s="1495"/>
      <c r="K47" s="1495"/>
    </row>
    <row r="48" spans="10:11">
      <c r="J48" s="1495"/>
      <c r="K48" s="1495"/>
    </row>
    <row r="49" spans="10:11">
      <c r="J49" s="1495"/>
      <c r="K49" s="1495"/>
    </row>
    <row r="50" spans="10:11">
      <c r="J50" s="1495"/>
      <c r="K50" s="1495"/>
    </row>
    <row r="51" spans="10:11">
      <c r="J51" s="1494"/>
      <c r="K51" s="1494"/>
    </row>
    <row r="52" spans="10:11">
      <c r="J52" s="1495"/>
      <c r="K52" s="1495"/>
    </row>
    <row r="53" spans="10:11">
      <c r="J53" s="1495"/>
      <c r="K53" s="1495"/>
    </row>
    <row r="54" spans="10:11">
      <c r="J54" s="1495"/>
      <c r="K54" s="1495"/>
    </row>
    <row r="55" spans="10:11">
      <c r="J55" s="1495"/>
      <c r="K55" s="1495"/>
    </row>
    <row r="56" spans="10:11">
      <c r="J56" s="1495"/>
      <c r="K56" s="1495"/>
    </row>
    <row r="57" spans="10:11">
      <c r="J57" s="1495"/>
      <c r="K57" s="1495"/>
    </row>
    <row r="58" spans="10:11">
      <c r="J58" s="1495"/>
      <c r="K58" s="1495"/>
    </row>
    <row r="59" spans="10:11">
      <c r="J59" s="1494"/>
      <c r="K59" s="1494"/>
    </row>
    <row r="60" spans="10:11">
      <c r="J60" s="1506"/>
      <c r="K60" s="1506"/>
    </row>
    <row r="61" spans="10:11">
      <c r="J61" s="1506"/>
      <c r="K61" s="1506"/>
    </row>
    <row r="62" spans="10:11">
      <c r="J62" s="1494"/>
      <c r="K62" s="1494"/>
    </row>
    <row r="63" spans="10:11">
      <c r="J63" s="1505"/>
      <c r="K63" s="1505"/>
    </row>
    <row r="64" spans="10:11">
      <c r="J64" s="1495"/>
      <c r="K64" s="1495"/>
    </row>
    <row r="65" spans="10:11">
      <c r="J65" s="1495"/>
      <c r="K65" s="1495"/>
    </row>
    <row r="66" spans="10:11">
      <c r="J66" s="1495"/>
      <c r="K66" s="1495"/>
    </row>
    <row r="67" spans="10:11">
      <c r="J67" s="1504"/>
      <c r="K67" s="1504"/>
    </row>
    <row r="68" spans="10:11">
      <c r="J68" s="1495"/>
      <c r="K68" s="1495"/>
    </row>
    <row r="69" spans="10:11">
      <c r="J69" s="1495"/>
      <c r="K69" s="1495"/>
    </row>
    <row r="70" spans="10:11">
      <c r="J70" s="1501"/>
      <c r="K70" s="1501"/>
    </row>
    <row r="71" spans="10:11">
      <c r="J71" s="1499"/>
      <c r="K71" s="1499"/>
    </row>
    <row r="72" spans="10:11">
      <c r="J72" s="1503"/>
      <c r="K72" s="1503"/>
    </row>
    <row r="73" spans="10:11">
      <c r="J73" s="1500"/>
      <c r="K73" s="1500"/>
    </row>
    <row r="74" spans="10:11">
      <c r="J74" s="1502"/>
      <c r="K74" s="1502"/>
    </row>
    <row r="75" spans="10:11">
      <c r="J75" s="1500"/>
      <c r="K75" s="1500"/>
    </row>
    <row r="76" spans="10:11">
      <c r="J76" s="1500"/>
      <c r="K76" s="1500"/>
    </row>
    <row r="77" spans="10:11">
      <c r="J77" s="1500"/>
      <c r="K77" s="1500"/>
    </row>
    <row r="78" spans="10:11">
      <c r="J78" s="1499"/>
      <c r="K78" s="1499"/>
    </row>
    <row r="79" spans="10:11">
      <c r="J79" s="1498"/>
      <c r="K79" s="1498"/>
    </row>
    <row r="80" spans="10:11">
      <c r="J80" s="1495"/>
      <c r="K80" s="1495"/>
    </row>
    <row r="81" spans="10:11">
      <c r="J81" s="683"/>
      <c r="K81" s="683"/>
    </row>
    <row r="82" spans="10:11">
      <c r="J82" s="1484"/>
      <c r="K82" s="1484"/>
    </row>
    <row r="83" spans="10:11">
      <c r="J83" s="1496"/>
      <c r="K83" s="1496"/>
    </row>
    <row r="84" spans="10:11">
      <c r="J84" s="1494"/>
      <c r="K84" s="1494"/>
    </row>
    <row r="85" spans="10:11">
      <c r="J85" s="1495"/>
      <c r="K85" s="1495"/>
    </row>
    <row r="86" spans="10:11">
      <c r="J86" s="1495"/>
      <c r="K86" s="1495"/>
    </row>
    <row r="87" spans="10:11">
      <c r="J87" s="1494"/>
      <c r="K87" s="1494"/>
    </row>
    <row r="97" spans="10:11" ht="30">
      <c r="J97" s="26"/>
      <c r="K97" s="26"/>
    </row>
    <row r="98" spans="10:11" ht="30">
      <c r="J98" s="708"/>
      <c r="K98" s="708"/>
    </row>
    <row r="99" spans="10:11">
      <c r="J99" s="709"/>
      <c r="K99" s="709"/>
    </row>
    <row r="100" spans="10:11">
      <c r="J100" s="1484"/>
      <c r="K100" s="1484"/>
    </row>
    <row r="101" spans="10:11">
      <c r="J101" s="1483"/>
      <c r="K101" s="1483"/>
    </row>
    <row r="102" spans="10:11">
      <c r="J102" s="684"/>
      <c r="K102" s="684"/>
    </row>
    <row r="103" spans="10:11">
      <c r="J103" s="684"/>
      <c r="K103" s="684"/>
    </row>
    <row r="104" spans="10:11">
      <c r="J104" s="684"/>
      <c r="K104" s="684"/>
    </row>
    <row r="105" spans="10:11">
      <c r="J105" s="684"/>
      <c r="K105" s="684"/>
    </row>
    <row r="106" spans="10:11">
      <c r="J106" s="684"/>
      <c r="K106" s="684"/>
    </row>
    <row r="107" spans="10:11">
      <c r="J107" s="684"/>
      <c r="K107" s="684"/>
    </row>
    <row r="108" spans="10:11">
      <c r="J108" s="684"/>
      <c r="K108" s="684"/>
    </row>
    <row r="109" spans="10:11">
      <c r="J109" s="787"/>
      <c r="K109" s="787"/>
    </row>
    <row r="110" spans="10:11">
      <c r="J110" s="684"/>
      <c r="K110" s="684"/>
    </row>
    <row r="111" spans="10:11">
      <c r="J111" s="684"/>
      <c r="K111" s="684"/>
    </row>
    <row r="112" spans="10:11">
      <c r="J112" s="684"/>
      <c r="K112" s="684"/>
    </row>
    <row r="113" spans="10:11">
      <c r="J113" s="684"/>
      <c r="K113" s="684"/>
    </row>
    <row r="114" spans="10:11">
      <c r="J114" s="684"/>
      <c r="K114" s="684"/>
    </row>
    <row r="115" spans="10:11">
      <c r="J115" s="684"/>
      <c r="K115" s="684"/>
    </row>
    <row r="116" spans="10:11">
      <c r="J116" s="684"/>
      <c r="K116" s="684"/>
    </row>
    <row r="117" spans="10:11">
      <c r="J117" s="787"/>
      <c r="K117" s="787"/>
    </row>
    <row r="118" spans="10:11">
      <c r="J118" s="1493"/>
      <c r="K118" s="1493"/>
    </row>
    <row r="119" spans="10:11">
      <c r="J119" s="1493"/>
      <c r="K119" s="1493"/>
    </row>
    <row r="120" spans="10:11">
      <c r="J120" s="787"/>
      <c r="K120" s="787"/>
    </row>
    <row r="121" spans="10:11">
      <c r="J121" s="63"/>
      <c r="K121" s="63"/>
    </row>
    <row r="122" spans="10:11">
      <c r="J122" s="683"/>
      <c r="K122" s="683"/>
    </row>
    <row r="123" spans="10:11">
      <c r="J123" s="683"/>
      <c r="K123" s="683"/>
    </row>
    <row r="124" spans="10:11">
      <c r="J124" s="683"/>
      <c r="K124" s="683"/>
    </row>
    <row r="125" spans="10:11">
      <c r="J125" s="1492"/>
      <c r="K125" s="1492"/>
    </row>
    <row r="126" spans="10:11">
      <c r="J126" s="684"/>
      <c r="K126" s="684"/>
    </row>
    <row r="127" spans="10:11">
      <c r="J127" s="684"/>
      <c r="K127" s="684"/>
    </row>
    <row r="128" spans="10:11">
      <c r="J128" s="1489"/>
      <c r="K128" s="1489"/>
    </row>
    <row r="129" spans="10:11">
      <c r="J129" s="1487"/>
      <c r="K129" s="1487"/>
    </row>
    <row r="130" spans="10:11">
      <c r="J130" s="1491"/>
      <c r="K130" s="1491"/>
    </row>
    <row r="131" spans="10:11">
      <c r="J131" s="1488"/>
      <c r="K131" s="1488"/>
    </row>
    <row r="132" spans="10:11">
      <c r="J132" s="224"/>
      <c r="K132" s="224"/>
    </row>
    <row r="133" spans="10:11">
      <c r="J133" s="1488"/>
      <c r="K133" s="1488"/>
    </row>
    <row r="134" spans="10:11">
      <c r="J134" s="1488"/>
      <c r="K134" s="1488"/>
    </row>
    <row r="135" spans="10:11">
      <c r="J135" s="1488"/>
      <c r="K135" s="1488"/>
    </row>
    <row r="136" spans="10:11">
      <c r="J136" s="1487"/>
      <c r="K136" s="1487"/>
    </row>
    <row r="137" spans="10:11">
      <c r="J137" s="1486"/>
      <c r="K137" s="1486"/>
    </row>
    <row r="138" spans="10:11">
      <c r="J138" s="683"/>
      <c r="K138" s="683"/>
    </row>
    <row r="139" spans="10:11">
      <c r="J139" s="683"/>
      <c r="K139" s="683"/>
    </row>
    <row r="140" spans="10:11">
      <c r="J140" s="1484"/>
      <c r="K140" s="1484"/>
    </row>
    <row r="141" spans="10:11">
      <c r="J141" s="1483"/>
      <c r="K141" s="1483"/>
    </row>
    <row r="142" spans="10:11">
      <c r="J142" s="787"/>
      <c r="K142" s="787"/>
    </row>
    <row r="143" spans="10:11">
      <c r="J143" s="684"/>
      <c r="K143" s="684"/>
    </row>
    <row r="144" spans="10:11">
      <c r="J144" s="684"/>
      <c r="K144" s="684"/>
    </row>
    <row r="145" spans="10:11">
      <c r="J145" s="787"/>
      <c r="K145" s="787"/>
    </row>
    <row r="147" spans="10:11">
      <c r="J147" s="723"/>
      <c r="K147" s="723"/>
    </row>
    <row r="148" spans="10:11">
      <c r="J148" s="723"/>
      <c r="K148" s="723"/>
    </row>
    <row r="149" spans="10:11">
      <c r="J149" s="723"/>
      <c r="K149" s="723"/>
    </row>
    <row r="150" spans="10:11">
      <c r="J150" s="1704"/>
      <c r="K150" s="1704"/>
    </row>
    <row r="151" spans="10:11">
      <c r="J151" s="723"/>
      <c r="K151" s="723"/>
    </row>
    <row r="153" spans="10:11">
      <c r="J153" s="723"/>
      <c r="K153" s="723"/>
    </row>
    <row r="154" spans="10:11">
      <c r="J154" s="723"/>
      <c r="K154" s="723"/>
    </row>
    <row r="155" spans="10:11">
      <c r="J155" s="723"/>
      <c r="K155" s="723"/>
    </row>
    <row r="156" spans="10:11">
      <c r="J156" s="723"/>
      <c r="K156" s="723"/>
    </row>
    <row r="157" spans="10:11">
      <c r="J157" s="723"/>
      <c r="K157" s="723"/>
    </row>
    <row r="158" spans="10:11">
      <c r="J158" s="723"/>
      <c r="K158" s="723"/>
    </row>
    <row r="159" spans="10:11">
      <c r="J159" s="723"/>
      <c r="K159" s="723"/>
    </row>
    <row r="164" spans="10:11">
      <c r="J164" s="1704"/>
      <c r="K164" s="1704"/>
    </row>
    <row r="177" spans="10:11">
      <c r="J177" s="1704"/>
      <c r="K177" s="1704"/>
    </row>
    <row r="191" spans="10:11">
      <c r="J191" s="1704"/>
      <c r="K191" s="1704"/>
    </row>
    <row r="204" spans="10:11">
      <c r="J204" s="1704"/>
      <c r="K204" s="1704"/>
    </row>
    <row r="218" spans="10:11">
      <c r="J218" s="1704"/>
      <c r="K218" s="1704"/>
    </row>
    <row r="231" spans="10:11">
      <c r="J231" s="1704"/>
      <c r="K231" s="1704"/>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D209"/>
  <sheetViews>
    <sheetView showGridLines="0" view="pageBreakPreview" zoomScale="70" zoomScaleNormal="70" zoomScaleSheetLayoutView="70" workbookViewId="0"/>
  </sheetViews>
  <sheetFormatPr defaultColWidth="9.140625" defaultRowHeight="12.75"/>
  <cols>
    <col min="1" max="1" width="65.7109375" customWidth="1"/>
    <col min="2" max="9" width="12.7109375" customWidth="1"/>
    <col min="10" max="11" width="12.7109375" style="777" customWidth="1"/>
    <col min="12" max="12" width="3.7109375" style="906" customWidth="1"/>
  </cols>
  <sheetData>
    <row r="1" spans="1:30" s="705" customFormat="1" ht="50.1" customHeight="1">
      <c r="A1" s="704"/>
      <c r="J1" s="706"/>
      <c r="K1" s="706"/>
      <c r="L1" s="904"/>
    </row>
    <row r="2" spans="1:30" s="12" customFormat="1" ht="39.950000000000003" customHeight="1">
      <c r="A2" s="1677" t="s">
        <v>751</v>
      </c>
      <c r="B2" s="24"/>
      <c r="C2" s="25"/>
      <c r="D2" s="25"/>
      <c r="E2" s="24"/>
      <c r="F2" s="24"/>
      <c r="G2" s="24"/>
      <c r="H2" s="26"/>
      <c r="I2" s="835"/>
      <c r="J2" s="26"/>
      <c r="K2" s="26"/>
      <c r="L2" s="11"/>
      <c r="M2" s="11"/>
      <c r="N2" s="11"/>
      <c r="O2" s="11"/>
      <c r="P2" s="11"/>
      <c r="Q2" s="11"/>
      <c r="R2" s="11"/>
      <c r="S2" s="11"/>
      <c r="T2" s="11"/>
      <c r="U2" s="11"/>
      <c r="V2" s="11"/>
      <c r="W2" s="11"/>
      <c r="X2" s="11"/>
      <c r="Y2" s="11"/>
      <c r="Z2" s="11"/>
      <c r="AA2" s="11"/>
      <c r="AB2" s="11"/>
      <c r="AC2" s="11"/>
      <c r="AD2" s="11"/>
    </row>
    <row r="3" spans="1:30" s="12" customFormat="1" ht="2.1" customHeight="1">
      <c r="A3" s="9"/>
      <c r="B3" s="8"/>
      <c r="C3" s="707"/>
      <c r="D3" s="707"/>
      <c r="E3" s="8"/>
      <c r="F3" s="8"/>
      <c r="G3" s="8"/>
      <c r="H3" s="8"/>
      <c r="I3" s="836"/>
      <c r="J3" s="708"/>
      <c r="K3" s="708"/>
      <c r="L3" s="11"/>
      <c r="M3" s="11"/>
      <c r="N3" s="11"/>
      <c r="O3" s="11"/>
      <c r="P3" s="11"/>
      <c r="Q3" s="11"/>
      <c r="R3" s="11"/>
      <c r="S3" s="11"/>
      <c r="T3" s="11"/>
      <c r="U3" s="11"/>
      <c r="V3" s="11"/>
      <c r="W3" s="11"/>
      <c r="X3" s="11"/>
      <c r="Y3" s="11"/>
      <c r="Z3" s="11"/>
      <c r="AA3" s="11"/>
      <c r="AB3" s="11"/>
      <c r="AC3" s="11"/>
      <c r="AD3" s="11"/>
    </row>
    <row r="4" spans="1:30" s="1678" customFormat="1" ht="15.75" customHeight="1">
      <c r="A4" s="28"/>
      <c r="B4" s="28"/>
      <c r="C4" s="28"/>
      <c r="D4" s="28"/>
      <c r="E4" s="709"/>
      <c r="F4" s="709"/>
      <c r="G4" s="709"/>
      <c r="H4" s="30"/>
      <c r="I4" s="5"/>
      <c r="J4" s="709"/>
      <c r="K4" s="709"/>
      <c r="L4" s="1679"/>
      <c r="M4" s="1679"/>
      <c r="N4" s="1679"/>
      <c r="O4" s="1679"/>
      <c r="P4" s="1679"/>
      <c r="Q4" s="1679"/>
      <c r="R4" s="1679"/>
      <c r="S4" s="1679"/>
      <c r="T4" s="1679"/>
      <c r="U4" s="1679"/>
      <c r="V4" s="1679"/>
      <c r="W4" s="1679"/>
      <c r="X4" s="1679"/>
      <c r="Y4" s="1679"/>
      <c r="Z4" s="1679"/>
      <c r="AA4" s="1679"/>
      <c r="AB4" s="1679"/>
      <c r="AC4" s="1679"/>
      <c r="AD4" s="1679"/>
    </row>
    <row r="5" spans="1:30" s="1678" customFormat="1" ht="20.100000000000001" customHeight="1">
      <c r="A5" s="710" t="s">
        <v>529</v>
      </c>
      <c r="B5" s="711"/>
      <c r="C5" s="712"/>
      <c r="D5" s="712"/>
      <c r="E5" s="851"/>
      <c r="F5" s="851"/>
      <c r="G5" s="851"/>
      <c r="H5" s="851"/>
      <c r="I5" s="713"/>
      <c r="J5" s="713"/>
      <c r="K5" s="713"/>
      <c r="R5" s="11"/>
      <c r="S5" s="11"/>
      <c r="T5" s="11"/>
      <c r="U5" s="11"/>
    </row>
    <row r="6" spans="1:30" ht="15.95" customHeight="1">
      <c r="A6" s="905" t="s">
        <v>95</v>
      </c>
      <c r="B6" s="715" t="s">
        <v>229</v>
      </c>
      <c r="C6" s="716" t="s">
        <v>99</v>
      </c>
      <c r="D6" s="717" t="s">
        <v>100</v>
      </c>
      <c r="E6" s="716" t="s">
        <v>101</v>
      </c>
      <c r="F6" s="715" t="s">
        <v>85</v>
      </c>
      <c r="G6" s="852" t="s">
        <v>86</v>
      </c>
      <c r="H6" s="852" t="s">
        <v>87</v>
      </c>
      <c r="I6" s="1606" t="s">
        <v>88</v>
      </c>
      <c r="J6" s="716" t="s">
        <v>768</v>
      </c>
      <c r="K6" s="716" t="s">
        <v>670</v>
      </c>
      <c r="N6" s="907"/>
      <c r="O6" s="907"/>
      <c r="P6" s="907"/>
      <c r="Q6" s="907"/>
      <c r="R6" s="11"/>
      <c r="S6" s="11"/>
      <c r="T6" s="11"/>
      <c r="U6" s="11"/>
      <c r="V6" s="907"/>
    </row>
    <row r="7" spans="1:30" ht="15.95" customHeight="1">
      <c r="A7" s="908" t="s">
        <v>241</v>
      </c>
      <c r="B7" s="909"/>
      <c r="C7" s="910"/>
      <c r="D7" s="1643">
        <v>130.00596966000001</v>
      </c>
      <c r="E7" s="910">
        <v>129.76316505</v>
      </c>
      <c r="F7" s="909">
        <v>122.57779704000001</v>
      </c>
      <c r="G7" s="911">
        <v>112.58877124999999</v>
      </c>
      <c r="H7" s="911">
        <v>114.89458334</v>
      </c>
      <c r="I7" s="1642">
        <v>114.13031495999999</v>
      </c>
      <c r="J7" s="1646">
        <v>259.76913471</v>
      </c>
      <c r="K7" s="1646">
        <v>229.02489829999999</v>
      </c>
      <c r="R7" s="1679"/>
      <c r="S7" s="1679"/>
      <c r="T7" s="1679"/>
      <c r="U7" s="1679"/>
    </row>
    <row r="8" spans="1:30" ht="15.95" customHeight="1">
      <c r="A8" s="912" t="s">
        <v>530</v>
      </c>
      <c r="B8" s="913"/>
      <c r="C8" s="914"/>
      <c r="D8" s="1641">
        <v>85.249804641095594</v>
      </c>
      <c r="E8" s="914">
        <v>85.428985481032399</v>
      </c>
      <c r="F8" s="913">
        <v>119.50750179696999</v>
      </c>
      <c r="G8" s="1632">
        <v>136.549453383882</v>
      </c>
      <c r="H8" s="1632">
        <v>132.84325201984799</v>
      </c>
      <c r="I8" s="1640">
        <v>94.00389046383799</v>
      </c>
      <c r="J8" s="1632">
        <v>170.67879012212799</v>
      </c>
      <c r="K8" s="1632">
        <v>226.84714248368599</v>
      </c>
    </row>
    <row r="9" spans="1:30" ht="15.95" customHeight="1">
      <c r="A9" s="912" t="s">
        <v>531</v>
      </c>
      <c r="B9" s="913"/>
      <c r="C9" s="914"/>
      <c r="D9" s="1641">
        <v>46.484004435612</v>
      </c>
      <c r="E9" s="914">
        <v>46.425414047150099</v>
      </c>
      <c r="F9" s="913">
        <v>53.093360522809803</v>
      </c>
      <c r="G9" s="1632">
        <v>48.023760086847496</v>
      </c>
      <c r="H9" s="1632">
        <v>51.523625085634094</v>
      </c>
      <c r="I9" s="1640">
        <v>54.3279558247879</v>
      </c>
      <c r="J9" s="1632">
        <v>92.909418482762106</v>
      </c>
      <c r="K9" s="1632">
        <v>105.851580910422</v>
      </c>
    </row>
    <row r="10" spans="1:30" ht="15.95" customHeight="1">
      <c r="A10" s="912" t="s">
        <v>532</v>
      </c>
      <c r="B10" s="913"/>
      <c r="C10" s="914"/>
      <c r="D10" s="1641">
        <v>54.434844954179198</v>
      </c>
      <c r="E10" s="914">
        <v>55.816021898040098</v>
      </c>
      <c r="F10" s="913">
        <v>60.866408059310196</v>
      </c>
      <c r="G10" s="1632">
        <v>58.367911005449201</v>
      </c>
      <c r="H10" s="1632">
        <v>54.736869529361002</v>
      </c>
      <c r="I10" s="1640">
        <v>56.769787784376597</v>
      </c>
      <c r="J10" s="1632">
        <v>110.2508668522193</v>
      </c>
      <c r="K10" s="1632">
        <v>111.50665731373761</v>
      </c>
    </row>
    <row r="11" spans="1:30" ht="15.95" customHeight="1">
      <c r="A11" s="912" t="s">
        <v>363</v>
      </c>
      <c r="B11" s="913"/>
      <c r="C11" s="914"/>
      <c r="D11" s="1641">
        <v>104.68786244</v>
      </c>
      <c r="E11" s="914">
        <v>151.19331621000001</v>
      </c>
      <c r="F11" s="913">
        <v>144.89019375000001</v>
      </c>
      <c r="G11" s="1632">
        <v>94.6029333500001</v>
      </c>
      <c r="H11" s="1632">
        <v>108.90763864</v>
      </c>
      <c r="I11" s="1640">
        <v>116.86156908</v>
      </c>
      <c r="J11" s="1632">
        <v>255.88117865000001</v>
      </c>
      <c r="K11" s="1632">
        <v>225.76920772</v>
      </c>
    </row>
    <row r="12" spans="1:30" ht="15.95" customHeight="1">
      <c r="A12" s="915" t="s">
        <v>34</v>
      </c>
      <c r="B12" s="916"/>
      <c r="C12" s="917"/>
      <c r="D12" s="1638">
        <v>124.84376344015624</v>
      </c>
      <c r="E12" s="917">
        <v>118.7657460311294</v>
      </c>
      <c r="F12" s="916">
        <v>145.50210954868595</v>
      </c>
      <c r="G12" s="1631">
        <v>113.77650128323124</v>
      </c>
      <c r="H12" s="1631">
        <v>122.01378508314679</v>
      </c>
      <c r="I12" s="1637">
        <v>112.74224881675454</v>
      </c>
      <c r="J12" s="1631">
        <v>243.60950947128563</v>
      </c>
      <c r="K12" s="1631">
        <v>234.75603389990133</v>
      </c>
    </row>
    <row r="13" spans="1:30" ht="15.95" customHeight="1">
      <c r="A13" s="879" t="s">
        <v>533</v>
      </c>
      <c r="B13" s="918"/>
      <c r="C13" s="919"/>
      <c r="D13" s="1635">
        <v>545.70624957104303</v>
      </c>
      <c r="E13" s="919">
        <v>587.39264871735202</v>
      </c>
      <c r="F13" s="918">
        <v>646.43737071777593</v>
      </c>
      <c r="G13" s="1630">
        <v>563.90933035941009</v>
      </c>
      <c r="H13" s="1630">
        <v>584.9197536979899</v>
      </c>
      <c r="I13" s="1634">
        <v>548.83576692975703</v>
      </c>
      <c r="J13" s="1630">
        <v>1133.098898288395</v>
      </c>
      <c r="K13" s="1630">
        <v>1133.755520627747</v>
      </c>
      <c r="N13" s="920"/>
      <c r="O13" s="920"/>
      <c r="P13" s="920"/>
      <c r="Q13" s="920"/>
      <c r="R13" s="920"/>
      <c r="S13" s="920"/>
      <c r="T13" s="920"/>
      <c r="U13" s="920"/>
      <c r="V13" s="920"/>
    </row>
    <row r="14" spans="1:30" ht="15.95" customHeight="1">
      <c r="A14" s="869"/>
      <c r="B14" s="921"/>
      <c r="C14" s="922"/>
      <c r="D14" s="1645"/>
      <c r="E14" s="1645"/>
      <c r="F14" s="869"/>
      <c r="G14" s="921"/>
      <c r="H14" s="922"/>
      <c r="I14" s="922"/>
      <c r="J14" s="922"/>
      <c r="K14" s="922"/>
    </row>
    <row r="15" spans="1:30" s="925" customFormat="1" ht="20.100000000000001" customHeight="1">
      <c r="A15" s="923" t="s">
        <v>534</v>
      </c>
      <c r="B15" s="712"/>
      <c r="C15" s="712"/>
      <c r="D15" s="1644"/>
      <c r="E15" s="1644"/>
      <c r="F15" s="923"/>
      <c r="G15" s="712"/>
      <c r="H15" s="712"/>
      <c r="I15" s="712"/>
      <c r="J15" s="712"/>
      <c r="K15" s="712"/>
      <c r="L15" s="924"/>
    </row>
    <row r="16" spans="1:30" ht="15.95" customHeight="1">
      <c r="A16" s="905" t="s">
        <v>95</v>
      </c>
      <c r="B16" s="715" t="s">
        <v>229</v>
      </c>
      <c r="C16" s="716" t="s">
        <v>99</v>
      </c>
      <c r="D16" s="717" t="s">
        <v>100</v>
      </c>
      <c r="E16" s="716" t="s">
        <v>101</v>
      </c>
      <c r="F16" s="715" t="s">
        <v>85</v>
      </c>
      <c r="G16" s="852" t="s">
        <v>86</v>
      </c>
      <c r="H16" s="852" t="s">
        <v>87</v>
      </c>
      <c r="I16" s="1606" t="s">
        <v>88</v>
      </c>
      <c r="J16" s="716" t="s">
        <v>768</v>
      </c>
      <c r="K16" s="716" t="s">
        <v>670</v>
      </c>
    </row>
    <row r="17" spans="1:24" ht="15.95" customHeight="1">
      <c r="A17" s="908" t="s">
        <v>241</v>
      </c>
      <c r="B17" s="909"/>
      <c r="C17" s="910"/>
      <c r="D17" s="1643">
        <v>11.939639219999901</v>
      </c>
      <c r="E17" s="910">
        <v>3.6313599799999903</v>
      </c>
      <c r="F17" s="909">
        <v>8.6596997099999005</v>
      </c>
      <c r="G17" s="911">
        <v>13.0867415800003</v>
      </c>
      <c r="H17" s="911">
        <v>12.18463949</v>
      </c>
      <c r="I17" s="1642">
        <v>6.6867063100001101</v>
      </c>
      <c r="J17" s="911">
        <v>15.570999199999891</v>
      </c>
      <c r="K17" s="911">
        <v>18.87134580000011</v>
      </c>
    </row>
    <row r="18" spans="1:24" ht="15.95" customHeight="1">
      <c r="A18" s="912" t="s">
        <v>530</v>
      </c>
      <c r="B18" s="913"/>
      <c r="C18" s="914"/>
      <c r="D18" s="1641">
        <v>21.611581894288598</v>
      </c>
      <c r="E18" s="914">
        <v>25.6367921299058</v>
      </c>
      <c r="F18" s="913">
        <v>33.695857098144003</v>
      </c>
      <c r="G18" s="1632">
        <v>25.3259318056819</v>
      </c>
      <c r="H18" s="1632">
        <v>25.082384080759699</v>
      </c>
      <c r="I18" s="1640">
        <v>26.881843486337701</v>
      </c>
      <c r="J18" s="1632">
        <v>47.248374024194398</v>
      </c>
      <c r="K18" s="1632">
        <v>51.964227567097396</v>
      </c>
    </row>
    <row r="19" spans="1:24" ht="15.95" customHeight="1">
      <c r="A19" s="912" t="s">
        <v>531</v>
      </c>
      <c r="B19" s="913"/>
      <c r="C19" s="914"/>
      <c r="D19" s="1641">
        <v>6.0998455769242801</v>
      </c>
      <c r="E19" s="914">
        <v>5.7688223135741996</v>
      </c>
      <c r="F19" s="913">
        <v>4.5599069916745707</v>
      </c>
      <c r="G19" s="1632">
        <v>5.5264727205511202</v>
      </c>
      <c r="H19" s="1632">
        <v>4.3617896041361801</v>
      </c>
      <c r="I19" s="1640">
        <v>6.9089987379645699</v>
      </c>
      <c r="J19" s="1632">
        <v>11.868667890498479</v>
      </c>
      <c r="K19" s="1632">
        <v>11.270788342100751</v>
      </c>
    </row>
    <row r="20" spans="1:24" ht="15.95" customHeight="1">
      <c r="A20" s="912" t="s">
        <v>532</v>
      </c>
      <c r="B20" s="913"/>
      <c r="C20" s="914"/>
      <c r="D20" s="1641">
        <v>2.23401464388464</v>
      </c>
      <c r="E20" s="914">
        <v>1.63265295741182</v>
      </c>
      <c r="F20" s="913">
        <v>-0.156321311732806</v>
      </c>
      <c r="G20" s="1632">
        <v>4.0653037150185902</v>
      </c>
      <c r="H20" s="1632">
        <v>2.51150149704619</v>
      </c>
      <c r="I20" s="1640">
        <v>3.9634560018592797</v>
      </c>
      <c r="J20" s="1632">
        <v>3.8666676012964603</v>
      </c>
      <c r="K20" s="1632">
        <v>6.4749574989054697</v>
      </c>
    </row>
    <row r="21" spans="1:24" ht="15.95" customHeight="1">
      <c r="A21" s="912" t="s">
        <v>363</v>
      </c>
      <c r="B21" s="913"/>
      <c r="C21" s="914"/>
      <c r="D21" s="1641">
        <v>5.2268735200001402</v>
      </c>
      <c r="E21" s="914">
        <v>5.2428173099999995</v>
      </c>
      <c r="F21" s="913">
        <v>3.01428777000022</v>
      </c>
      <c r="G21" s="1632">
        <v>4.6926534799996906</v>
      </c>
      <c r="H21" s="1632">
        <v>5.4393002500000103</v>
      </c>
      <c r="I21" s="1640">
        <v>4.8193538000000498</v>
      </c>
      <c r="J21" s="1632">
        <v>10.46969083000014</v>
      </c>
      <c r="K21" s="1632">
        <v>10.258654050000061</v>
      </c>
    </row>
    <row r="22" spans="1:24" ht="15.95" customHeight="1">
      <c r="A22" s="915" t="s">
        <v>34</v>
      </c>
      <c r="B22" s="916"/>
      <c r="C22" s="917"/>
      <c r="D22" s="1638">
        <v>-2.6788314951704582</v>
      </c>
      <c r="E22" s="917">
        <v>3.5870552720032922</v>
      </c>
      <c r="F22" s="916">
        <v>-2.0778260116180842</v>
      </c>
      <c r="G22" s="1631">
        <v>4.3741909232721952</v>
      </c>
      <c r="H22" s="1631">
        <v>3.0232998538158231</v>
      </c>
      <c r="I22" s="1637">
        <v>-7.2158552392983157</v>
      </c>
      <c r="J22" s="1631">
        <v>0.90822377683283406</v>
      </c>
      <c r="K22" s="1631">
        <v>-4.1925553854824926</v>
      </c>
    </row>
    <row r="23" spans="1:24" ht="15.95" customHeight="1">
      <c r="A23" s="879" t="s">
        <v>533</v>
      </c>
      <c r="B23" s="918"/>
      <c r="C23" s="919"/>
      <c r="D23" s="1635">
        <v>44.433123359927102</v>
      </c>
      <c r="E23" s="919">
        <v>45.499499962895101</v>
      </c>
      <c r="F23" s="918">
        <v>47.695604246467802</v>
      </c>
      <c r="G23" s="1630">
        <v>57.071294224523797</v>
      </c>
      <c r="H23" s="1630">
        <v>52.602914775757903</v>
      </c>
      <c r="I23" s="1634">
        <v>42.044503096863394</v>
      </c>
      <c r="J23" s="1630">
        <v>89.932623322822195</v>
      </c>
      <c r="K23" s="1630">
        <v>94.647417872621304</v>
      </c>
      <c r="N23" s="920"/>
      <c r="O23" s="920"/>
      <c r="P23" s="920"/>
      <c r="Q23" s="920"/>
      <c r="R23" s="920"/>
      <c r="S23" s="920"/>
      <c r="T23" s="920"/>
      <c r="U23" s="920"/>
      <c r="V23" s="920"/>
    </row>
    <row r="24" spans="1:24" s="723" customFormat="1" ht="15.95" customHeight="1">
      <c r="A24" s="797"/>
      <c r="B24" s="926"/>
      <c r="C24" s="926"/>
      <c r="D24" s="721"/>
      <c r="E24" s="721"/>
      <c r="I24" s="721"/>
      <c r="J24" s="721"/>
      <c r="K24" s="721"/>
      <c r="N24" s="928"/>
      <c r="O24" s="928"/>
      <c r="P24" s="928"/>
      <c r="Q24" s="928"/>
      <c r="R24" s="928"/>
      <c r="S24" s="928"/>
      <c r="T24" s="928"/>
      <c r="U24" s="928"/>
      <c r="V24" s="928"/>
      <c r="W24" s="928"/>
      <c r="X24" s="929"/>
    </row>
    <row r="25" spans="1:24" s="931" customFormat="1" ht="20.100000000000001" customHeight="1">
      <c r="A25" s="923" t="s">
        <v>535</v>
      </c>
      <c r="B25" s="712"/>
      <c r="C25" s="712"/>
      <c r="D25" s="930"/>
      <c r="E25" s="930"/>
      <c r="F25" s="930"/>
      <c r="I25" s="930"/>
      <c r="J25" s="930"/>
      <c r="K25" s="930"/>
      <c r="L25" s="906"/>
    </row>
    <row r="26" spans="1:24" ht="15.95" customHeight="1">
      <c r="A26" s="905" t="s">
        <v>95</v>
      </c>
      <c r="B26" s="715" t="s">
        <v>229</v>
      </c>
      <c r="C26" s="716" t="s">
        <v>99</v>
      </c>
      <c r="D26" s="717" t="s">
        <v>100</v>
      </c>
      <c r="E26" s="716" t="s">
        <v>101</v>
      </c>
      <c r="F26" s="715" t="s">
        <v>85</v>
      </c>
      <c r="G26" s="852" t="s">
        <v>86</v>
      </c>
      <c r="H26" s="852" t="s">
        <v>87</v>
      </c>
      <c r="I26" s="1606" t="s">
        <v>88</v>
      </c>
      <c r="J26" s="716" t="s">
        <v>768</v>
      </c>
      <c r="K26" s="716" t="s">
        <v>670</v>
      </c>
    </row>
    <row r="27" spans="1:24" ht="15.95" customHeight="1">
      <c r="A27" s="908" t="s">
        <v>241</v>
      </c>
      <c r="B27" s="909"/>
      <c r="C27" s="910"/>
      <c r="D27" s="1643">
        <v>12.11441718525</v>
      </c>
      <c r="E27" s="910">
        <v>12.37825372531</v>
      </c>
      <c r="F27" s="909">
        <v>12.4278949</v>
      </c>
      <c r="G27" s="911">
        <v>9.0995601006500006</v>
      </c>
      <c r="H27" s="911">
        <v>10.06761295776</v>
      </c>
      <c r="I27" s="1642">
        <v>10.443821641590002</v>
      </c>
      <c r="J27" s="911">
        <v>24.492670910560001</v>
      </c>
      <c r="K27" s="911">
        <v>20.511434599350004</v>
      </c>
    </row>
    <row r="28" spans="1:24" ht="15.95" customHeight="1">
      <c r="A28" s="912" t="s">
        <v>530</v>
      </c>
      <c r="B28" s="913"/>
      <c r="C28" s="914"/>
      <c r="D28" s="1641">
        <v>22.677883325477598</v>
      </c>
      <c r="E28" s="914">
        <v>25.202340651815469</v>
      </c>
      <c r="F28" s="913">
        <v>29.598351241507899</v>
      </c>
      <c r="G28" s="1632">
        <v>26.890666523737472</v>
      </c>
      <c r="H28" s="1632">
        <v>25.365743254255069</v>
      </c>
      <c r="I28" s="1640">
        <v>23.232145246006759</v>
      </c>
      <c r="J28" s="1639">
        <v>47.88022397729307</v>
      </c>
      <c r="K28" s="1639">
        <v>48.597888500261831</v>
      </c>
    </row>
    <row r="29" spans="1:24" ht="15.95" customHeight="1">
      <c r="A29" s="912" t="s">
        <v>531</v>
      </c>
      <c r="B29" s="913"/>
      <c r="C29" s="914"/>
      <c r="D29" s="1641">
        <v>6.3609681034277479</v>
      </c>
      <c r="E29" s="914">
        <v>6.7780485641443198</v>
      </c>
      <c r="F29" s="913">
        <v>6.65345761487605</v>
      </c>
      <c r="G29" s="1632">
        <v>6.7856444526416908</v>
      </c>
      <c r="H29" s="1632">
        <v>7.6782144497489426</v>
      </c>
      <c r="I29" s="1640">
        <v>11.398981332157689</v>
      </c>
      <c r="J29" s="1639">
        <v>13.139016667572069</v>
      </c>
      <c r="K29" s="1639">
        <v>19.077195781906632</v>
      </c>
    </row>
    <row r="30" spans="1:24" ht="15.95" customHeight="1">
      <c r="A30" s="912" t="s">
        <v>532</v>
      </c>
      <c r="B30" s="913"/>
      <c r="C30" s="914"/>
      <c r="D30" s="1641">
        <v>5.7620685975909005</v>
      </c>
      <c r="E30" s="914">
        <v>6.5991691681636695</v>
      </c>
      <c r="F30" s="913">
        <v>6.1980892615294305</v>
      </c>
      <c r="G30" s="1632">
        <v>5.5506775305029308</v>
      </c>
      <c r="H30" s="1632">
        <v>5.3488193781286499</v>
      </c>
      <c r="I30" s="1640">
        <v>6.2286179383406708</v>
      </c>
      <c r="J30" s="1639">
        <v>12.36123776575457</v>
      </c>
      <c r="K30" s="1639">
        <v>11.577437316469322</v>
      </c>
    </row>
    <row r="31" spans="1:24" ht="15.95" customHeight="1">
      <c r="A31" s="912" t="s">
        <v>363</v>
      </c>
      <c r="B31" s="913"/>
      <c r="C31" s="914"/>
      <c r="D31" s="1641">
        <v>18.1090214</v>
      </c>
      <c r="E31" s="914">
        <v>21.312569199999999</v>
      </c>
      <c r="F31" s="913">
        <v>20.1013637</v>
      </c>
      <c r="G31" s="1632">
        <v>13.0906386</v>
      </c>
      <c r="H31" s="1632">
        <v>15.242310400000001</v>
      </c>
      <c r="I31" s="1640">
        <v>16.008004800000002</v>
      </c>
      <c r="J31" s="1639">
        <v>39.421590600000002</v>
      </c>
      <c r="K31" s="1639">
        <v>31.250315200000003</v>
      </c>
    </row>
    <row r="32" spans="1:24" ht="15.95" customHeight="1">
      <c r="A32" s="915" t="s">
        <v>34</v>
      </c>
      <c r="B32" s="916"/>
      <c r="C32" s="917"/>
      <c r="D32" s="1638">
        <v>70.302697101812228</v>
      </c>
      <c r="E32" s="917">
        <v>67.401135891091656</v>
      </c>
      <c r="F32" s="916">
        <v>65.331144132427923</v>
      </c>
      <c r="G32" s="1631">
        <v>46.442690688171126</v>
      </c>
      <c r="H32" s="1631">
        <v>67.078156655269837</v>
      </c>
      <c r="I32" s="1637">
        <v>63.88826030093486</v>
      </c>
      <c r="J32" s="1636">
        <v>137.70383299290387</v>
      </c>
      <c r="K32" s="1636">
        <v>130.96641695620468</v>
      </c>
    </row>
    <row r="33" spans="1:24" ht="15.95" customHeight="1">
      <c r="A33" s="879" t="s">
        <v>533</v>
      </c>
      <c r="B33" s="918"/>
      <c r="C33" s="919"/>
      <c r="D33" s="1635">
        <v>135.32705571355848</v>
      </c>
      <c r="E33" s="919">
        <v>139.6715172005251</v>
      </c>
      <c r="F33" s="918">
        <v>140.31030085034129</v>
      </c>
      <c r="G33" s="1630">
        <v>107.85987789570321</v>
      </c>
      <c r="H33" s="1630">
        <v>130.7808570951625</v>
      </c>
      <c r="I33" s="1634">
        <v>131.19983125902999</v>
      </c>
      <c r="J33" s="1633">
        <v>274.99857291408358</v>
      </c>
      <c r="K33" s="1633">
        <v>261.98068835419247</v>
      </c>
      <c r="N33" s="920"/>
      <c r="O33" s="920"/>
      <c r="P33" s="920"/>
      <c r="Q33" s="920"/>
      <c r="R33" s="920"/>
      <c r="S33" s="920"/>
      <c r="T33" s="920"/>
      <c r="U33" s="920"/>
      <c r="V33" s="920"/>
    </row>
    <row r="34" spans="1:24" s="723" customFormat="1" ht="15.95" customHeight="1">
      <c r="A34" s="797"/>
      <c r="B34" s="926"/>
      <c r="C34" s="926"/>
      <c r="D34" s="927"/>
      <c r="E34" s="721"/>
      <c r="I34" s="721"/>
      <c r="J34" s="721"/>
      <c r="K34" s="721"/>
      <c r="N34" s="928"/>
      <c r="O34" s="928"/>
      <c r="P34" s="928"/>
      <c r="Q34" s="928"/>
      <c r="R34" s="928"/>
      <c r="S34" s="928"/>
      <c r="T34" s="928"/>
      <c r="U34" s="928"/>
      <c r="V34" s="928"/>
      <c r="W34" s="928"/>
      <c r="X34" s="929"/>
    </row>
    <row r="35" spans="1:24">
      <c r="J35"/>
      <c r="K35"/>
    </row>
    <row r="36" spans="1:24">
      <c r="J36" s="754"/>
      <c r="K36" s="754"/>
    </row>
    <row r="37" spans="1:24">
      <c r="J37" s="1494"/>
      <c r="K37" s="1494"/>
    </row>
    <row r="38" spans="1:24">
      <c r="J38" s="1506"/>
      <c r="K38" s="1506"/>
    </row>
    <row r="39" spans="1:24">
      <c r="J39" s="1506"/>
      <c r="K39" s="1506"/>
    </row>
    <row r="40" spans="1:24">
      <c r="J40" s="1494"/>
      <c r="K40" s="1494"/>
    </row>
    <row r="41" spans="1:24">
      <c r="J41" s="1505"/>
      <c r="K41" s="1505"/>
    </row>
    <row r="42" spans="1:24">
      <c r="J42" s="1495"/>
      <c r="K42" s="1495"/>
    </row>
    <row r="43" spans="1:24">
      <c r="J43" s="1495"/>
      <c r="K43" s="1495"/>
    </row>
    <row r="44" spans="1:24">
      <c r="J44" s="1495"/>
      <c r="K44" s="1495"/>
    </row>
    <row r="45" spans="1:24">
      <c r="J45" s="1504"/>
      <c r="K45" s="1504"/>
    </row>
    <row r="46" spans="1:24">
      <c r="J46" s="1495"/>
      <c r="K46" s="1495"/>
    </row>
    <row r="47" spans="1:24">
      <c r="J47" s="1495"/>
      <c r="K47" s="1495"/>
    </row>
    <row r="48" spans="1:24">
      <c r="J48" s="1501"/>
      <c r="K48" s="1501"/>
    </row>
    <row r="49" spans="10:11">
      <c r="J49" s="1499"/>
      <c r="K49" s="1499"/>
    </row>
    <row r="50" spans="10:11">
      <c r="J50" s="1503"/>
      <c r="K50" s="1503"/>
    </row>
    <row r="51" spans="10:11">
      <c r="J51" s="1500"/>
      <c r="K51" s="1500"/>
    </row>
    <row r="52" spans="10:11">
      <c r="J52" s="1502"/>
      <c r="K52" s="1502"/>
    </row>
    <row r="53" spans="10:11">
      <c r="J53" s="1500"/>
      <c r="K53" s="1500"/>
    </row>
    <row r="54" spans="10:11">
      <c r="J54" s="1500"/>
      <c r="K54" s="1500"/>
    </row>
    <row r="55" spans="10:11">
      <c r="J55" s="1500"/>
      <c r="K55" s="1500"/>
    </row>
    <row r="56" spans="10:11">
      <c r="J56" s="1499"/>
      <c r="K56" s="1499"/>
    </row>
    <row r="57" spans="10:11">
      <c r="J57" s="1498"/>
      <c r="K57" s="1498"/>
    </row>
    <row r="58" spans="10:11">
      <c r="J58" s="1495"/>
      <c r="K58" s="1495"/>
    </row>
    <row r="59" spans="10:11">
      <c r="J59" s="683"/>
      <c r="K59" s="683"/>
    </row>
    <row r="60" spans="10:11">
      <c r="J60" s="1484"/>
      <c r="K60" s="1484"/>
    </row>
    <row r="61" spans="10:11">
      <c r="J61" s="1496"/>
      <c r="K61" s="1496"/>
    </row>
    <row r="62" spans="10:11">
      <c r="J62" s="1494"/>
      <c r="K62" s="1494"/>
    </row>
    <row r="63" spans="10:11">
      <c r="J63" s="1495"/>
      <c r="K63" s="1495"/>
    </row>
    <row r="64" spans="10:11">
      <c r="J64" s="1495"/>
      <c r="K64" s="1495"/>
    </row>
    <row r="65" spans="10:11">
      <c r="J65" s="1494"/>
      <c r="K65" s="1494"/>
    </row>
    <row r="75" spans="10:11" ht="30">
      <c r="J75" s="26"/>
      <c r="K75" s="26"/>
    </row>
    <row r="76" spans="10:11" ht="30">
      <c r="J76" s="708"/>
      <c r="K76" s="708"/>
    </row>
    <row r="77" spans="10:11">
      <c r="J77" s="709"/>
      <c r="K77" s="709"/>
    </row>
    <row r="78" spans="10:11">
      <c r="J78" s="1484"/>
      <c r="K78" s="1484"/>
    </row>
    <row r="79" spans="10:11">
      <c r="J79" s="1483"/>
      <c r="K79" s="1483"/>
    </row>
    <row r="80" spans="10:11">
      <c r="J80" s="684"/>
      <c r="K80" s="684"/>
    </row>
    <row r="81" spans="10:11">
      <c r="J81" s="684"/>
      <c r="K81" s="684"/>
    </row>
    <row r="82" spans="10:11">
      <c r="J82" s="684"/>
      <c r="K82" s="684"/>
    </row>
    <row r="83" spans="10:11">
      <c r="J83" s="684"/>
      <c r="K83" s="684"/>
    </row>
    <row r="84" spans="10:11">
      <c r="J84" s="684"/>
      <c r="K84" s="684"/>
    </row>
    <row r="85" spans="10:11">
      <c r="J85" s="684"/>
      <c r="K85" s="684"/>
    </row>
    <row r="86" spans="10:11">
      <c r="J86" s="684"/>
      <c r="K86" s="684"/>
    </row>
    <row r="87" spans="10:11">
      <c r="J87" s="787"/>
      <c r="K87" s="787"/>
    </row>
    <row r="88" spans="10:11">
      <c r="J88" s="684"/>
      <c r="K88" s="684"/>
    </row>
    <row r="89" spans="10:11">
      <c r="J89" s="684"/>
      <c r="K89" s="684"/>
    </row>
    <row r="90" spans="10:11">
      <c r="J90" s="684"/>
      <c r="K90" s="684"/>
    </row>
    <row r="91" spans="10:11">
      <c r="J91" s="684"/>
      <c r="K91" s="684"/>
    </row>
    <row r="92" spans="10:11">
      <c r="J92" s="684"/>
      <c r="K92" s="684"/>
    </row>
    <row r="93" spans="10:11">
      <c r="J93" s="684"/>
      <c r="K93" s="684"/>
    </row>
    <row r="94" spans="10:11">
      <c r="J94" s="684"/>
      <c r="K94" s="684"/>
    </row>
    <row r="95" spans="10:11">
      <c r="J95" s="787"/>
      <c r="K95" s="787"/>
    </row>
    <row r="96" spans="10:11">
      <c r="J96" s="1493"/>
      <c r="K96" s="1493"/>
    </row>
    <row r="97" spans="10:11">
      <c r="J97" s="1493"/>
      <c r="K97" s="1493"/>
    </row>
    <row r="98" spans="10:11">
      <c r="J98" s="787"/>
      <c r="K98" s="787"/>
    </row>
    <row r="99" spans="10:11">
      <c r="J99" s="63"/>
      <c r="K99" s="63"/>
    </row>
    <row r="100" spans="10:11">
      <c r="J100" s="683"/>
      <c r="K100" s="683"/>
    </row>
    <row r="101" spans="10:11">
      <c r="J101" s="683"/>
      <c r="K101" s="683"/>
    </row>
    <row r="102" spans="10:11">
      <c r="J102" s="683"/>
      <c r="K102" s="683"/>
    </row>
    <row r="103" spans="10:11">
      <c r="J103" s="1492"/>
      <c r="K103" s="1492"/>
    </row>
    <row r="104" spans="10:11">
      <c r="J104" s="684"/>
      <c r="K104" s="684"/>
    </row>
    <row r="105" spans="10:11">
      <c r="J105" s="684"/>
      <c r="K105" s="684"/>
    </row>
    <row r="106" spans="10:11">
      <c r="J106" s="1489"/>
      <c r="K106" s="1489"/>
    </row>
    <row r="107" spans="10:11">
      <c r="J107" s="1487"/>
      <c r="K107" s="1487"/>
    </row>
    <row r="108" spans="10:11">
      <c r="J108" s="1491"/>
      <c r="K108" s="1491"/>
    </row>
    <row r="109" spans="10:11">
      <c r="J109" s="1488"/>
      <c r="K109" s="1488"/>
    </row>
    <row r="110" spans="10:11">
      <c r="J110" s="224"/>
      <c r="K110" s="224"/>
    </row>
    <row r="111" spans="10:11">
      <c r="J111" s="1488"/>
      <c r="K111" s="1488"/>
    </row>
    <row r="112" spans="10:11">
      <c r="J112" s="1488"/>
      <c r="K112" s="1488"/>
    </row>
    <row r="113" spans="10:11">
      <c r="J113" s="1488"/>
      <c r="K113" s="1488"/>
    </row>
    <row r="114" spans="10:11">
      <c r="J114" s="1487"/>
      <c r="K114" s="1487"/>
    </row>
    <row r="115" spans="10:11">
      <c r="J115" s="1486"/>
      <c r="K115" s="1486"/>
    </row>
    <row r="116" spans="10:11">
      <c r="J116" s="683"/>
      <c r="K116" s="683"/>
    </row>
    <row r="117" spans="10:11">
      <c r="J117" s="683"/>
      <c r="K117" s="683"/>
    </row>
    <row r="118" spans="10:11">
      <c r="J118" s="1484"/>
      <c r="K118" s="1484"/>
    </row>
    <row r="119" spans="10:11">
      <c r="J119" s="1483"/>
      <c r="K119" s="1483"/>
    </row>
    <row r="120" spans="10:11">
      <c r="J120" s="787"/>
      <c r="K120" s="787"/>
    </row>
    <row r="121" spans="10:11">
      <c r="J121" s="684"/>
      <c r="K121" s="684"/>
    </row>
    <row r="122" spans="10:11">
      <c r="J122" s="684"/>
      <c r="K122" s="684"/>
    </row>
    <row r="123" spans="10:11">
      <c r="J123" s="787"/>
      <c r="K123" s="787"/>
    </row>
    <row r="125" spans="10:11">
      <c r="J125" s="723"/>
      <c r="K125" s="723"/>
    </row>
    <row r="126" spans="10:11">
      <c r="J126" s="723"/>
      <c r="K126" s="723"/>
    </row>
    <row r="127" spans="10:11">
      <c r="J127" s="723"/>
      <c r="K127" s="723"/>
    </row>
    <row r="128" spans="10:11">
      <c r="J128" s="1704"/>
      <c r="K128" s="1704"/>
    </row>
    <row r="129" spans="10:11">
      <c r="J129" s="723"/>
      <c r="K129" s="723"/>
    </row>
    <row r="131" spans="10:11">
      <c r="J131" s="723"/>
      <c r="K131" s="723"/>
    </row>
    <row r="132" spans="10:11">
      <c r="J132" s="723"/>
      <c r="K132" s="723"/>
    </row>
    <row r="133" spans="10:11">
      <c r="J133" s="723"/>
      <c r="K133" s="723"/>
    </row>
    <row r="134" spans="10:11">
      <c r="J134" s="723"/>
      <c r="K134" s="723"/>
    </row>
    <row r="135" spans="10:11">
      <c r="J135" s="723"/>
      <c r="K135" s="723"/>
    </row>
    <row r="136" spans="10:11">
      <c r="J136" s="723"/>
      <c r="K136" s="723"/>
    </row>
    <row r="137" spans="10:11">
      <c r="J137" s="723"/>
      <c r="K137" s="723"/>
    </row>
    <row r="142" spans="10:11">
      <c r="J142" s="1704"/>
      <c r="K142" s="1704"/>
    </row>
    <row r="155" spans="10:11">
      <c r="J155" s="1704"/>
      <c r="K155" s="1704"/>
    </row>
    <row r="169" spans="10:11">
      <c r="J169" s="1704"/>
      <c r="K169" s="1704"/>
    </row>
    <row r="182" spans="10:11">
      <c r="J182" s="1704"/>
      <c r="K182" s="1704"/>
    </row>
    <row r="196" spans="10:11">
      <c r="J196" s="1704"/>
      <c r="K196" s="1704"/>
    </row>
    <row r="209" spans="10:11">
      <c r="J209" s="1704"/>
      <c r="K209" s="1704"/>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showGridLines="0" view="pageBreakPreview" zoomScale="70" zoomScaleNormal="70" zoomScaleSheetLayoutView="70" workbookViewId="0"/>
  </sheetViews>
  <sheetFormatPr defaultColWidth="9.140625" defaultRowHeight="12.75"/>
  <cols>
    <col min="1" max="1" width="65.7109375" style="652" customWidth="1"/>
    <col min="2" max="5" width="12.7109375" style="932" customWidth="1"/>
    <col min="6" max="9" width="12.7109375" style="652" customWidth="1"/>
    <col min="10" max="10" width="3.7109375" style="933" customWidth="1"/>
    <col min="11" max="16384" width="9.140625" style="652"/>
  </cols>
  <sheetData>
    <row r="1" spans="1:20" ht="49.5" customHeight="1">
      <c r="A1" s="652">
        <v>1</v>
      </c>
    </row>
    <row r="2" spans="1:20" s="12" customFormat="1" ht="39.950000000000003" customHeight="1">
      <c r="A2" s="1677" t="s">
        <v>752</v>
      </c>
      <c r="B2" s="24"/>
      <c r="C2" s="25"/>
      <c r="D2" s="25"/>
      <c r="E2" s="24"/>
      <c r="F2" s="24"/>
      <c r="G2" s="24"/>
      <c r="H2" s="26"/>
      <c r="I2" s="835"/>
      <c r="J2" s="11"/>
      <c r="K2" s="11"/>
      <c r="L2" s="11"/>
      <c r="M2" s="11"/>
      <c r="N2" s="11"/>
      <c r="O2" s="11"/>
      <c r="P2" s="11"/>
      <c r="Q2" s="11"/>
      <c r="R2" s="11"/>
      <c r="S2" s="11"/>
    </row>
    <row r="3" spans="1:20" s="62" customFormat="1" ht="2.1" customHeight="1">
      <c r="A3" s="934"/>
      <c r="B3" s="935"/>
      <c r="C3" s="936"/>
      <c r="D3" s="936"/>
      <c r="E3" s="937"/>
      <c r="F3" s="65"/>
      <c r="G3" s="938"/>
      <c r="H3" s="938"/>
      <c r="I3" s="65"/>
      <c r="J3" s="63"/>
      <c r="K3" s="97"/>
      <c r="L3" s="97"/>
      <c r="M3" s="97"/>
      <c r="N3" s="97"/>
      <c r="O3" s="97"/>
      <c r="P3" s="97"/>
      <c r="Q3" s="97"/>
      <c r="R3" s="97"/>
      <c r="S3" s="97"/>
      <c r="T3" s="97"/>
    </row>
    <row r="4" spans="1:20" s="75" customFormat="1" ht="15.75" customHeight="1">
      <c r="A4" s="102"/>
      <c r="B4" s="939"/>
      <c r="C4" s="939"/>
      <c r="D4" s="939"/>
      <c r="E4" s="940"/>
      <c r="F4" s="120"/>
      <c r="J4" s="1680"/>
    </row>
    <row r="5" spans="1:20" s="69" customFormat="1" ht="20.100000000000001" customHeight="1">
      <c r="A5" s="941" t="s">
        <v>707</v>
      </c>
      <c r="B5" s="71"/>
      <c r="C5" s="71"/>
      <c r="D5" s="71"/>
      <c r="E5" s="942"/>
      <c r="F5" s="942"/>
      <c r="G5" s="942"/>
      <c r="H5" s="942"/>
      <c r="I5" s="942"/>
      <c r="J5" s="1680"/>
    </row>
    <row r="6" spans="1:20" s="99" customFormat="1" ht="15.95" customHeight="1">
      <c r="A6" s="943" t="s">
        <v>96</v>
      </c>
      <c r="B6" s="944" t="s">
        <v>229</v>
      </c>
      <c r="C6" s="73" t="s">
        <v>99</v>
      </c>
      <c r="D6" s="1666" t="s">
        <v>100</v>
      </c>
      <c r="E6" s="73" t="s">
        <v>101</v>
      </c>
      <c r="F6" s="944" t="s">
        <v>85</v>
      </c>
      <c r="G6" s="109" t="s">
        <v>86</v>
      </c>
      <c r="H6" s="109" t="s">
        <v>87</v>
      </c>
      <c r="I6" s="109" t="s">
        <v>88</v>
      </c>
      <c r="J6" s="63"/>
    </row>
    <row r="7" spans="1:20" s="99" customFormat="1" ht="15.95" customHeight="1">
      <c r="A7" s="945" t="s">
        <v>536</v>
      </c>
      <c r="B7" s="946"/>
      <c r="C7" s="947"/>
      <c r="D7" s="1665">
        <v>76.348083935699989</v>
      </c>
      <c r="E7" s="1664">
        <v>72.215018485360005</v>
      </c>
      <c r="F7" s="946">
        <v>69.943967222442907</v>
      </c>
      <c r="G7" s="948">
        <v>73.182664430335691</v>
      </c>
      <c r="H7" s="948">
        <v>74.342405416089704</v>
      </c>
      <c r="I7" s="119">
        <v>77.763360032509894</v>
      </c>
      <c r="J7" s="63"/>
    </row>
    <row r="8" spans="1:20" s="99" customFormat="1" ht="15.95" customHeight="1">
      <c r="A8" s="945" t="s">
        <v>230</v>
      </c>
      <c r="B8" s="946"/>
      <c r="C8" s="947"/>
      <c r="D8" s="1665">
        <v>51.399155833395405</v>
      </c>
      <c r="E8" s="1664">
        <v>48.024680804285602</v>
      </c>
      <c r="F8" s="946">
        <v>47.161874210281006</v>
      </c>
      <c r="G8" s="948">
        <v>46.415164017372355</v>
      </c>
      <c r="H8" s="948">
        <v>45.309999743421287</v>
      </c>
      <c r="I8" s="119">
        <v>45.704131578486269</v>
      </c>
      <c r="J8" s="63"/>
    </row>
    <row r="9" spans="1:20" s="99" customFormat="1" ht="15.95" customHeight="1">
      <c r="A9" s="945" t="s">
        <v>537</v>
      </c>
      <c r="B9" s="946"/>
      <c r="C9" s="947"/>
      <c r="D9" s="1665">
        <v>49.33451944398999</v>
      </c>
      <c r="E9" s="1664">
        <v>47.418382331583906</v>
      </c>
      <c r="F9" s="946">
        <v>57.018434497219204</v>
      </c>
      <c r="G9" s="948">
        <v>56.519744213643499</v>
      </c>
      <c r="H9" s="948">
        <v>56.335708122605297</v>
      </c>
      <c r="I9" s="119">
        <v>61.005765532351006</v>
      </c>
      <c r="J9" s="63"/>
    </row>
    <row r="10" spans="1:20" s="99" customFormat="1" ht="15.95" customHeight="1">
      <c r="A10" s="949" t="s">
        <v>538</v>
      </c>
      <c r="B10" s="950"/>
      <c r="C10" s="951"/>
      <c r="D10" s="1663">
        <v>177.08175921308538</v>
      </c>
      <c r="E10" s="1662">
        <v>167.65808162122951</v>
      </c>
      <c r="F10" s="950">
        <v>174.12427592994311</v>
      </c>
      <c r="G10" s="952">
        <v>176.11757266135155</v>
      </c>
      <c r="H10" s="952">
        <v>175.98811328211627</v>
      </c>
      <c r="I10" s="952">
        <v>184.47325714334715</v>
      </c>
      <c r="J10" s="63"/>
    </row>
    <row r="11" spans="1:20" s="99" customFormat="1" ht="15.95" customHeight="1">
      <c r="A11" s="953" t="s">
        <v>706</v>
      </c>
      <c r="B11" s="954"/>
      <c r="C11" s="955"/>
      <c r="D11" s="1661">
        <v>41.859107795668095</v>
      </c>
      <c r="E11" s="1660">
        <v>45.076924784885101</v>
      </c>
      <c r="F11" s="954">
        <v>39.365363857609495</v>
      </c>
      <c r="G11" s="956">
        <v>38.637214717837701</v>
      </c>
      <c r="H11" s="956">
        <v>38.220099574670094</v>
      </c>
      <c r="I11" s="957">
        <v>28.932677577938097</v>
      </c>
      <c r="J11" s="63"/>
    </row>
    <row r="12" spans="1:20" s="99" customFormat="1" ht="15.95" customHeight="1">
      <c r="A12" s="958"/>
      <c r="B12" s="91"/>
      <c r="C12" s="947"/>
      <c r="D12" s="947"/>
      <c r="E12" s="91"/>
      <c r="F12" s="91"/>
      <c r="G12" s="948"/>
      <c r="H12" s="948"/>
      <c r="I12" s="119"/>
      <c r="J12" s="63"/>
    </row>
    <row r="13" spans="1:20" s="347" customFormat="1" ht="20.100000000000001" customHeight="1">
      <c r="A13" s="263" t="s">
        <v>664</v>
      </c>
      <c r="B13" s="959"/>
      <c r="C13" s="959"/>
      <c r="D13" s="959"/>
      <c r="E13" s="959"/>
      <c r="F13" s="960"/>
      <c r="G13" s="960"/>
      <c r="H13" s="960"/>
      <c r="I13" s="960"/>
      <c r="J13" s="960"/>
    </row>
    <row r="14" spans="1:20" s="347" customFormat="1" ht="15.95" customHeight="1">
      <c r="A14" s="961" t="s">
        <v>96</v>
      </c>
      <c r="B14" s="962" t="s">
        <v>539</v>
      </c>
      <c r="C14" s="963" t="s">
        <v>230</v>
      </c>
      <c r="D14" s="963" t="s">
        <v>537</v>
      </c>
      <c r="E14" s="1657" t="s">
        <v>97</v>
      </c>
      <c r="F14" s="960"/>
      <c r="G14" s="960"/>
      <c r="H14" s="960"/>
      <c r="I14" s="960"/>
      <c r="J14" s="960"/>
    </row>
    <row r="15" spans="1:20" s="347" customFormat="1" ht="15.95" customHeight="1">
      <c r="A15" s="964" t="s">
        <v>540</v>
      </c>
      <c r="B15" s="965">
        <v>2.6245951418579998</v>
      </c>
      <c r="C15" s="966">
        <v>22.750866436638546</v>
      </c>
      <c r="D15" s="966">
        <v>9.6164465603885319</v>
      </c>
      <c r="E15" s="1658">
        <v>34.991908138885044</v>
      </c>
      <c r="F15" s="960"/>
      <c r="G15" s="960"/>
      <c r="H15" s="960"/>
      <c r="I15" s="960"/>
      <c r="J15" s="960"/>
    </row>
    <row r="16" spans="1:20" s="347" customFormat="1" ht="15.95" customHeight="1">
      <c r="A16" s="964" t="s">
        <v>541</v>
      </c>
      <c r="B16" s="965">
        <v>73.224071113462003</v>
      </c>
      <c r="C16" s="966">
        <v>27.511445950666801</v>
      </c>
      <c r="D16" s="966">
        <v>38.305107115097101</v>
      </c>
      <c r="E16" s="1658">
        <v>139.04062417922603</v>
      </c>
      <c r="F16" s="960"/>
      <c r="G16" s="960"/>
      <c r="H16" s="960"/>
      <c r="I16" s="960"/>
      <c r="J16" s="960"/>
    </row>
    <row r="17" spans="1:10" s="347" customFormat="1" ht="15.95" customHeight="1">
      <c r="A17" s="964" t="s">
        <v>542</v>
      </c>
      <c r="B17" s="965">
        <v>0.49941768237999995</v>
      </c>
      <c r="C17" s="966">
        <v>1.13684345111785</v>
      </c>
      <c r="D17" s="966">
        <v>1.41296577150653</v>
      </c>
      <c r="E17" s="1658">
        <v>3.0492269050043803</v>
      </c>
      <c r="F17" s="960"/>
      <c r="G17" s="960"/>
      <c r="H17" s="960"/>
      <c r="I17" s="960"/>
      <c r="J17" s="960"/>
    </row>
    <row r="18" spans="1:10" s="347" customFormat="1" ht="15.95" customHeight="1">
      <c r="A18" s="967" t="s">
        <v>97</v>
      </c>
      <c r="B18" s="968">
        <v>76.348083937699997</v>
      </c>
      <c r="C18" s="969">
        <v>51.399155838423191</v>
      </c>
      <c r="D18" s="969">
        <v>49.334519446992161</v>
      </c>
      <c r="E18" s="1206">
        <v>177.08175922311545</v>
      </c>
      <c r="F18" s="960"/>
      <c r="G18" s="960"/>
      <c r="H18" s="960"/>
      <c r="I18" s="960"/>
      <c r="J18" s="960"/>
    </row>
    <row r="19" spans="1:10" s="347" customFormat="1" ht="15.95" customHeight="1">
      <c r="A19" s="262"/>
      <c r="B19" s="970"/>
      <c r="C19" s="971"/>
      <c r="D19" s="971"/>
      <c r="E19" s="972"/>
      <c r="F19" s="960"/>
      <c r="G19" s="960"/>
      <c r="H19" s="960"/>
      <c r="I19" s="960"/>
      <c r="J19" s="960"/>
    </row>
    <row r="20" spans="1:10" s="99" customFormat="1" ht="20.100000000000001" customHeight="1">
      <c r="A20" s="941" t="s">
        <v>705</v>
      </c>
      <c r="B20" s="71"/>
      <c r="C20" s="71"/>
      <c r="D20" s="71"/>
      <c r="E20" s="973"/>
      <c r="F20" s="942"/>
      <c r="G20" s="942"/>
      <c r="H20" s="942"/>
      <c r="I20" s="942"/>
      <c r="J20" s="63"/>
    </row>
    <row r="21" spans="1:10" s="99" customFormat="1" ht="15.95" customHeight="1">
      <c r="A21" s="943" t="s">
        <v>96</v>
      </c>
      <c r="B21" s="944" t="s">
        <v>229</v>
      </c>
      <c r="C21" s="73" t="s">
        <v>99</v>
      </c>
      <c r="D21" s="1655" t="s">
        <v>100</v>
      </c>
      <c r="E21" s="73" t="s">
        <v>101</v>
      </c>
      <c r="F21" s="944" t="s">
        <v>85</v>
      </c>
      <c r="G21" s="109" t="s">
        <v>86</v>
      </c>
      <c r="H21" s="109" t="s">
        <v>87</v>
      </c>
      <c r="I21" s="109" t="s">
        <v>88</v>
      </c>
      <c r="J21" s="63"/>
    </row>
    <row r="22" spans="1:10" s="99" customFormat="1" ht="15.95" customHeight="1">
      <c r="A22" s="974" t="s">
        <v>540</v>
      </c>
      <c r="B22" s="946"/>
      <c r="C22" s="947"/>
      <c r="D22" s="1650">
        <v>34.991908138885044</v>
      </c>
      <c r="E22" s="1490">
        <v>34.291343388850002</v>
      </c>
      <c r="F22" s="946">
        <v>33.985185372663054</v>
      </c>
      <c r="G22" s="948">
        <v>32.8467291501726</v>
      </c>
      <c r="H22" s="948">
        <v>32.284906374729999</v>
      </c>
      <c r="I22" s="224">
        <v>33.070556936440461</v>
      </c>
      <c r="J22" s="63"/>
    </row>
    <row r="23" spans="1:10" s="99" customFormat="1" ht="15.95" customHeight="1">
      <c r="A23" s="974" t="s">
        <v>541</v>
      </c>
      <c r="B23" s="946"/>
      <c r="C23" s="947"/>
      <c r="D23" s="1650">
        <v>139.04062417922603</v>
      </c>
      <c r="E23" s="1490">
        <v>130.35093036722</v>
      </c>
      <c r="F23" s="946">
        <v>136.81341750476699</v>
      </c>
      <c r="G23" s="948">
        <v>139.58972094419201</v>
      </c>
      <c r="H23" s="948">
        <v>139.94240975454599</v>
      </c>
      <c r="I23" s="224">
        <v>147.51180927219499</v>
      </c>
      <c r="J23" s="63"/>
    </row>
    <row r="24" spans="1:10" s="99" customFormat="1" ht="15.95" customHeight="1">
      <c r="A24" s="974" t="s">
        <v>542</v>
      </c>
      <c r="B24" s="946"/>
      <c r="C24" s="947"/>
      <c r="D24" s="1650">
        <v>3.0492269050043803</v>
      </c>
      <c r="E24" s="1490">
        <v>3.0158078735200102</v>
      </c>
      <c r="F24" s="946">
        <v>3.3256730656899798</v>
      </c>
      <c r="G24" s="948">
        <v>3.6811225685398004</v>
      </c>
      <c r="H24" s="948">
        <v>3.7607971523337698</v>
      </c>
      <c r="I24" s="224">
        <v>3.8908909361886805</v>
      </c>
      <c r="J24" s="63"/>
    </row>
    <row r="25" spans="1:10" s="99" customFormat="1" ht="15.95" customHeight="1">
      <c r="A25" s="975" t="s">
        <v>97</v>
      </c>
      <c r="B25" s="976"/>
      <c r="C25" s="977"/>
      <c r="D25" s="1648">
        <v>177.08175922311545</v>
      </c>
      <c r="E25" s="1659">
        <v>167.65808162959001</v>
      </c>
      <c r="F25" s="976">
        <v>174.12427594312001</v>
      </c>
      <c r="G25" s="978">
        <v>176.11757266290439</v>
      </c>
      <c r="H25" s="978">
        <v>175.98811328160977</v>
      </c>
      <c r="I25" s="979">
        <v>184.47325714482412</v>
      </c>
      <c r="J25" s="63"/>
    </row>
    <row r="26" spans="1:10" s="347" customFormat="1" ht="15.95" customHeight="1">
      <c r="A26" s="262"/>
      <c r="B26" s="980"/>
      <c r="C26" s="981"/>
      <c r="D26" s="981"/>
      <c r="E26" s="972"/>
      <c r="F26" s="960"/>
      <c r="G26" s="960"/>
      <c r="H26" s="960"/>
      <c r="I26" s="960"/>
      <c r="J26" s="960"/>
    </row>
    <row r="27" spans="1:10" s="347" customFormat="1" ht="20.100000000000001" customHeight="1">
      <c r="A27" s="263" t="s">
        <v>665</v>
      </c>
      <c r="B27" s="959"/>
      <c r="C27" s="959"/>
      <c r="D27" s="959"/>
      <c r="E27" s="959"/>
      <c r="F27" s="960"/>
      <c r="G27" s="960"/>
      <c r="H27" s="960"/>
      <c r="I27" s="960"/>
      <c r="J27" s="960"/>
    </row>
    <row r="28" spans="1:10" s="347" customFormat="1" ht="15.95" customHeight="1">
      <c r="A28" s="961" t="s">
        <v>96</v>
      </c>
      <c r="B28" s="962" t="s">
        <v>539</v>
      </c>
      <c r="C28" s="963" t="s">
        <v>230</v>
      </c>
      <c r="D28" s="963" t="s">
        <v>537</v>
      </c>
      <c r="E28" s="1657" t="s">
        <v>97</v>
      </c>
      <c r="F28" s="960"/>
      <c r="G28" s="960"/>
      <c r="H28" s="960"/>
      <c r="I28" s="960"/>
      <c r="J28" s="960"/>
    </row>
    <row r="29" spans="1:10" s="347" customFormat="1" ht="15.95" customHeight="1">
      <c r="A29" s="982" t="s">
        <v>505</v>
      </c>
      <c r="B29" s="1743">
        <v>72.215018485360005</v>
      </c>
      <c r="C29" s="1744">
        <v>48.024680804285602</v>
      </c>
      <c r="D29" s="1744">
        <v>47.418382331583906</v>
      </c>
      <c r="E29" s="1745">
        <v>167.658081621229</v>
      </c>
      <c r="F29" s="960"/>
      <c r="G29" s="960"/>
      <c r="H29" s="960"/>
      <c r="I29" s="960"/>
      <c r="J29" s="960"/>
    </row>
    <row r="30" spans="1:10" s="347" customFormat="1" ht="15.95" customHeight="1">
      <c r="A30" s="964" t="s">
        <v>543</v>
      </c>
      <c r="B30" s="965">
        <v>1.4909672536730705</v>
      </c>
      <c r="C30" s="966">
        <v>1.0415803518055591</v>
      </c>
      <c r="D30" s="966">
        <v>1.0027417801516618</v>
      </c>
      <c r="E30" s="1658">
        <v>3.5352893856302998</v>
      </c>
      <c r="F30" s="960"/>
      <c r="G30" s="960"/>
      <c r="H30" s="960"/>
      <c r="I30" s="960"/>
      <c r="J30" s="960"/>
    </row>
    <row r="31" spans="1:10" s="347" customFormat="1" ht="15.95" customHeight="1">
      <c r="A31" s="964" t="s">
        <v>544</v>
      </c>
      <c r="B31" s="965">
        <v>0</v>
      </c>
      <c r="C31" s="966">
        <v>0</v>
      </c>
      <c r="D31" s="966">
        <v>0</v>
      </c>
      <c r="E31" s="1658">
        <v>0</v>
      </c>
      <c r="F31" s="960"/>
      <c r="G31" s="960"/>
      <c r="H31" s="960"/>
      <c r="I31" s="960"/>
      <c r="J31" s="960"/>
    </row>
    <row r="32" spans="1:10" s="347" customFormat="1" ht="15.95" customHeight="1">
      <c r="A32" s="964" t="s">
        <v>328</v>
      </c>
      <c r="B32" s="965">
        <v>2.3798681290118608</v>
      </c>
      <c r="C32" s="966">
        <v>1.085283958375538</v>
      </c>
      <c r="D32" s="966">
        <v>1.9492599038528502</v>
      </c>
      <c r="E32" s="1658">
        <v>5.4144119912402715</v>
      </c>
      <c r="F32" s="960"/>
      <c r="G32" s="960"/>
      <c r="H32" s="960"/>
      <c r="I32" s="960"/>
      <c r="J32" s="960"/>
    </row>
    <row r="33" spans="1:10" s="347" customFormat="1" ht="15.95" customHeight="1">
      <c r="A33" s="983" t="s">
        <v>329</v>
      </c>
      <c r="B33" s="962">
        <v>0.26223006765503981</v>
      </c>
      <c r="C33" s="963">
        <v>1.2476107189287005</v>
      </c>
      <c r="D33" s="963">
        <v>-1.0358645715983852</v>
      </c>
      <c r="E33" s="1657">
        <v>0.47397621498535486</v>
      </c>
      <c r="F33" s="960"/>
      <c r="G33" s="960"/>
      <c r="H33" s="960"/>
      <c r="I33" s="960"/>
      <c r="J33" s="960"/>
    </row>
    <row r="34" spans="1:10" s="347" customFormat="1" ht="15.95" customHeight="1">
      <c r="A34" s="984" t="s">
        <v>330</v>
      </c>
      <c r="B34" s="985">
        <v>76.348083935699989</v>
      </c>
      <c r="C34" s="986">
        <v>51.399155833395398</v>
      </c>
      <c r="D34" s="986">
        <v>49.334519443990025</v>
      </c>
      <c r="E34" s="1656">
        <v>177.08175921308501</v>
      </c>
      <c r="F34" s="960"/>
      <c r="G34" s="960"/>
      <c r="H34" s="960"/>
      <c r="I34" s="960"/>
      <c r="J34" s="960"/>
    </row>
    <row r="35" spans="1:10" s="99" customFormat="1" ht="15.95" customHeight="1">
      <c r="A35" s="987"/>
      <c r="B35" s="988"/>
      <c r="C35" s="989"/>
      <c r="D35" s="989"/>
      <c r="E35" s="990"/>
      <c r="F35" s="991"/>
      <c r="G35" s="992"/>
      <c r="H35" s="992"/>
      <c r="I35" s="992"/>
      <c r="J35" s="991"/>
    </row>
    <row r="36" spans="1:10" s="99" customFormat="1" ht="20.100000000000001" customHeight="1">
      <c r="A36" s="941" t="s">
        <v>545</v>
      </c>
      <c r="B36" s="71"/>
      <c r="C36" s="71"/>
      <c r="D36" s="71"/>
      <c r="E36" s="973"/>
      <c r="F36" s="942"/>
      <c r="G36" s="942"/>
      <c r="H36" s="942"/>
      <c r="I36" s="942"/>
      <c r="J36" s="63"/>
    </row>
    <row r="37" spans="1:10" s="99" customFormat="1" ht="15.95" customHeight="1">
      <c r="A37" s="943" t="s">
        <v>96</v>
      </c>
      <c r="B37" s="944" t="s">
        <v>229</v>
      </c>
      <c r="C37" s="73" t="s">
        <v>99</v>
      </c>
      <c r="D37" s="1655" t="s">
        <v>100</v>
      </c>
      <c r="E37" s="73" t="s">
        <v>101</v>
      </c>
      <c r="F37" s="944" t="s">
        <v>85</v>
      </c>
      <c r="G37" s="109" t="s">
        <v>86</v>
      </c>
      <c r="H37" s="109" t="s">
        <v>87</v>
      </c>
      <c r="I37" s="109" t="s">
        <v>88</v>
      </c>
      <c r="J37" s="63"/>
    </row>
    <row r="38" spans="1:10" s="99" customFormat="1" ht="15.95" customHeight="1">
      <c r="A38" s="993" t="s">
        <v>505</v>
      </c>
      <c r="B38" s="994"/>
      <c r="C38" s="995"/>
      <c r="D38" s="1654">
        <v>167.658081621229</v>
      </c>
      <c r="E38" s="1653">
        <v>174.12427592472102</v>
      </c>
      <c r="F38" s="1652">
        <v>176.117572661352</v>
      </c>
      <c r="G38" s="1651">
        <v>175.98811328211599</v>
      </c>
      <c r="H38" s="1651">
        <v>184.47325714334698</v>
      </c>
      <c r="I38" s="996">
        <v>184.79513408304902</v>
      </c>
      <c r="J38" s="63"/>
    </row>
    <row r="39" spans="1:10" s="99" customFormat="1" ht="15.95" customHeight="1">
      <c r="A39" s="974" t="s">
        <v>543</v>
      </c>
      <c r="B39" s="946"/>
      <c r="C39" s="947"/>
      <c r="D39" s="1650">
        <v>3.5352893856302998</v>
      </c>
      <c r="E39" s="1527">
        <v>-12.162245274869999</v>
      </c>
      <c r="F39" s="909">
        <v>-2.6232356230201912</v>
      </c>
      <c r="G39" s="1069">
        <v>-0.39239040473230491</v>
      </c>
      <c r="H39" s="1069">
        <v>-3.5790594744488007</v>
      </c>
      <c r="I39" s="758">
        <v>-3.0080026572339995</v>
      </c>
      <c r="J39" s="63"/>
    </row>
    <row r="40" spans="1:10" s="99" customFormat="1" ht="15.95" customHeight="1">
      <c r="A40" s="974" t="s">
        <v>544</v>
      </c>
      <c r="B40" s="946"/>
      <c r="C40" s="947"/>
      <c r="D40" s="1650">
        <v>0</v>
      </c>
      <c r="E40" s="1527">
        <v>1.5288462600000001</v>
      </c>
      <c r="F40" s="909">
        <v>-4.6635603904724072E-9</v>
      </c>
      <c r="G40" s="1069">
        <v>-7.3689937591552724E-10</v>
      </c>
      <c r="H40" s="1069">
        <v>7.3688936233520497E-10</v>
      </c>
      <c r="I40" s="758">
        <v>0</v>
      </c>
      <c r="J40" s="63"/>
    </row>
    <row r="41" spans="1:10" s="99" customFormat="1" ht="15.95" customHeight="1">
      <c r="A41" s="974" t="s">
        <v>328</v>
      </c>
      <c r="B41" s="946"/>
      <c r="C41" s="947"/>
      <c r="D41" s="1650">
        <v>5.4144119912402715</v>
      </c>
      <c r="E41" s="1527">
        <v>4.5927435444870301</v>
      </c>
      <c r="F41" s="909">
        <v>2.0485665042977614</v>
      </c>
      <c r="G41" s="1069">
        <v>0.74902289522612997</v>
      </c>
      <c r="H41" s="1069">
        <v>-3.7507569420122859</v>
      </c>
      <c r="I41" s="758">
        <v>0.84373989572693597</v>
      </c>
      <c r="J41" s="63"/>
    </row>
    <row r="42" spans="1:10" s="99" customFormat="1" ht="15.95" customHeight="1">
      <c r="A42" s="997" t="s">
        <v>329</v>
      </c>
      <c r="B42" s="946"/>
      <c r="C42" s="947"/>
      <c r="D42" s="1650">
        <v>0.47397621498535492</v>
      </c>
      <c r="E42" s="1649">
        <v>-0.42553883310860796</v>
      </c>
      <c r="F42" s="909">
        <v>-1.4186276080225995</v>
      </c>
      <c r="G42" s="1069">
        <v>-0.22717311052158037</v>
      </c>
      <c r="H42" s="1069">
        <v>-1.1553274455066893</v>
      </c>
      <c r="I42" s="998">
        <v>1.8423858218052898</v>
      </c>
      <c r="J42" s="63"/>
    </row>
    <row r="43" spans="1:10" s="99" customFormat="1" ht="15.95" customHeight="1">
      <c r="A43" s="999" t="s">
        <v>330</v>
      </c>
      <c r="B43" s="976"/>
      <c r="C43" s="977"/>
      <c r="D43" s="1648">
        <v>177.08175921308501</v>
      </c>
      <c r="E43" s="1647">
        <v>167.658081621229</v>
      </c>
      <c r="F43" s="976">
        <v>174.124275929943</v>
      </c>
      <c r="G43" s="978">
        <v>176.117572661352</v>
      </c>
      <c r="H43" s="978">
        <v>175.98811328211599</v>
      </c>
      <c r="I43" s="1000">
        <v>184.47325714334698</v>
      </c>
      <c r="J43" s="63"/>
    </row>
    <row r="44" spans="1:10" s="1004" customFormat="1" ht="15.95" customHeight="1">
      <c r="A44" s="1001"/>
      <c r="B44" s="1002"/>
      <c r="C44" s="1002"/>
      <c r="D44" s="1002"/>
      <c r="E44" s="1002"/>
      <c r="F44" s="1001"/>
      <c r="G44" s="1001"/>
      <c r="H44" s="1001"/>
      <c r="I44" s="1001"/>
      <c r="J44" s="1003"/>
    </row>
    <row r="45" spans="1:10">
      <c r="B45" s="1005"/>
      <c r="E45" s="652"/>
    </row>
  </sheetData>
  <pageMargins left="0.74803149606299213" right="0.35433070866141736" top="0.47244094488188981" bottom="0.43307086614173229" header="0.11811023622047245" footer="0.11811023622047245"/>
  <pageSetup paperSize="9" scale="7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H212"/>
  <sheetViews>
    <sheetView showGridLines="0" view="pageBreakPreview" zoomScaleNormal="50" zoomScaleSheetLayoutView="100" workbookViewId="0"/>
  </sheetViews>
  <sheetFormatPr defaultRowHeight="12.75"/>
  <cols>
    <col min="1" max="1" width="65.7109375" style="723" customWidth="1"/>
    <col min="2" max="3" width="12.7109375" style="723" customWidth="1"/>
    <col min="4" max="5" width="12.7109375" style="721" customWidth="1"/>
    <col min="6" max="9" width="12.7109375" style="723" customWidth="1"/>
    <col min="10" max="11" width="12.7109375" style="777" customWidth="1"/>
    <col min="12" max="12" width="3.7109375" style="723" customWidth="1"/>
    <col min="13" max="16384" width="9.140625" style="723"/>
  </cols>
  <sheetData>
    <row r="1" spans="1:34" s="705" customFormat="1" ht="50.1" customHeight="1">
      <c r="A1" s="704"/>
      <c r="J1" s="706"/>
      <c r="K1" s="706"/>
    </row>
    <row r="2" spans="1:34" s="12" customFormat="1" ht="39.950000000000003" customHeight="1">
      <c r="A2" s="1677" t="s">
        <v>758</v>
      </c>
      <c r="B2" s="24"/>
      <c r="C2" s="25"/>
      <c r="D2" s="24"/>
      <c r="E2" s="24"/>
      <c r="F2" s="24"/>
      <c r="G2" s="24"/>
      <c r="H2" s="26"/>
      <c r="J2" s="26"/>
      <c r="K2" s="26"/>
      <c r="L2" s="11"/>
      <c r="M2" s="11"/>
      <c r="N2" s="26"/>
      <c r="O2" s="26"/>
      <c r="P2" s="11"/>
      <c r="Q2" s="11"/>
      <c r="R2" s="11"/>
      <c r="S2" s="11"/>
      <c r="T2" s="11"/>
      <c r="U2" s="11"/>
      <c r="V2" s="11"/>
      <c r="W2" s="11"/>
      <c r="X2" s="11"/>
      <c r="Y2" s="11"/>
      <c r="Z2" s="11"/>
      <c r="AA2" s="11"/>
      <c r="AB2" s="11"/>
      <c r="AC2" s="11"/>
      <c r="AD2" s="11"/>
      <c r="AE2" s="11"/>
      <c r="AF2" s="11"/>
      <c r="AG2" s="11"/>
      <c r="AH2" s="11"/>
    </row>
    <row r="3" spans="1:34" s="12" customFormat="1" ht="2.1" customHeight="1">
      <c r="A3" s="1675"/>
      <c r="B3" s="1673"/>
      <c r="C3" s="1674"/>
      <c r="D3" s="1673"/>
      <c r="E3" s="1673"/>
      <c r="F3" s="1673"/>
      <c r="G3" s="1673"/>
      <c r="H3" s="1673"/>
      <c r="I3" s="1673"/>
      <c r="J3" s="708"/>
      <c r="K3" s="708"/>
      <c r="L3" s="11"/>
      <c r="M3" s="11"/>
      <c r="N3" s="11"/>
      <c r="O3" s="11"/>
      <c r="P3" s="11"/>
      <c r="Q3" s="11"/>
      <c r="R3" s="11"/>
      <c r="S3" s="11"/>
      <c r="T3" s="11"/>
      <c r="U3" s="11"/>
      <c r="V3" s="11"/>
      <c r="W3" s="11"/>
      <c r="X3" s="11"/>
      <c r="Y3" s="11"/>
      <c r="Z3" s="11"/>
      <c r="AA3" s="11"/>
      <c r="AB3" s="11"/>
      <c r="AC3" s="11"/>
      <c r="AD3" s="11"/>
      <c r="AE3" s="11"/>
      <c r="AF3" s="11"/>
      <c r="AG3" s="11"/>
      <c r="AH3" s="11"/>
    </row>
    <row r="4" spans="1:34" s="1678" customFormat="1" ht="15.75" customHeight="1">
      <c r="A4" s="28"/>
      <c r="B4" s="28"/>
      <c r="C4" s="28"/>
      <c r="D4" s="709"/>
      <c r="E4" s="709"/>
      <c r="F4" s="709"/>
      <c r="G4" s="709"/>
      <c r="H4" s="709"/>
      <c r="I4" s="709"/>
      <c r="J4" s="709"/>
      <c r="K4" s="709"/>
      <c r="L4" s="1679"/>
      <c r="M4" s="1679"/>
      <c r="N4" s="1679"/>
      <c r="O4" s="1679"/>
      <c r="P4" s="1679"/>
      <c r="Q4" s="1679"/>
      <c r="R4" s="1679"/>
      <c r="S4" s="1679"/>
      <c r="T4" s="1679"/>
      <c r="U4" s="1679"/>
      <c r="V4" s="1679"/>
      <c r="W4" s="1679"/>
      <c r="X4" s="1679"/>
      <c r="Y4" s="1679"/>
      <c r="Z4" s="1679"/>
      <c r="AA4" s="1679"/>
      <c r="AB4" s="1679"/>
      <c r="AC4" s="1679"/>
      <c r="AD4" s="1679"/>
      <c r="AE4" s="1679"/>
      <c r="AF4" s="1679"/>
      <c r="AG4" s="1679"/>
      <c r="AH4" s="1679"/>
    </row>
    <row r="5" spans="1:34" s="1678" customFormat="1" ht="20.100000000000001" customHeight="1">
      <c r="A5" s="710" t="s">
        <v>759</v>
      </c>
      <c r="B5" s="711"/>
      <c r="C5" s="711"/>
      <c r="D5" s="711"/>
      <c r="E5" s="711"/>
      <c r="F5" s="711"/>
      <c r="G5" s="711"/>
      <c r="H5" s="711"/>
      <c r="I5" s="711"/>
      <c r="J5" s="711"/>
      <c r="K5" s="711"/>
      <c r="L5" s="1679"/>
    </row>
    <row r="6" spans="1:34" s="11" customFormat="1" ht="15.95" customHeight="1">
      <c r="A6" s="724" t="s">
        <v>95</v>
      </c>
      <c r="B6" s="715" t="s">
        <v>229</v>
      </c>
      <c r="C6" s="716" t="s">
        <v>99</v>
      </c>
      <c r="D6" s="717" t="s">
        <v>100</v>
      </c>
      <c r="E6" s="716" t="s">
        <v>101</v>
      </c>
      <c r="F6" s="715" t="s">
        <v>85</v>
      </c>
      <c r="G6" s="852" t="s">
        <v>86</v>
      </c>
      <c r="H6" s="852" t="s">
        <v>87</v>
      </c>
      <c r="I6" s="1606" t="s">
        <v>88</v>
      </c>
      <c r="J6" s="716" t="s">
        <v>768</v>
      </c>
      <c r="K6" s="716" t="s">
        <v>670</v>
      </c>
      <c r="L6" s="10"/>
    </row>
    <row r="7" spans="1:34" s="727" customFormat="1" ht="15.95" customHeight="1">
      <c r="A7" s="1672" t="s">
        <v>47</v>
      </c>
      <c r="B7" s="678"/>
      <c r="C7" s="677"/>
      <c r="D7" s="1572">
        <v>0</v>
      </c>
      <c r="E7" s="731">
        <v>0</v>
      </c>
      <c r="F7" s="678">
        <v>4.8254355162692555</v>
      </c>
      <c r="G7" s="679">
        <v>-1.9634791783397458</v>
      </c>
      <c r="H7" s="679">
        <v>-1.9203817131113399</v>
      </c>
      <c r="I7" s="1590">
        <v>-1.0928788725800587</v>
      </c>
      <c r="J7" s="680">
        <v>0</v>
      </c>
      <c r="K7" s="680">
        <v>-3.0132605856913983</v>
      </c>
      <c r="L7" s="844"/>
      <c r="M7" s="743"/>
      <c r="N7" s="743"/>
    </row>
    <row r="8" spans="1:34" s="727" customFormat="1" ht="15.95" customHeight="1">
      <c r="A8" s="1671" t="s">
        <v>35</v>
      </c>
      <c r="B8" s="682"/>
      <c r="C8" s="681"/>
      <c r="D8" s="1513">
        <v>0</v>
      </c>
      <c r="E8" s="697">
        <v>0</v>
      </c>
      <c r="F8" s="682">
        <v>14</v>
      </c>
      <c r="G8" s="683">
        <v>-1.9371509552002E-13</v>
      </c>
      <c r="H8" s="683">
        <v>-13.999999999999881</v>
      </c>
      <c r="I8" s="1568">
        <v>1.31316483020782E-13</v>
      </c>
      <c r="J8" s="684">
        <v>0</v>
      </c>
      <c r="K8" s="684">
        <v>-13.99999999999975</v>
      </c>
      <c r="L8" s="844"/>
      <c r="M8" s="743"/>
      <c r="N8" s="743"/>
    </row>
    <row r="9" spans="1:34" s="727" customFormat="1" ht="15.95" customHeight="1">
      <c r="A9" s="1670" t="s">
        <v>399</v>
      </c>
      <c r="B9" s="686"/>
      <c r="C9" s="685"/>
      <c r="D9" s="1589">
        <v>11.6781881611671</v>
      </c>
      <c r="E9" s="817">
        <v>-2.000193105983044</v>
      </c>
      <c r="F9" s="686">
        <v>17.455077293837984</v>
      </c>
      <c r="G9" s="687">
        <v>4.0312515152556285</v>
      </c>
      <c r="H9" s="687">
        <v>-0.39443633842918313</v>
      </c>
      <c r="I9" s="1586">
        <v>93.371435620886743</v>
      </c>
      <c r="J9" s="688">
        <v>9.6779950551840557</v>
      </c>
      <c r="K9" s="688">
        <v>92.976999282457555</v>
      </c>
      <c r="L9" s="844"/>
      <c r="M9" s="743"/>
      <c r="N9" s="743"/>
    </row>
    <row r="10" spans="1:34" s="727" customFormat="1" ht="15.95" customHeight="1">
      <c r="A10" s="733" t="s">
        <v>36</v>
      </c>
      <c r="B10" s="690"/>
      <c r="C10" s="689"/>
      <c r="D10" s="1514">
        <v>11.678188161170283</v>
      </c>
      <c r="E10" s="729">
        <v>-2.0001931059800881</v>
      </c>
      <c r="F10" s="690">
        <v>36.280512810108675</v>
      </c>
      <c r="G10" s="691">
        <v>2.0677723369206835</v>
      </c>
      <c r="H10" s="691">
        <v>-16.314818051538722</v>
      </c>
      <c r="I10" s="1558">
        <v>92.278556748299167</v>
      </c>
      <c r="J10" s="692">
        <v>9.6779950551901948</v>
      </c>
      <c r="K10" s="692">
        <v>75.963738696760444</v>
      </c>
      <c r="L10" s="844"/>
      <c r="M10" s="743"/>
      <c r="N10" s="743"/>
    </row>
    <row r="11" spans="1:34" ht="15.95" customHeight="1">
      <c r="A11" s="1669" t="s">
        <v>400</v>
      </c>
      <c r="B11" s="682"/>
      <c r="C11" s="681"/>
      <c r="D11" s="1513">
        <v>0</v>
      </c>
      <c r="E11" s="697">
        <v>0</v>
      </c>
      <c r="F11" s="682">
        <v>4.8254355162673139</v>
      </c>
      <c r="G11" s="683">
        <v>-1.9634791782966303</v>
      </c>
      <c r="H11" s="683">
        <v>-1.920381713158676</v>
      </c>
      <c r="I11" s="1568">
        <v>-1.0928788725884004</v>
      </c>
      <c r="J11" s="684">
        <v>0</v>
      </c>
      <c r="K11" s="684">
        <v>-3.0132605857470764</v>
      </c>
      <c r="L11" s="721"/>
      <c r="M11" s="743"/>
      <c r="N11" s="743"/>
    </row>
    <row r="12" spans="1:34" ht="15.95" customHeight="1">
      <c r="A12" s="1669" t="s">
        <v>401</v>
      </c>
      <c r="B12" s="682"/>
      <c r="C12" s="681"/>
      <c r="D12" s="1513">
        <v>0</v>
      </c>
      <c r="E12" s="697">
        <v>0</v>
      </c>
      <c r="F12" s="682">
        <v>1.002271892502909E-11</v>
      </c>
      <c r="G12" s="683">
        <v>-9.138602763389595E-15</v>
      </c>
      <c r="H12" s="683">
        <v>-1.05500221252441E-11</v>
      </c>
      <c r="I12" s="1568">
        <v>1.05500221252441E-11</v>
      </c>
      <c r="J12" s="684">
        <v>0</v>
      </c>
      <c r="K12" s="684">
        <v>0</v>
      </c>
      <c r="L12" s="721"/>
      <c r="M12" s="743"/>
      <c r="N12" s="743"/>
    </row>
    <row r="13" spans="1:34" ht="15.95" customHeight="1">
      <c r="A13" s="1669" t="s">
        <v>402</v>
      </c>
      <c r="B13" s="682"/>
      <c r="C13" s="681"/>
      <c r="D13" s="1513">
        <v>0</v>
      </c>
      <c r="E13" s="697">
        <v>0</v>
      </c>
      <c r="F13" s="682">
        <v>2.396432682901516E-11</v>
      </c>
      <c r="G13" s="683">
        <v>9.5184659585356198E-12</v>
      </c>
      <c r="H13" s="683">
        <v>1.002271892502909E-11</v>
      </c>
      <c r="I13" s="1568">
        <v>-2.0463630789890885E-12</v>
      </c>
      <c r="J13" s="684">
        <v>0</v>
      </c>
      <c r="K13" s="684">
        <v>7.9763558460400014E-12</v>
      </c>
      <c r="L13" s="721"/>
      <c r="M13" s="743"/>
      <c r="N13" s="743"/>
    </row>
    <row r="14" spans="1:34" ht="15.95" customHeight="1">
      <c r="A14" s="1669" t="s">
        <v>403</v>
      </c>
      <c r="B14" s="682"/>
      <c r="C14" s="681"/>
      <c r="D14" s="1513">
        <v>0</v>
      </c>
      <c r="E14" s="697">
        <v>0</v>
      </c>
      <c r="F14" s="682">
        <v>-2.935958036687221E-13</v>
      </c>
      <c r="G14" s="683">
        <v>-1.2794316717194818E-15</v>
      </c>
      <c r="H14" s="683">
        <v>-1.02445483207703E-14</v>
      </c>
      <c r="I14" s="1568">
        <v>-1.1071733752032706E-14</v>
      </c>
      <c r="J14" s="684">
        <v>0</v>
      </c>
      <c r="K14" s="684">
        <v>-2.1316282072803006E-14</v>
      </c>
      <c r="L14" s="721"/>
      <c r="M14" s="743"/>
      <c r="N14" s="743"/>
    </row>
    <row r="15" spans="1:34" ht="15.95" customHeight="1">
      <c r="A15" s="1669" t="s">
        <v>404</v>
      </c>
      <c r="B15" s="682"/>
      <c r="C15" s="681"/>
      <c r="D15" s="1513">
        <v>0</v>
      </c>
      <c r="E15" s="697">
        <v>0</v>
      </c>
      <c r="F15" s="682">
        <v>-9.672759915702044E-12</v>
      </c>
      <c r="G15" s="683">
        <v>-1.0658141036401503E-14</v>
      </c>
      <c r="H15" s="683">
        <v>-9.9886392490592178E-15</v>
      </c>
      <c r="I15" s="1568">
        <v>1.1068550520579654E-15</v>
      </c>
      <c r="J15" s="684">
        <v>0</v>
      </c>
      <c r="K15" s="684">
        <v>-8.8817841970012523E-15</v>
      </c>
      <c r="L15" s="721"/>
      <c r="M15" s="743"/>
      <c r="N15" s="743"/>
    </row>
    <row r="16" spans="1:34" ht="15.95" customHeight="1">
      <c r="A16" s="1669" t="s">
        <v>405</v>
      </c>
      <c r="B16" s="682"/>
      <c r="C16" s="681"/>
      <c r="D16" s="1513">
        <v>0</v>
      </c>
      <c r="E16" s="697">
        <v>0</v>
      </c>
      <c r="F16" s="682">
        <v>-2.01165676116943E-13</v>
      </c>
      <c r="G16" s="683">
        <v>1.01514160633087E-13</v>
      </c>
      <c r="H16" s="683">
        <v>2.0897532522212715E-12</v>
      </c>
      <c r="I16" s="1568">
        <v>-9.3308335635810865E-13</v>
      </c>
      <c r="J16" s="684">
        <v>0</v>
      </c>
      <c r="K16" s="684">
        <v>1.1566698958631628E-12</v>
      </c>
      <c r="L16" s="721"/>
      <c r="M16" s="743"/>
      <c r="N16" s="743"/>
    </row>
    <row r="17" spans="1:14" s="727" customFormat="1" ht="15.95" customHeight="1">
      <c r="A17" s="1668" t="s">
        <v>48</v>
      </c>
      <c r="B17" s="1595"/>
      <c r="C17" s="693"/>
      <c r="D17" s="1575">
        <v>0</v>
      </c>
      <c r="E17" s="798">
        <v>0</v>
      </c>
      <c r="F17" s="1595">
        <v>4.8254355163143625</v>
      </c>
      <c r="G17" s="694">
        <v>-1.9634791782887899</v>
      </c>
      <c r="H17" s="694">
        <v>-1.9203817131614813</v>
      </c>
      <c r="I17" s="1574">
        <v>-1.0928788725783807</v>
      </c>
      <c r="J17" s="695">
        <v>0</v>
      </c>
      <c r="K17" s="695">
        <v>-3.0132605857398618</v>
      </c>
      <c r="L17" s="844"/>
      <c r="M17" s="743"/>
      <c r="N17" s="743"/>
    </row>
    <row r="18" spans="1:14" ht="15.95" customHeight="1">
      <c r="A18" s="1667" t="s">
        <v>37</v>
      </c>
      <c r="B18" s="678"/>
      <c r="C18" s="677"/>
      <c r="D18" s="1572">
        <v>6.5524662304119943</v>
      </c>
      <c r="E18" s="731">
        <v>0.4066295725179998</v>
      </c>
      <c r="F18" s="678">
        <v>22.79964292515427</v>
      </c>
      <c r="G18" s="679">
        <v>5.6113441653275427</v>
      </c>
      <c r="H18" s="679">
        <v>-5.6641764517241864</v>
      </c>
      <c r="I18" s="1590">
        <v>0.29551438864213875</v>
      </c>
      <c r="J18" s="680">
        <v>6.9590958029299941</v>
      </c>
      <c r="K18" s="680">
        <v>-5.3686620630820476</v>
      </c>
      <c r="L18" s="721"/>
      <c r="M18" s="743"/>
      <c r="N18" s="743"/>
    </row>
    <row r="19" spans="1:14" ht="15.95" customHeight="1">
      <c r="A19" s="724" t="s">
        <v>406</v>
      </c>
      <c r="B19" s="682"/>
      <c r="C19" s="681"/>
      <c r="D19" s="1513">
        <v>0</v>
      </c>
      <c r="E19" s="697">
        <v>0</v>
      </c>
      <c r="F19" s="682">
        <v>4.1677083486850108</v>
      </c>
      <c r="G19" s="683">
        <v>-4.187622248678969E-2</v>
      </c>
      <c r="H19" s="683">
        <v>-1.8566681892571943</v>
      </c>
      <c r="I19" s="1568">
        <v>-2.4115377869970018</v>
      </c>
      <c r="J19" s="684">
        <v>0</v>
      </c>
      <c r="K19" s="684">
        <v>-4.2682059762541957</v>
      </c>
      <c r="L19" s="721"/>
      <c r="M19" s="743"/>
      <c r="N19" s="743"/>
    </row>
    <row r="20" spans="1:14" ht="15.95" customHeight="1">
      <c r="A20" s="724" t="s">
        <v>34</v>
      </c>
      <c r="B20" s="682"/>
      <c r="C20" s="681"/>
      <c r="D20" s="1513">
        <v>0</v>
      </c>
      <c r="E20" s="697">
        <v>0</v>
      </c>
      <c r="F20" s="682">
        <v>-3.0496494218859521E-17</v>
      </c>
      <c r="G20" s="683">
        <v>4.0190073491430667E-14</v>
      </c>
      <c r="H20" s="683">
        <v>0</v>
      </c>
      <c r="I20" s="1568">
        <v>0</v>
      </c>
      <c r="J20" s="684">
        <v>0</v>
      </c>
      <c r="K20" s="684">
        <v>0</v>
      </c>
      <c r="L20" s="721"/>
      <c r="M20" s="743"/>
      <c r="N20" s="743"/>
    </row>
    <row r="21" spans="1:14" s="727" customFormat="1" ht="15.95" customHeight="1">
      <c r="A21" s="733" t="s">
        <v>49</v>
      </c>
      <c r="B21" s="690"/>
      <c r="C21" s="689"/>
      <c r="D21" s="1514">
        <v>6.5524662304201229</v>
      </c>
      <c r="E21" s="729">
        <v>0.40662957251970511</v>
      </c>
      <c r="F21" s="690">
        <v>31.792786790141172</v>
      </c>
      <c r="G21" s="691">
        <v>3.6059887645484823</v>
      </c>
      <c r="H21" s="691">
        <v>-9.4412263541424846</v>
      </c>
      <c r="I21" s="1558">
        <v>-3.2089022709489243</v>
      </c>
      <c r="J21" s="692">
        <v>6.959095802939828</v>
      </c>
      <c r="K21" s="692">
        <v>-12.650128625091408</v>
      </c>
      <c r="L21" s="844"/>
      <c r="M21" s="743"/>
      <c r="N21" s="743"/>
    </row>
    <row r="22" spans="1:14" s="727" customFormat="1" ht="15.95" customHeight="1">
      <c r="A22" s="733" t="s">
        <v>38</v>
      </c>
      <c r="B22" s="690"/>
      <c r="C22" s="689"/>
      <c r="D22" s="1514">
        <v>5.1257219307528885</v>
      </c>
      <c r="E22" s="729">
        <v>-2.4068226785009301</v>
      </c>
      <c r="F22" s="690">
        <v>4.4877260199693065</v>
      </c>
      <c r="G22" s="691">
        <v>-1.5382164276488872</v>
      </c>
      <c r="H22" s="691">
        <v>-6.8735916973880871</v>
      </c>
      <c r="I22" s="1558">
        <v>95.487459019241669</v>
      </c>
      <c r="J22" s="692">
        <v>2.7188992522519584</v>
      </c>
      <c r="K22" s="692">
        <v>88.613867321853576</v>
      </c>
      <c r="L22" s="844"/>
      <c r="M22" s="743"/>
      <c r="N22" s="743"/>
    </row>
    <row r="23" spans="1:14" ht="15.95" customHeight="1">
      <c r="A23" s="5" t="s">
        <v>39</v>
      </c>
      <c r="B23" s="682"/>
      <c r="C23" s="681"/>
      <c r="D23" s="1513">
        <v>11.210891000000288</v>
      </c>
      <c r="E23" s="697">
        <v>-4.5630999999893618E-2</v>
      </c>
      <c r="F23" s="682">
        <v>-1.2242040000008716</v>
      </c>
      <c r="G23" s="683">
        <v>-1.0163939999997373</v>
      </c>
      <c r="H23" s="683">
        <v>-1.4979209999999574</v>
      </c>
      <c r="I23" s="1568">
        <v>-1.2890370000000366</v>
      </c>
      <c r="J23" s="684">
        <v>11.165260000000394</v>
      </c>
      <c r="K23" s="684">
        <v>-2.7869579999999941</v>
      </c>
      <c r="L23" s="721"/>
      <c r="M23" s="743"/>
      <c r="N23" s="743"/>
    </row>
    <row r="24" spans="1:14" ht="15.95" customHeight="1">
      <c r="A24" s="5" t="s">
        <v>40</v>
      </c>
      <c r="B24" s="682"/>
      <c r="C24" s="681"/>
      <c r="D24" s="1513">
        <v>-0.17294900000000507</v>
      </c>
      <c r="E24" s="697">
        <v>-2.2072240000000001</v>
      </c>
      <c r="F24" s="682">
        <v>-3.1096180000000615</v>
      </c>
      <c r="G24" s="683">
        <v>-2.1502059999999541</v>
      </c>
      <c r="H24" s="683">
        <v>-2.0897350000000059</v>
      </c>
      <c r="I24" s="1568">
        <v>-2.0255339999999999</v>
      </c>
      <c r="J24" s="684">
        <v>-2.380173000000005</v>
      </c>
      <c r="K24" s="684">
        <v>-4.1152690000000058</v>
      </c>
      <c r="L24" s="721"/>
      <c r="M24" s="743"/>
      <c r="N24" s="743"/>
    </row>
    <row r="25" spans="1:14" s="727" customFormat="1" ht="15.95" customHeight="1">
      <c r="A25" s="733" t="s">
        <v>41</v>
      </c>
      <c r="B25" s="690"/>
      <c r="C25" s="689"/>
      <c r="D25" s="1514">
        <v>-5.9122200692509068</v>
      </c>
      <c r="E25" s="729">
        <v>-0.15396767849757587</v>
      </c>
      <c r="F25" s="690">
        <v>8.8215480199975307</v>
      </c>
      <c r="G25" s="691">
        <v>1.6283835723992932</v>
      </c>
      <c r="H25" s="691">
        <v>-3.2859356973876546</v>
      </c>
      <c r="I25" s="1558">
        <v>98.802030019241144</v>
      </c>
      <c r="J25" s="692">
        <v>-6.0661877477484829</v>
      </c>
      <c r="K25" s="692">
        <v>95.516094321853487</v>
      </c>
      <c r="L25" s="844"/>
      <c r="M25" s="743"/>
      <c r="N25" s="743"/>
    </row>
    <row r="26" spans="1:14" ht="15.95" customHeight="1">
      <c r="A26" s="5" t="s">
        <v>42</v>
      </c>
      <c r="B26" s="698"/>
      <c r="C26" s="697"/>
      <c r="D26" s="1513">
        <v>0</v>
      </c>
      <c r="E26" s="697">
        <v>56.106965000000173</v>
      </c>
      <c r="F26" s="698">
        <v>-34.657313000000002</v>
      </c>
      <c r="G26" s="684">
        <v>0</v>
      </c>
      <c r="H26" s="684">
        <v>45.374229999999997</v>
      </c>
      <c r="I26" s="1568">
        <v>0</v>
      </c>
      <c r="J26" s="684">
        <v>56.106965000000173</v>
      </c>
      <c r="K26" s="684">
        <v>45.374229999999997</v>
      </c>
      <c r="L26" s="721"/>
      <c r="M26" s="743"/>
      <c r="N26" s="743"/>
    </row>
    <row r="27" spans="1:14" ht="15.95" customHeight="1">
      <c r="A27" s="5" t="s">
        <v>407</v>
      </c>
      <c r="B27" s="698"/>
      <c r="C27" s="697"/>
      <c r="D27" s="1513">
        <v>0</v>
      </c>
      <c r="E27" s="697">
        <v>0</v>
      </c>
      <c r="F27" s="698">
        <v>-1.3595670400601279E-7</v>
      </c>
      <c r="G27" s="684">
        <v>4.7238260492132866E-7</v>
      </c>
      <c r="H27" s="684">
        <v>-9.7979979959972319E-7</v>
      </c>
      <c r="I27" s="1568">
        <v>4.9244459998654122E-7</v>
      </c>
      <c r="J27" s="684">
        <v>0</v>
      </c>
      <c r="K27" s="684">
        <v>-4.8735519961318197E-7</v>
      </c>
      <c r="L27" s="721"/>
      <c r="M27" s="743"/>
      <c r="N27" s="743"/>
    </row>
    <row r="28" spans="1:14" ht="15.95" customHeight="1">
      <c r="A28" s="5" t="s">
        <v>408</v>
      </c>
      <c r="B28" s="698"/>
      <c r="C28" s="697"/>
      <c r="D28" s="1513">
        <v>0</v>
      </c>
      <c r="E28" s="697">
        <v>0</v>
      </c>
      <c r="F28" s="698">
        <v>-2.4016344468691386E-12</v>
      </c>
      <c r="G28" s="684">
        <v>1.2178702490928117E-11</v>
      </c>
      <c r="H28" s="684">
        <v>-1.0054179711005418E-12</v>
      </c>
      <c r="I28" s="1568">
        <v>2.8421709430404007E-14</v>
      </c>
      <c r="J28" s="684">
        <v>0</v>
      </c>
      <c r="K28" s="684">
        <v>-9.7699626167013776E-13</v>
      </c>
      <c r="L28" s="721"/>
      <c r="M28" s="743"/>
      <c r="N28" s="743"/>
    </row>
    <row r="29" spans="1:14" ht="15.95" customHeight="1">
      <c r="A29" s="5" t="s">
        <v>44</v>
      </c>
      <c r="B29" s="698"/>
      <c r="C29" s="697"/>
      <c r="D29" s="1513">
        <v>0</v>
      </c>
      <c r="E29" s="697">
        <v>0</v>
      </c>
      <c r="F29" s="698">
        <v>7.3420096789970094E-14</v>
      </c>
      <c r="G29" s="684">
        <v>-3.2896421860422603E-15</v>
      </c>
      <c r="H29" s="684">
        <v>-2.8581325880701604E-14</v>
      </c>
      <c r="I29" s="1568">
        <v>0</v>
      </c>
      <c r="J29" s="684">
        <v>0</v>
      </c>
      <c r="K29" s="684">
        <v>-2.8581325880701604E-14</v>
      </c>
      <c r="L29" s="721"/>
      <c r="M29" s="743"/>
      <c r="N29" s="743"/>
    </row>
    <row r="30" spans="1:14" s="727" customFormat="1" ht="15.95" customHeight="1">
      <c r="A30" s="779" t="s">
        <v>45</v>
      </c>
      <c r="B30" s="700"/>
      <c r="C30" s="699"/>
      <c r="D30" s="1512">
        <v>-5.9122200692469278</v>
      </c>
      <c r="E30" s="780">
        <v>55.952997321497151</v>
      </c>
      <c r="F30" s="700">
        <v>-25.835765115971078</v>
      </c>
      <c r="G30" s="701">
        <v>1.6283840448012654</v>
      </c>
      <c r="H30" s="701">
        <v>42.088293322811495</v>
      </c>
      <c r="I30" s="1612">
        <v>98.802030511686212</v>
      </c>
      <c r="J30" s="702">
        <v>50.040777252250223</v>
      </c>
      <c r="K30" s="702">
        <v>140.89032383449771</v>
      </c>
      <c r="L30" s="844"/>
      <c r="M30" s="743"/>
      <c r="N30" s="743"/>
    </row>
    <row r="31" spans="1:14" ht="15.95" customHeight="1">
      <c r="A31" s="797" t="s">
        <v>780</v>
      </c>
      <c r="B31" s="926"/>
      <c r="C31" s="926"/>
      <c r="J31" s="723"/>
      <c r="K31" s="723"/>
    </row>
    <row r="32" spans="1:14">
      <c r="J32" s="723"/>
      <c r="K32" s="723"/>
    </row>
    <row r="33" spans="10:11">
      <c r="J33" s="1495"/>
      <c r="K33" s="1495"/>
    </row>
    <row r="34" spans="10:11">
      <c r="J34" s="1495"/>
      <c r="K34" s="1495"/>
    </row>
    <row r="35" spans="10:11">
      <c r="J35" s="1495"/>
      <c r="K35" s="1495"/>
    </row>
    <row r="36" spans="10:11">
      <c r="J36" s="1495"/>
      <c r="K36" s="1495"/>
    </row>
    <row r="37" spans="10:11">
      <c r="J37" s="1495"/>
      <c r="K37" s="1495"/>
    </row>
    <row r="38" spans="10:11">
      <c r="J38" s="1495"/>
      <c r="K38" s="1495"/>
    </row>
    <row r="39" spans="10:11">
      <c r="J39" s="1495"/>
      <c r="K39" s="1495"/>
    </row>
    <row r="40" spans="10:11">
      <c r="J40" s="1494"/>
      <c r="K40" s="1494"/>
    </row>
    <row r="41" spans="10:11">
      <c r="J41" s="1506"/>
      <c r="K41" s="1506"/>
    </row>
    <row r="42" spans="10:11">
      <c r="J42" s="1506"/>
      <c r="K42" s="1506"/>
    </row>
    <row r="43" spans="10:11">
      <c r="J43" s="1494"/>
      <c r="K43" s="1494"/>
    </row>
    <row r="44" spans="10:11">
      <c r="J44" s="1505"/>
      <c r="K44" s="1505"/>
    </row>
    <row r="45" spans="10:11">
      <c r="J45" s="1495"/>
      <c r="K45" s="1495"/>
    </row>
    <row r="46" spans="10:11">
      <c r="J46" s="1495"/>
      <c r="K46" s="1495"/>
    </row>
    <row r="47" spans="10:11">
      <c r="J47" s="1495"/>
      <c r="K47" s="1495"/>
    </row>
    <row r="48" spans="10:11">
      <c r="J48" s="1504"/>
      <c r="K48" s="1504"/>
    </row>
    <row r="49" spans="10:11">
      <c r="J49" s="1495"/>
      <c r="K49" s="1495"/>
    </row>
    <row r="50" spans="10:11">
      <c r="J50" s="1495"/>
      <c r="K50" s="1495"/>
    </row>
    <row r="51" spans="10:11">
      <c r="J51" s="1501"/>
      <c r="K51" s="1501"/>
    </row>
    <row r="52" spans="10:11">
      <c r="J52" s="1499"/>
      <c r="K52" s="1499"/>
    </row>
    <row r="53" spans="10:11">
      <c r="J53" s="1503"/>
      <c r="K53" s="1503"/>
    </row>
    <row r="54" spans="10:11">
      <c r="J54" s="1500"/>
      <c r="K54" s="1500"/>
    </row>
    <row r="55" spans="10:11">
      <c r="J55" s="1502"/>
      <c r="K55" s="1502"/>
    </row>
    <row r="56" spans="10:11">
      <c r="J56" s="1500"/>
      <c r="K56" s="1500"/>
    </row>
    <row r="57" spans="10:11">
      <c r="J57" s="1500"/>
      <c r="K57" s="1500"/>
    </row>
    <row r="58" spans="10:11">
      <c r="J58" s="1500"/>
      <c r="K58" s="1500"/>
    </row>
    <row r="59" spans="10:11">
      <c r="J59" s="1499"/>
      <c r="K59" s="1499"/>
    </row>
    <row r="60" spans="10:11">
      <c r="J60" s="1498"/>
      <c r="K60" s="1498"/>
    </row>
    <row r="61" spans="10:11">
      <c r="J61" s="1495"/>
      <c r="K61" s="1495"/>
    </row>
    <row r="62" spans="10:11">
      <c r="J62" s="683"/>
      <c r="K62" s="683"/>
    </row>
    <row r="63" spans="10:11">
      <c r="J63" s="1484"/>
      <c r="K63" s="1484"/>
    </row>
    <row r="64" spans="10:11">
      <c r="J64" s="1496"/>
      <c r="K64" s="1496"/>
    </row>
    <row r="65" spans="10:11">
      <c r="J65" s="1494"/>
      <c r="K65" s="1494"/>
    </row>
    <row r="66" spans="10:11">
      <c r="J66" s="1495"/>
      <c r="K66" s="1495"/>
    </row>
    <row r="67" spans="10:11">
      <c r="J67" s="1495"/>
      <c r="K67" s="1495"/>
    </row>
    <row r="68" spans="10:11">
      <c r="J68" s="1494"/>
      <c r="K68" s="1494"/>
    </row>
    <row r="78" spans="10:11" ht="30">
      <c r="J78" s="26"/>
      <c r="K78" s="26"/>
    </row>
    <row r="79" spans="10:11" ht="30">
      <c r="J79" s="708"/>
      <c r="K79" s="708"/>
    </row>
    <row r="80" spans="10:11">
      <c r="J80" s="709"/>
      <c r="K80" s="709"/>
    </row>
    <row r="81" spans="10:11">
      <c r="J81" s="1484"/>
      <c r="K81" s="1484"/>
    </row>
    <row r="82" spans="10:11">
      <c r="J82" s="1483"/>
      <c r="K82" s="1483"/>
    </row>
    <row r="83" spans="10:11">
      <c r="J83" s="684"/>
      <c r="K83" s="684"/>
    </row>
    <row r="84" spans="10:11">
      <c r="J84" s="684"/>
      <c r="K84" s="684"/>
    </row>
    <row r="85" spans="10:11">
      <c r="J85" s="684"/>
      <c r="K85" s="684"/>
    </row>
    <row r="86" spans="10:11">
      <c r="J86" s="684"/>
      <c r="K86" s="684"/>
    </row>
    <row r="87" spans="10:11">
      <c r="J87" s="684"/>
      <c r="K87" s="684"/>
    </row>
    <row r="88" spans="10:11">
      <c r="J88" s="684"/>
      <c r="K88" s="684"/>
    </row>
    <row r="89" spans="10:11">
      <c r="J89" s="684"/>
      <c r="K89" s="684"/>
    </row>
    <row r="90" spans="10:11">
      <c r="J90" s="787"/>
      <c r="K90" s="787"/>
    </row>
    <row r="91" spans="10:11">
      <c r="J91" s="684"/>
      <c r="K91" s="684"/>
    </row>
    <row r="92" spans="10:11">
      <c r="J92" s="684"/>
      <c r="K92" s="684"/>
    </row>
    <row r="93" spans="10:11">
      <c r="J93" s="684"/>
      <c r="K93" s="684"/>
    </row>
    <row r="94" spans="10:11">
      <c r="J94" s="684"/>
      <c r="K94" s="684"/>
    </row>
    <row r="95" spans="10:11">
      <c r="J95" s="684"/>
      <c r="K95" s="684"/>
    </row>
    <row r="96" spans="10:11">
      <c r="J96" s="684"/>
      <c r="K96" s="684"/>
    </row>
    <row r="97" spans="10:11">
      <c r="J97" s="684"/>
      <c r="K97" s="684"/>
    </row>
    <row r="98" spans="10:11">
      <c r="J98" s="787"/>
      <c r="K98" s="787"/>
    </row>
    <row r="99" spans="10:11">
      <c r="J99" s="1493"/>
      <c r="K99" s="1493"/>
    </row>
    <row r="100" spans="10:11">
      <c r="J100" s="1493"/>
      <c r="K100" s="1493"/>
    </row>
    <row r="101" spans="10:11">
      <c r="J101" s="787"/>
      <c r="K101" s="787"/>
    </row>
    <row r="102" spans="10:11">
      <c r="J102" s="63"/>
      <c r="K102" s="63"/>
    </row>
    <row r="103" spans="10:11">
      <c r="J103" s="683"/>
      <c r="K103" s="683"/>
    </row>
    <row r="104" spans="10:11">
      <c r="J104" s="683"/>
      <c r="K104" s="683"/>
    </row>
    <row r="105" spans="10:11">
      <c r="J105" s="683"/>
      <c r="K105" s="683"/>
    </row>
    <row r="106" spans="10:11">
      <c r="J106" s="1492"/>
      <c r="K106" s="1492"/>
    </row>
    <row r="107" spans="10:11">
      <c r="J107" s="684"/>
      <c r="K107" s="684"/>
    </row>
    <row r="108" spans="10:11">
      <c r="J108" s="684"/>
      <c r="K108" s="684"/>
    </row>
    <row r="109" spans="10:11">
      <c r="J109" s="1489"/>
      <c r="K109" s="1489"/>
    </row>
    <row r="110" spans="10:11">
      <c r="J110" s="1487"/>
      <c r="K110" s="1487"/>
    </row>
    <row r="111" spans="10:11">
      <c r="J111" s="1491"/>
      <c r="K111" s="1491"/>
    </row>
    <row r="112" spans="10:11">
      <c r="J112" s="1488"/>
      <c r="K112" s="1488"/>
    </row>
    <row r="113" spans="10:11">
      <c r="J113" s="224"/>
      <c r="K113" s="224"/>
    </row>
    <row r="114" spans="10:11">
      <c r="J114" s="1488"/>
      <c r="K114" s="1488"/>
    </row>
    <row r="115" spans="10:11">
      <c r="J115" s="1488"/>
      <c r="K115" s="1488"/>
    </row>
    <row r="116" spans="10:11">
      <c r="J116" s="1488"/>
      <c r="K116" s="1488"/>
    </row>
    <row r="117" spans="10:11">
      <c r="J117" s="1487"/>
      <c r="K117" s="1487"/>
    </row>
    <row r="118" spans="10:11">
      <c r="J118" s="1486"/>
      <c r="K118" s="1486"/>
    </row>
    <row r="119" spans="10:11">
      <c r="J119" s="683"/>
      <c r="K119" s="683"/>
    </row>
    <row r="120" spans="10:11">
      <c r="J120" s="683"/>
      <c r="K120" s="683"/>
    </row>
    <row r="121" spans="10:11">
      <c r="J121" s="1484"/>
      <c r="K121" s="1484"/>
    </row>
    <row r="122" spans="10:11">
      <c r="J122" s="1483"/>
      <c r="K122" s="1483"/>
    </row>
    <row r="123" spans="10:11">
      <c r="J123" s="787"/>
      <c r="K123" s="787"/>
    </row>
    <row r="124" spans="10:11">
      <c r="J124" s="684"/>
      <c r="K124" s="684"/>
    </row>
    <row r="125" spans="10:11">
      <c r="J125" s="684"/>
      <c r="K125" s="684"/>
    </row>
    <row r="126" spans="10:11">
      <c r="J126" s="787"/>
      <c r="K126" s="787"/>
    </row>
    <row r="128" spans="10:11">
      <c r="J128" s="723"/>
      <c r="K128" s="723"/>
    </row>
    <row r="129" spans="10:11">
      <c r="J129" s="723"/>
      <c r="K129" s="723"/>
    </row>
    <row r="130" spans="10:11">
      <c r="J130" s="723"/>
      <c r="K130" s="723"/>
    </row>
    <row r="131" spans="10:11">
      <c r="J131" s="1704"/>
      <c r="K131" s="1704"/>
    </row>
    <row r="132" spans="10:11">
      <c r="J132" s="723"/>
      <c r="K132" s="723"/>
    </row>
    <row r="134" spans="10:11">
      <c r="J134" s="723"/>
      <c r="K134" s="723"/>
    </row>
    <row r="135" spans="10:11">
      <c r="J135" s="723"/>
      <c r="K135" s="723"/>
    </row>
    <row r="136" spans="10:11">
      <c r="J136" s="723"/>
      <c r="K136" s="723"/>
    </row>
    <row r="137" spans="10:11">
      <c r="J137" s="723"/>
      <c r="K137" s="723"/>
    </row>
    <row r="138" spans="10:11">
      <c r="J138" s="723"/>
      <c r="K138" s="723"/>
    </row>
    <row r="139" spans="10:11">
      <c r="J139" s="723"/>
      <c r="K139" s="723"/>
    </row>
    <row r="140" spans="10:11">
      <c r="J140" s="723"/>
      <c r="K140" s="723"/>
    </row>
    <row r="145" spans="10:11">
      <c r="J145" s="1704"/>
      <c r="K145" s="1704"/>
    </row>
    <row r="158" spans="10:11">
      <c r="J158" s="1704"/>
      <c r="K158" s="1704"/>
    </row>
    <row r="172" spans="10:11">
      <c r="J172" s="1704"/>
      <c r="K172" s="1704"/>
    </row>
    <row r="185" spans="10:11">
      <c r="J185" s="1704"/>
      <c r="K185" s="1704"/>
    </row>
    <row r="199" spans="10:11">
      <c r="J199" s="1704"/>
      <c r="K199" s="1704"/>
    </row>
    <row r="212" spans="10:11">
      <c r="J212" s="1704"/>
      <c r="K212" s="1704"/>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Z262"/>
  <sheetViews>
    <sheetView showGridLines="0" view="pageBreakPreview" zoomScale="70" zoomScaleNormal="50" zoomScaleSheetLayoutView="70" workbookViewId="0"/>
  </sheetViews>
  <sheetFormatPr defaultRowHeight="12.75"/>
  <cols>
    <col min="1" max="1" width="72.7109375" style="723" customWidth="1"/>
    <col min="2" max="2" width="12.7109375" style="723" customWidth="1"/>
    <col min="3" max="3" width="12.7109375" style="777" customWidth="1"/>
    <col min="4" max="5" width="12.7109375" style="778" customWidth="1"/>
    <col min="6" max="8" width="12.7109375" style="777" customWidth="1"/>
    <col min="9" max="9" width="12.7109375" style="778" customWidth="1"/>
    <col min="10" max="11" width="12.7109375" style="777" customWidth="1"/>
    <col min="12" max="12" width="3.7109375" style="721" customWidth="1"/>
    <col min="13" max="16384" width="9.140625" style="723"/>
  </cols>
  <sheetData>
    <row r="1" spans="1:26" s="705" customFormat="1" ht="50.1" customHeight="1">
      <c r="A1" s="704"/>
      <c r="C1" s="706"/>
      <c r="D1" s="706"/>
      <c r="E1" s="706"/>
      <c r="F1" s="706"/>
      <c r="G1" s="706"/>
      <c r="H1" s="706"/>
      <c r="I1" s="706"/>
      <c r="J1" s="706"/>
      <c r="K1" s="706"/>
    </row>
    <row r="2" spans="1:26" s="12" customFormat="1" ht="39.950000000000003" customHeight="1">
      <c r="A2" s="1677" t="s">
        <v>757</v>
      </c>
      <c r="B2" s="24"/>
      <c r="C2" s="25"/>
      <c r="D2" s="25"/>
      <c r="E2" s="24"/>
      <c r="F2" s="24"/>
      <c r="G2" s="24"/>
      <c r="H2" s="26"/>
      <c r="J2" s="26"/>
      <c r="K2" s="26"/>
      <c r="L2" s="11"/>
      <c r="M2" s="11"/>
      <c r="N2" s="11"/>
      <c r="O2" s="11"/>
      <c r="P2" s="11"/>
      <c r="Q2" s="11"/>
      <c r="R2" s="11"/>
      <c r="S2" s="11"/>
      <c r="T2" s="11"/>
      <c r="U2" s="11"/>
      <c r="V2" s="11"/>
      <c r="W2" s="11"/>
      <c r="X2" s="11"/>
      <c r="Y2" s="11"/>
      <c r="Z2" s="11"/>
    </row>
    <row r="3" spans="1:26" s="12" customFormat="1" ht="2.1" customHeight="1">
      <c r="A3" s="1675"/>
      <c r="B3" s="1673"/>
      <c r="C3" s="1674"/>
      <c r="D3" s="1674"/>
      <c r="E3" s="1673"/>
      <c r="F3" s="1673"/>
      <c r="G3" s="1673"/>
      <c r="H3" s="1673"/>
      <c r="I3" s="1673"/>
      <c r="J3" s="708"/>
      <c r="K3" s="708"/>
      <c r="L3" s="11"/>
      <c r="M3" s="11"/>
      <c r="N3" s="11"/>
      <c r="O3" s="11"/>
      <c r="P3" s="11"/>
      <c r="Q3" s="11"/>
      <c r="R3" s="11"/>
      <c r="S3" s="11"/>
      <c r="T3" s="11"/>
      <c r="U3" s="11"/>
      <c r="V3" s="11"/>
      <c r="W3" s="11"/>
      <c r="X3" s="11"/>
      <c r="Y3" s="11"/>
      <c r="Z3" s="11"/>
    </row>
    <row r="4" spans="1:26" s="1678" customFormat="1" ht="15.75" customHeight="1">
      <c r="A4" s="28"/>
      <c r="B4" s="28"/>
      <c r="C4" s="28"/>
      <c r="D4" s="28"/>
      <c r="E4" s="709"/>
      <c r="F4" s="709"/>
      <c r="G4" s="709"/>
      <c r="H4" s="709"/>
      <c r="I4" s="709"/>
      <c r="J4" s="709"/>
      <c r="K4" s="709"/>
      <c r="L4" s="1679"/>
      <c r="M4" s="1679"/>
      <c r="N4" s="1679"/>
      <c r="O4" s="1679"/>
      <c r="P4" s="1679"/>
      <c r="Q4" s="1679"/>
      <c r="R4" s="1679"/>
      <c r="S4" s="1679"/>
      <c r="T4" s="1679"/>
      <c r="U4" s="1679"/>
      <c r="V4" s="1679"/>
      <c r="W4" s="1679"/>
      <c r="X4" s="1679"/>
      <c r="Y4" s="1679"/>
      <c r="Z4" s="1679"/>
    </row>
    <row r="5" spans="1:26" s="1678" customFormat="1" ht="20.100000000000001" customHeight="1">
      <c r="A5" s="710" t="s">
        <v>760</v>
      </c>
      <c r="B5" s="711"/>
      <c r="C5" s="711"/>
      <c r="D5" s="711"/>
      <c r="E5" s="711"/>
      <c r="F5" s="711"/>
      <c r="G5" s="711"/>
      <c r="H5" s="711"/>
      <c r="I5" s="711"/>
      <c r="J5" s="711"/>
      <c r="K5" s="711"/>
      <c r="L5" s="1679"/>
    </row>
    <row r="6" spans="1:26" s="11" customFormat="1" ht="15.95" customHeight="1">
      <c r="A6" s="714" t="s">
        <v>95</v>
      </c>
      <c r="B6" s="715" t="s">
        <v>229</v>
      </c>
      <c r="C6" s="716" t="s">
        <v>99</v>
      </c>
      <c r="D6" s="717" t="s">
        <v>100</v>
      </c>
      <c r="E6" s="716" t="s">
        <v>101</v>
      </c>
      <c r="F6" s="715" t="s">
        <v>85</v>
      </c>
      <c r="G6" s="852" t="s">
        <v>86</v>
      </c>
      <c r="H6" s="852" t="s">
        <v>87</v>
      </c>
      <c r="I6" s="1606" t="s">
        <v>88</v>
      </c>
      <c r="J6" s="716" t="s">
        <v>768</v>
      </c>
      <c r="K6" s="716" t="s">
        <v>670</v>
      </c>
      <c r="L6" s="718"/>
    </row>
    <row r="7" spans="1:26" ht="15.95" customHeight="1">
      <c r="A7" s="738" t="s">
        <v>409</v>
      </c>
      <c r="B7" s="678"/>
      <c r="C7" s="681"/>
      <c r="D7" s="1513"/>
      <c r="E7" s="697"/>
      <c r="F7" s="678"/>
      <c r="G7" s="683"/>
      <c r="H7" s="683"/>
      <c r="I7" s="1568"/>
      <c r="J7" s="684"/>
      <c r="K7" s="684"/>
      <c r="L7" s="1681"/>
    </row>
    <row r="8" spans="1:26" ht="15.95" customHeight="1">
      <c r="A8" s="728" t="s">
        <v>410</v>
      </c>
      <c r="B8" s="690"/>
      <c r="C8" s="689"/>
      <c r="D8" s="1514">
        <v>5.1257219307549349</v>
      </c>
      <c r="E8" s="729">
        <v>-2.4068226785000206</v>
      </c>
      <c r="F8" s="690">
        <v>4.487726019963338</v>
      </c>
      <c r="G8" s="691">
        <v>-1.538216427648802</v>
      </c>
      <c r="H8" s="691">
        <v>-6.8735916973871491</v>
      </c>
      <c r="I8" s="1558">
        <v>35.99845901924359</v>
      </c>
      <c r="J8" s="692">
        <v>2.7188992522549142</v>
      </c>
      <c r="K8" s="692">
        <v>29.124867321856442</v>
      </c>
      <c r="L8" s="1681"/>
    </row>
    <row r="9" spans="1:26" ht="15.95" customHeight="1">
      <c r="A9" s="730" t="s">
        <v>411</v>
      </c>
      <c r="B9" s="678"/>
      <c r="C9" s="677"/>
      <c r="D9" s="1572">
        <v>0</v>
      </c>
      <c r="E9" s="731">
        <v>0</v>
      </c>
      <c r="F9" s="678">
        <v>4.0972099668579209E-13</v>
      </c>
      <c r="G9" s="679">
        <v>-5.1100164455419877E-13</v>
      </c>
      <c r="H9" s="679">
        <v>5.8649902712204502E-14</v>
      </c>
      <c r="I9" s="1590">
        <v>59.488999999999997</v>
      </c>
      <c r="J9" s="680">
        <v>0</v>
      </c>
      <c r="K9" s="680">
        <v>59.489000000000054</v>
      </c>
      <c r="L9" s="1681"/>
    </row>
    <row r="10" spans="1:26" ht="15.95" customHeight="1">
      <c r="A10" s="724" t="s">
        <v>412</v>
      </c>
      <c r="B10" s="682"/>
      <c r="C10" s="681"/>
      <c r="D10" s="1513">
        <v>0</v>
      </c>
      <c r="E10" s="697">
        <v>0</v>
      </c>
      <c r="F10" s="682">
        <v>5.0093262871087063E-13</v>
      </c>
      <c r="G10" s="683">
        <v>-5.3753234396936015E-13</v>
      </c>
      <c r="H10" s="683">
        <v>5.7471908121442464E-14</v>
      </c>
      <c r="I10" s="1568">
        <v>0</v>
      </c>
      <c r="J10" s="684">
        <v>0</v>
      </c>
      <c r="K10" s="684">
        <v>5.7471908121442464E-14</v>
      </c>
      <c r="L10" s="1681"/>
    </row>
    <row r="11" spans="1:26" ht="15.95" customHeight="1">
      <c r="A11" s="714" t="s">
        <v>413</v>
      </c>
      <c r="B11" s="686"/>
      <c r="C11" s="685"/>
      <c r="D11" s="1589">
        <v>0</v>
      </c>
      <c r="E11" s="817">
        <v>0</v>
      </c>
      <c r="F11" s="686">
        <v>-1.0231815394945443E-12</v>
      </c>
      <c r="G11" s="687">
        <v>3.9968028886505635E-13</v>
      </c>
      <c r="H11" s="687">
        <v>0</v>
      </c>
      <c r="I11" s="1586">
        <v>0</v>
      </c>
      <c r="J11" s="688">
        <v>0</v>
      </c>
      <c r="K11" s="688">
        <v>0</v>
      </c>
      <c r="L11" s="1681"/>
    </row>
    <row r="12" spans="1:26" ht="15.95" customHeight="1">
      <c r="A12" s="779" t="s">
        <v>38</v>
      </c>
      <c r="B12" s="700"/>
      <c r="C12" s="699"/>
      <c r="D12" s="1512">
        <v>5.1257219307528885</v>
      </c>
      <c r="E12" s="780">
        <v>-2.4068226785009301</v>
      </c>
      <c r="F12" s="700">
        <v>4.4877260199693065</v>
      </c>
      <c r="G12" s="701">
        <v>-1.5382164276488872</v>
      </c>
      <c r="H12" s="701">
        <v>-6.8735916973880871</v>
      </c>
      <c r="I12" s="1612">
        <v>95.487459019241669</v>
      </c>
      <c r="J12" s="702">
        <v>2.7188992522519584</v>
      </c>
      <c r="K12" s="702">
        <v>88.613867321853576</v>
      </c>
      <c r="L12" s="1681"/>
    </row>
    <row r="13" spans="1:26" ht="15.95" customHeight="1">
      <c r="B13" s="703"/>
      <c r="C13" s="855"/>
      <c r="D13" s="855"/>
      <c r="F13" s="778"/>
      <c r="G13" s="778"/>
      <c r="H13" s="778"/>
      <c r="J13" s="778"/>
      <c r="K13" s="778"/>
    </row>
    <row r="14" spans="1:26">
      <c r="J14" s="778"/>
      <c r="K14" s="778"/>
    </row>
    <row r="15" spans="1:26">
      <c r="J15" s="840"/>
      <c r="K15" s="722"/>
    </row>
    <row r="16" spans="1:26">
      <c r="J16"/>
      <c r="K16"/>
    </row>
    <row r="17" spans="10:11">
      <c r="J17" s="783"/>
      <c r="K17" s="783"/>
    </row>
    <row r="18" spans="10:11">
      <c r="J18" s="783"/>
      <c r="K18" s="783"/>
    </row>
    <row r="19" spans="10:11">
      <c r="J19" s="783"/>
      <c r="K19" s="783"/>
    </row>
    <row r="20" spans="10:11">
      <c r="J20" s="787"/>
      <c r="K20" s="787"/>
    </row>
    <row r="21" spans="10:11">
      <c r="J21" s="787"/>
      <c r="K21" s="787"/>
    </row>
    <row r="22" spans="10:11">
      <c r="J22" s="787"/>
      <c r="K22" s="787"/>
    </row>
    <row r="23" spans="10:11">
      <c r="J23" s="787"/>
      <c r="K23" s="787"/>
    </row>
    <row r="24" spans="10:11">
      <c r="J24" s="787"/>
      <c r="K24" s="787"/>
    </row>
    <row r="25" spans="10:11">
      <c r="J25" s="787"/>
      <c r="K25" s="787"/>
    </row>
    <row r="26" spans="10:11">
      <c r="J26" s="787"/>
      <c r="K26" s="787"/>
    </row>
    <row r="27" spans="10:11">
      <c r="J27" s="839"/>
      <c r="K27" s="839"/>
    </row>
    <row r="28" spans="10:11">
      <c r="J28" s="1509"/>
      <c r="K28" s="1509"/>
    </row>
    <row r="29" spans="10:11">
      <c r="J29" s="839"/>
      <c r="K29" s="839"/>
    </row>
    <row r="30" spans="10:11">
      <c r="J30" s="839"/>
      <c r="K30" s="839"/>
    </row>
    <row r="31" spans="10:11">
      <c r="J31" s="1508"/>
      <c r="K31" s="1508"/>
    </row>
    <row r="32" spans="10:11">
      <c r="J32" s="839"/>
      <c r="K32" s="839"/>
    </row>
    <row r="33" spans="10:11">
      <c r="J33" s="1508"/>
      <c r="K33" s="1508"/>
    </row>
    <row r="34" spans="10:11">
      <c r="J34" s="787"/>
      <c r="K34" s="787"/>
    </row>
    <row r="35" spans="10:11">
      <c r="J35" s="787"/>
      <c r="K35" s="787"/>
    </row>
    <row r="36" spans="10:11" ht="35.25">
      <c r="J36" s="1510"/>
      <c r="K36" s="1510"/>
    </row>
    <row r="37" spans="10:11">
      <c r="J37" s="787"/>
      <c r="K37" s="787"/>
    </row>
    <row r="38" spans="10:11">
      <c r="J38" s="839"/>
      <c r="K38" s="839"/>
    </row>
    <row r="39" spans="10:11">
      <c r="J39" s="839"/>
      <c r="K39" s="839"/>
    </row>
    <row r="40" spans="10:11">
      <c r="J40" s="839"/>
      <c r="K40" s="839"/>
    </row>
    <row r="41" spans="10:11">
      <c r="J41" s="839"/>
      <c r="K41" s="839"/>
    </row>
    <row r="42" spans="10:11">
      <c r="J42" s="839"/>
      <c r="K42" s="839"/>
    </row>
    <row r="43" spans="10:11">
      <c r="J43" s="839"/>
      <c r="K43" s="839"/>
    </row>
    <row r="44" spans="10:11">
      <c r="J44" s="839"/>
      <c r="K44" s="839"/>
    </row>
    <row r="45" spans="10:11">
      <c r="J45" s="839"/>
      <c r="K45" s="839"/>
    </row>
    <row r="46" spans="10:11">
      <c r="J46" s="725"/>
      <c r="K46" s="725"/>
    </row>
    <row r="47" spans="10:11">
      <c r="J47" s="725"/>
      <c r="K47" s="725"/>
    </row>
    <row r="48" spans="10:11">
      <c r="J48" s="725"/>
      <c r="K48" s="725"/>
    </row>
    <row r="49" spans="10:11">
      <c r="J49" s="725"/>
      <c r="K49" s="725"/>
    </row>
    <row r="50" spans="10:11">
      <c r="J50" s="725"/>
      <c r="K50" s="725"/>
    </row>
    <row r="51" spans="10:11">
      <c r="J51" s="725"/>
      <c r="K51" s="725"/>
    </row>
    <row r="52" spans="10:11">
      <c r="J52" s="725"/>
      <c r="K52" s="725"/>
    </row>
    <row r="53" spans="10:11">
      <c r="J53" s="725"/>
      <c r="K53" s="725"/>
    </row>
    <row r="54" spans="10:11">
      <c r="J54" s="725"/>
      <c r="K54" s="725"/>
    </row>
    <row r="55" spans="10:11">
      <c r="J55" s="725"/>
      <c r="K55" s="725"/>
    </row>
    <row r="56" spans="10:11">
      <c r="J56" s="725"/>
      <c r="K56" s="725"/>
    </row>
    <row r="57" spans="10:11">
      <c r="J57" s="725"/>
      <c r="K57" s="725"/>
    </row>
    <row r="58" spans="10:11">
      <c r="J58" s="725"/>
      <c r="K58" s="725"/>
    </row>
    <row r="59" spans="10:11">
      <c r="J59" s="725"/>
      <c r="K59" s="725"/>
    </row>
    <row r="60" spans="10:11">
      <c r="J60" s="743"/>
      <c r="K60" s="743"/>
    </row>
    <row r="61" spans="10:11">
      <c r="J61" s="743"/>
      <c r="K61" s="743"/>
    </row>
    <row r="62" spans="10:11">
      <c r="J62" s="837"/>
      <c r="K62" s="837"/>
    </row>
    <row r="63" spans="10:11">
      <c r="J63" s="837"/>
      <c r="K63" s="837"/>
    </row>
    <row r="64" spans="10:11">
      <c r="J64" s="99"/>
      <c r="K64" s="99"/>
    </row>
    <row r="65" spans="10:11">
      <c r="J65" s="98"/>
      <c r="K65" s="98"/>
    </row>
    <row r="66" spans="10:11">
      <c r="J66" s="1481"/>
      <c r="K66" s="1481"/>
    </row>
    <row r="67" spans="10:11">
      <c r="J67" s="1482"/>
      <c r="K67" s="1482"/>
    </row>
    <row r="68" spans="10:11">
      <c r="J68" s="839"/>
      <c r="K68" s="839"/>
    </row>
    <row r="69" spans="10:11">
      <c r="J69" s="839"/>
      <c r="K69" s="839"/>
    </row>
    <row r="70" spans="10:11" ht="30">
      <c r="J70" s="1507"/>
      <c r="K70" s="1507"/>
    </row>
    <row r="71" spans="10:11" ht="30">
      <c r="J71" s="708"/>
      <c r="K71" s="708"/>
    </row>
    <row r="72" spans="10:11">
      <c r="J72" s="709"/>
      <c r="K72" s="709"/>
    </row>
    <row r="73" spans="10:11">
      <c r="J73" s="1484"/>
      <c r="K73" s="1484"/>
    </row>
    <row r="74" spans="10:11">
      <c r="J74" s="1496"/>
      <c r="K74" s="1496"/>
    </row>
    <row r="75" spans="10:11">
      <c r="J75" s="684"/>
      <c r="K75" s="684"/>
    </row>
    <row r="76" spans="10:11">
      <c r="J76" s="1495"/>
      <c r="K76" s="1495"/>
    </row>
    <row r="77" spans="10:11">
      <c r="J77" s="1495"/>
      <c r="K77" s="1495"/>
    </row>
    <row r="78" spans="10:11">
      <c r="J78" s="1495"/>
      <c r="K78" s="1495"/>
    </row>
    <row r="79" spans="10:11">
      <c r="J79" s="1495"/>
      <c r="K79" s="1495"/>
    </row>
    <row r="80" spans="10:11">
      <c r="J80" s="1495"/>
      <c r="K80" s="1495"/>
    </row>
    <row r="81" spans="10:11">
      <c r="J81" s="1495"/>
      <c r="K81" s="1495"/>
    </row>
    <row r="82" spans="10:11">
      <c r="J82" s="1494"/>
      <c r="K82" s="1494"/>
    </row>
    <row r="83" spans="10:11">
      <c r="J83" s="1495"/>
      <c r="K83" s="1495"/>
    </row>
    <row r="84" spans="10:11">
      <c r="J84" s="1495"/>
      <c r="K84" s="1495"/>
    </row>
    <row r="85" spans="10:11">
      <c r="J85" s="1495"/>
      <c r="K85" s="1495"/>
    </row>
    <row r="86" spans="10:11">
      <c r="J86" s="1495"/>
      <c r="K86" s="1495"/>
    </row>
    <row r="87" spans="10:11">
      <c r="J87" s="1495"/>
      <c r="K87" s="1495"/>
    </row>
    <row r="88" spans="10:11">
      <c r="J88" s="1495"/>
      <c r="K88" s="1495"/>
    </row>
    <row r="89" spans="10:11">
      <c r="J89" s="1495"/>
      <c r="K89" s="1495"/>
    </row>
    <row r="90" spans="10:11">
      <c r="J90" s="1494"/>
      <c r="K90" s="1494"/>
    </row>
    <row r="91" spans="10:11">
      <c r="J91" s="1506"/>
      <c r="K91" s="1506"/>
    </row>
    <row r="92" spans="10:11">
      <c r="J92" s="1506"/>
      <c r="K92" s="1506"/>
    </row>
    <row r="93" spans="10:11">
      <c r="J93" s="1494"/>
      <c r="K93" s="1494"/>
    </row>
    <row r="94" spans="10:11">
      <c r="J94" s="1505"/>
      <c r="K94" s="1505"/>
    </row>
    <row r="95" spans="10:11">
      <c r="J95" s="1495"/>
      <c r="K95" s="1495"/>
    </row>
    <row r="96" spans="10:11">
      <c r="J96" s="1495"/>
      <c r="K96" s="1495"/>
    </row>
    <row r="97" spans="10:11">
      <c r="J97" s="1495"/>
      <c r="K97" s="1495"/>
    </row>
    <row r="98" spans="10:11">
      <c r="J98" s="1504"/>
      <c r="K98" s="1504"/>
    </row>
    <row r="99" spans="10:11">
      <c r="J99" s="1495"/>
      <c r="K99" s="1495"/>
    </row>
    <row r="100" spans="10:11">
      <c r="J100" s="1495"/>
      <c r="K100" s="1495"/>
    </row>
    <row r="101" spans="10:11">
      <c r="J101" s="1501"/>
      <c r="K101" s="1501"/>
    </row>
    <row r="102" spans="10:11">
      <c r="J102" s="1499"/>
      <c r="K102" s="1499"/>
    </row>
    <row r="103" spans="10:11">
      <c r="J103" s="1503"/>
      <c r="K103" s="1503"/>
    </row>
    <row r="104" spans="10:11">
      <c r="J104" s="1500"/>
      <c r="K104" s="1500"/>
    </row>
    <row r="105" spans="10:11">
      <c r="J105" s="1502"/>
      <c r="K105" s="1502"/>
    </row>
    <row r="106" spans="10:11">
      <c r="J106" s="1500"/>
      <c r="K106" s="1500"/>
    </row>
    <row r="107" spans="10:11">
      <c r="J107" s="1500"/>
      <c r="K107" s="1500"/>
    </row>
    <row r="108" spans="10:11">
      <c r="J108" s="1500"/>
      <c r="K108" s="1500"/>
    </row>
    <row r="109" spans="10:11">
      <c r="J109" s="1499"/>
      <c r="K109" s="1499"/>
    </row>
    <row r="110" spans="10:11">
      <c r="J110" s="1498"/>
      <c r="K110" s="1498"/>
    </row>
    <row r="111" spans="10:11">
      <c r="J111" s="1495"/>
      <c r="K111" s="1495"/>
    </row>
    <row r="112" spans="10:11">
      <c r="J112" s="683"/>
      <c r="K112" s="683"/>
    </row>
    <row r="113" spans="10:11">
      <c r="J113" s="1484"/>
      <c r="K113" s="1484"/>
    </row>
    <row r="114" spans="10:11">
      <c r="J114" s="1496"/>
      <c r="K114" s="1496"/>
    </row>
    <row r="115" spans="10:11">
      <c r="J115" s="1494"/>
      <c r="K115" s="1494"/>
    </row>
    <row r="116" spans="10:11">
      <c r="J116" s="1495"/>
      <c r="K116" s="1495"/>
    </row>
    <row r="117" spans="10:11">
      <c r="J117" s="1495"/>
      <c r="K117" s="1495"/>
    </row>
    <row r="118" spans="10:11">
      <c r="J118" s="1494"/>
      <c r="K118" s="1494"/>
    </row>
    <row r="128" spans="10:11" ht="30">
      <c r="J128" s="26"/>
      <c r="K128" s="26"/>
    </row>
    <row r="129" spans="10:11" ht="30">
      <c r="J129" s="708"/>
      <c r="K129" s="708"/>
    </row>
    <row r="130" spans="10:11">
      <c r="J130" s="709"/>
      <c r="K130" s="709"/>
    </row>
    <row r="131" spans="10:11">
      <c r="J131" s="1484"/>
      <c r="K131" s="1484"/>
    </row>
    <row r="132" spans="10:11">
      <c r="J132" s="1483"/>
      <c r="K132" s="1483"/>
    </row>
    <row r="133" spans="10:11">
      <c r="J133" s="684"/>
      <c r="K133" s="684"/>
    </row>
    <row r="134" spans="10:11">
      <c r="J134" s="684"/>
      <c r="K134" s="684"/>
    </row>
    <row r="135" spans="10:11">
      <c r="J135" s="684"/>
      <c r="K135" s="684"/>
    </row>
    <row r="136" spans="10:11">
      <c r="J136" s="684"/>
      <c r="K136" s="684"/>
    </row>
    <row r="137" spans="10:11">
      <c r="J137" s="684"/>
      <c r="K137" s="684"/>
    </row>
    <row r="138" spans="10:11">
      <c r="J138" s="684"/>
      <c r="K138" s="684"/>
    </row>
    <row r="139" spans="10:11">
      <c r="J139" s="684"/>
      <c r="K139" s="684"/>
    </row>
    <row r="140" spans="10:11">
      <c r="J140" s="787"/>
      <c r="K140" s="787"/>
    </row>
    <row r="141" spans="10:11">
      <c r="J141" s="684"/>
      <c r="K141" s="684"/>
    </row>
    <row r="142" spans="10:11">
      <c r="J142" s="684"/>
      <c r="K142" s="684"/>
    </row>
    <row r="143" spans="10:11">
      <c r="J143" s="684"/>
      <c r="K143" s="684"/>
    </row>
    <row r="144" spans="10:11">
      <c r="J144" s="684"/>
      <c r="K144" s="684"/>
    </row>
    <row r="145" spans="10:11">
      <c r="J145" s="684"/>
      <c r="K145" s="684"/>
    </row>
    <row r="146" spans="10:11">
      <c r="J146" s="684"/>
      <c r="K146" s="684"/>
    </row>
    <row r="147" spans="10:11">
      <c r="J147" s="684"/>
      <c r="K147" s="684"/>
    </row>
    <row r="148" spans="10:11">
      <c r="J148" s="787"/>
      <c r="K148" s="787"/>
    </row>
    <row r="149" spans="10:11">
      <c r="J149" s="1493"/>
      <c r="K149" s="1493"/>
    </row>
    <row r="150" spans="10:11">
      <c r="J150" s="1493"/>
      <c r="K150" s="1493"/>
    </row>
    <row r="151" spans="10:11">
      <c r="J151" s="787"/>
      <c r="K151" s="787"/>
    </row>
    <row r="152" spans="10:11">
      <c r="J152" s="63"/>
      <c r="K152" s="63"/>
    </row>
    <row r="153" spans="10:11">
      <c r="J153" s="683"/>
      <c r="K153" s="683"/>
    </row>
    <row r="154" spans="10:11">
      <c r="J154" s="683"/>
      <c r="K154" s="683"/>
    </row>
    <row r="155" spans="10:11">
      <c r="J155" s="683"/>
      <c r="K155" s="683"/>
    </row>
    <row r="156" spans="10:11">
      <c r="J156" s="1492"/>
      <c r="K156" s="1492"/>
    </row>
    <row r="157" spans="10:11">
      <c r="J157" s="684"/>
      <c r="K157" s="684"/>
    </row>
    <row r="158" spans="10:11">
      <c r="J158" s="684"/>
      <c r="K158" s="684"/>
    </row>
    <row r="159" spans="10:11">
      <c r="J159" s="1489"/>
      <c r="K159" s="1489"/>
    </row>
    <row r="160" spans="10:11">
      <c r="J160" s="1487"/>
      <c r="K160" s="1487"/>
    </row>
    <row r="161" spans="10:11">
      <c r="J161" s="1491"/>
      <c r="K161" s="1491"/>
    </row>
    <row r="162" spans="10:11">
      <c r="J162" s="1488"/>
      <c r="K162" s="1488"/>
    </row>
    <row r="163" spans="10:11">
      <c r="J163" s="224"/>
      <c r="K163" s="224"/>
    </row>
    <row r="164" spans="10:11">
      <c r="J164" s="1488"/>
      <c r="K164" s="1488"/>
    </row>
    <row r="165" spans="10:11">
      <c r="J165" s="1488"/>
      <c r="K165" s="1488"/>
    </row>
    <row r="166" spans="10:11">
      <c r="J166" s="1488"/>
      <c r="K166" s="1488"/>
    </row>
    <row r="167" spans="10:11">
      <c r="J167" s="1487"/>
      <c r="K167" s="1487"/>
    </row>
    <row r="168" spans="10:11">
      <c r="J168" s="1486"/>
      <c r="K168" s="1486"/>
    </row>
    <row r="169" spans="10:11">
      <c r="J169" s="683"/>
      <c r="K169" s="683"/>
    </row>
    <row r="170" spans="10:11">
      <c r="J170" s="683"/>
      <c r="K170" s="683"/>
    </row>
    <row r="171" spans="10:11">
      <c r="J171" s="1484"/>
      <c r="K171" s="1484"/>
    </row>
    <row r="172" spans="10:11">
      <c r="J172" s="1483"/>
      <c r="K172" s="1483"/>
    </row>
    <row r="173" spans="10:11">
      <c r="J173" s="787"/>
      <c r="K173" s="787"/>
    </row>
    <row r="174" spans="10:11">
      <c r="J174" s="684"/>
      <c r="K174" s="684"/>
    </row>
    <row r="175" spans="10:11">
      <c r="J175" s="684"/>
      <c r="K175" s="684"/>
    </row>
    <row r="176" spans="10:11">
      <c r="J176" s="787"/>
      <c r="K176" s="787"/>
    </row>
    <row r="178" spans="10:11">
      <c r="J178" s="723"/>
      <c r="K178" s="723"/>
    </row>
    <row r="179" spans="10:11">
      <c r="J179" s="723"/>
      <c r="K179" s="723"/>
    </row>
    <row r="180" spans="10:11">
      <c r="J180" s="723"/>
      <c r="K180" s="723"/>
    </row>
    <row r="181" spans="10:11">
      <c r="J181" s="1704"/>
      <c r="K181" s="1704"/>
    </row>
    <row r="182" spans="10:11">
      <c r="J182" s="723"/>
      <c r="K182" s="723"/>
    </row>
    <row r="184" spans="10:11">
      <c r="J184" s="723"/>
      <c r="K184" s="723"/>
    </row>
    <row r="185" spans="10:11">
      <c r="J185" s="723"/>
      <c r="K185" s="723"/>
    </row>
    <row r="186" spans="10:11">
      <c r="J186" s="723"/>
      <c r="K186" s="723"/>
    </row>
    <row r="187" spans="10:11">
      <c r="J187" s="723"/>
      <c r="K187" s="723"/>
    </row>
    <row r="188" spans="10:11">
      <c r="J188" s="723"/>
      <c r="K188" s="723"/>
    </row>
    <row r="189" spans="10:11">
      <c r="J189" s="723"/>
      <c r="K189" s="723"/>
    </row>
    <row r="190" spans="10:11">
      <c r="J190" s="723"/>
      <c r="K190" s="723"/>
    </row>
    <row r="195" spans="10:11">
      <c r="J195" s="1704"/>
      <c r="K195" s="1704"/>
    </row>
    <row r="208" spans="10:11">
      <c r="J208" s="1704"/>
      <c r="K208" s="1704"/>
    </row>
    <row r="222" spans="10:11">
      <c r="J222" s="1704"/>
      <c r="K222" s="1704"/>
    </row>
    <row r="235" spans="10:11">
      <c r="J235" s="1704"/>
      <c r="K235" s="1704"/>
    </row>
    <row r="249" spans="10:11">
      <c r="J249" s="1704"/>
      <c r="K249" s="1704"/>
    </row>
    <row r="262" spans="10:11">
      <c r="J262" s="1704"/>
      <c r="K262" s="1704"/>
    </row>
  </sheetData>
  <pageMargins left="0.74803149606299213" right="0.35433070866141736" top="0.47244094488188981" bottom="0.43307086614173229" header="0.11811023622047245" footer="0.11811023622047245"/>
  <pageSetup paperSize="9" scale="66"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48"/>
  <sheetViews>
    <sheetView showGridLines="0" showZeros="0" view="pageBreakPreview" zoomScale="70" zoomScaleNormal="70" zoomScaleSheetLayoutView="70" workbookViewId="0"/>
  </sheetViews>
  <sheetFormatPr defaultColWidth="9.140625" defaultRowHeight="12.75"/>
  <cols>
    <col min="1" max="1" width="62.140625" style="1023" customWidth="1"/>
    <col min="2" max="2" width="14.7109375" style="1056" customWidth="1"/>
    <col min="3" max="3" width="12.28515625" style="1056" customWidth="1"/>
    <col min="4" max="4" width="14.7109375" style="1056" customWidth="1"/>
    <col min="5" max="5" width="12.28515625" style="1056" customWidth="1"/>
    <col min="6" max="6" width="14.7109375" style="1056" customWidth="1"/>
    <col min="7" max="7" width="12.28515625" style="1056" customWidth="1"/>
    <col min="8" max="8" width="13.140625" style="1023" customWidth="1"/>
    <col min="9" max="9" width="12.7109375" style="1023" customWidth="1"/>
    <col min="10" max="11" width="9.140625" style="1023"/>
    <col min="12" max="12" width="9.140625" style="114"/>
    <col min="13" max="16384" width="9.140625" style="1023"/>
  </cols>
  <sheetData>
    <row r="1" spans="1:14" s="111" customFormat="1" ht="50.1" customHeight="1">
      <c r="A1" s="110"/>
      <c r="H1" s="118"/>
    </row>
    <row r="2" spans="1:14" s="114" customFormat="1" ht="39.950000000000003" customHeight="1">
      <c r="A2" s="113" t="s">
        <v>709</v>
      </c>
      <c r="C2" s="146"/>
      <c r="D2" s="146"/>
      <c r="H2" s="147"/>
      <c r="I2" s="147"/>
    </row>
    <row r="3" spans="1:14" s="114" customFormat="1" ht="2.1" customHeight="1">
      <c r="A3" s="804"/>
      <c r="B3" s="805"/>
      <c r="C3" s="806"/>
      <c r="D3" s="806"/>
      <c r="E3" s="805"/>
      <c r="F3" s="805"/>
      <c r="G3" s="805"/>
      <c r="H3" s="1017"/>
      <c r="I3" s="1017"/>
    </row>
    <row r="4" spans="1:14" s="117" customFormat="1" ht="20.100000000000001" customHeight="1">
      <c r="A4" s="115"/>
      <c r="B4" s="115"/>
      <c r="C4" s="115"/>
      <c r="D4" s="115"/>
      <c r="E4" s="116"/>
      <c r="F4" s="116"/>
      <c r="G4" s="116"/>
      <c r="H4" s="116"/>
      <c r="I4" s="116"/>
    </row>
    <row r="5" spans="1:14" s="117" customFormat="1" ht="20.100000000000001" customHeight="1">
      <c r="A5" s="808" t="s">
        <v>576</v>
      </c>
      <c r="B5" s="809"/>
      <c r="C5" s="809"/>
      <c r="D5" s="809"/>
      <c r="E5" s="1018"/>
      <c r="F5" s="1018"/>
      <c r="G5" s="1018"/>
      <c r="H5" s="1018"/>
      <c r="I5" s="1018"/>
    </row>
    <row r="6" spans="1:14" s="1020" customFormat="1" ht="15.95" customHeight="1">
      <c r="A6" s="118"/>
      <c r="B6" s="1851" t="s">
        <v>107</v>
      </c>
      <c r="C6" s="1852"/>
      <c r="D6" s="1850" t="s">
        <v>549</v>
      </c>
      <c r="E6" s="1852"/>
      <c r="F6" s="1850" t="str">
        <f>'1.2.1 Group Bal Assets CQ'!F6:G6</f>
        <v>NN Group N.V.</v>
      </c>
      <c r="G6" s="1852"/>
      <c r="H6" s="1850" t="s">
        <v>550</v>
      </c>
      <c r="I6" s="1850"/>
      <c r="L6" s="146"/>
    </row>
    <row r="7" spans="1:14" s="1020" customFormat="1" ht="15.95" customHeight="1">
      <c r="A7" s="812" t="s">
        <v>60</v>
      </c>
      <c r="B7" s="1360" t="s">
        <v>652</v>
      </c>
      <c r="C7" s="1359" t="s">
        <v>108</v>
      </c>
      <c r="D7" s="1360" t="s">
        <v>652</v>
      </c>
      <c r="E7" s="1359" t="s">
        <v>108</v>
      </c>
      <c r="F7" s="1360" t="s">
        <v>652</v>
      </c>
      <c r="G7" s="1359" t="s">
        <v>108</v>
      </c>
      <c r="H7" s="1360" t="s">
        <v>652</v>
      </c>
      <c r="I7" s="1359" t="s">
        <v>108</v>
      </c>
      <c r="L7" s="146"/>
    </row>
    <row r="8" spans="1:14" ht="15.95" customHeight="1">
      <c r="A8" s="118" t="s">
        <v>577</v>
      </c>
      <c r="B8" s="1357">
        <v>48461</v>
      </c>
      <c r="C8" s="1022">
        <v>45380</v>
      </c>
      <c r="D8" s="1357">
        <v>34124</v>
      </c>
      <c r="E8" s="1022">
        <v>32341</v>
      </c>
      <c r="F8" s="1357">
        <v>16939</v>
      </c>
      <c r="G8" s="1022">
        <v>14682</v>
      </c>
      <c r="H8" s="1357">
        <f>B8-D8-F8</f>
        <v>-2602</v>
      </c>
      <c r="I8" s="1357">
        <v>-1643</v>
      </c>
      <c r="M8" s="1025"/>
      <c r="N8" s="1057"/>
    </row>
    <row r="9" spans="1:14" ht="15.95" customHeight="1">
      <c r="A9" s="118" t="s">
        <v>40</v>
      </c>
      <c r="B9" s="1357">
        <v>616</v>
      </c>
      <c r="C9" s="1022">
        <v>625</v>
      </c>
      <c r="D9" s="1357">
        <v>557</v>
      </c>
      <c r="E9" s="1022">
        <v>539</v>
      </c>
      <c r="F9" s="1357">
        <v>60</v>
      </c>
      <c r="G9" s="1022">
        <v>72</v>
      </c>
      <c r="H9" s="1357">
        <f>B9-D9-F9</f>
        <v>-1</v>
      </c>
      <c r="I9" s="1357">
        <v>14</v>
      </c>
      <c r="M9" s="1025"/>
      <c r="N9" s="1057"/>
    </row>
    <row r="10" spans="1:14" ht="15.95" customHeight="1">
      <c r="A10" s="118" t="s">
        <v>59</v>
      </c>
      <c r="B10" s="1357">
        <v>683</v>
      </c>
      <c r="C10" s="1022">
        <v>683</v>
      </c>
      <c r="D10" s="1357">
        <v>0</v>
      </c>
      <c r="E10" s="1022">
        <v>0</v>
      </c>
      <c r="F10" s="1357">
        <v>0</v>
      </c>
      <c r="G10" s="1022">
        <v>0</v>
      </c>
      <c r="H10" s="1357">
        <f>B10-D10-F10</f>
        <v>683</v>
      </c>
      <c r="I10" s="1357">
        <v>683</v>
      </c>
      <c r="M10" s="1025"/>
      <c r="N10" s="1057"/>
    </row>
    <row r="11" spans="1:14" s="1033" customFormat="1" ht="15.95" customHeight="1">
      <c r="A11" s="1058" t="s">
        <v>51</v>
      </c>
      <c r="B11" s="1363">
        <v>49760</v>
      </c>
      <c r="C11" s="1059">
        <v>46688</v>
      </c>
      <c r="D11" s="1363">
        <v>34681</v>
      </c>
      <c r="E11" s="1059">
        <v>32880</v>
      </c>
      <c r="F11" s="1363">
        <v>16999</v>
      </c>
      <c r="G11" s="1059">
        <v>14754</v>
      </c>
      <c r="H11" s="1363">
        <f>B11-D11-F11</f>
        <v>-1920</v>
      </c>
      <c r="I11" s="1363">
        <v>-946</v>
      </c>
      <c r="L11" s="1060"/>
      <c r="M11" s="1025"/>
      <c r="N11" s="1057"/>
    </row>
    <row r="12" spans="1:14" s="1033" customFormat="1" ht="15.95" customHeight="1">
      <c r="A12" s="813" t="s">
        <v>578</v>
      </c>
      <c r="B12" s="1365"/>
      <c r="C12" s="1366"/>
      <c r="D12" s="1365"/>
      <c r="E12" s="1366"/>
      <c r="F12" s="1365"/>
      <c r="G12" s="1366"/>
      <c r="H12" s="1365"/>
      <c r="I12" s="1365"/>
      <c r="L12" s="1060"/>
      <c r="M12" s="1025"/>
      <c r="N12" s="1057"/>
    </row>
    <row r="13" spans="1:14" ht="15.95" customHeight="1">
      <c r="A13" s="118" t="s">
        <v>579</v>
      </c>
      <c r="B13" s="1357">
        <v>6748</v>
      </c>
      <c r="C13" s="1022">
        <v>6959</v>
      </c>
      <c r="D13" s="1357">
        <v>15519</v>
      </c>
      <c r="E13" s="1022">
        <v>16227</v>
      </c>
      <c r="F13" s="1357">
        <v>3287</v>
      </c>
      <c r="G13" s="1022">
        <v>2890</v>
      </c>
      <c r="H13" s="1357">
        <f>B13-D13-F13</f>
        <v>-12058</v>
      </c>
      <c r="I13" s="1357">
        <v>-12158</v>
      </c>
      <c r="M13" s="1025"/>
      <c r="N13" s="1057"/>
    </row>
    <row r="14" spans="1:14" ht="15.95" customHeight="1">
      <c r="A14" s="118" t="s">
        <v>580</v>
      </c>
      <c r="B14" s="1357">
        <v>135420</v>
      </c>
      <c r="C14" s="1022">
        <v>131662</v>
      </c>
      <c r="D14" s="1357">
        <v>130000</v>
      </c>
      <c r="E14" s="1022">
        <v>126238</v>
      </c>
      <c r="F14" s="1357">
        <v>0</v>
      </c>
      <c r="G14" s="1022">
        <v>0</v>
      </c>
      <c r="H14" s="1357">
        <f>B14-D14-F14</f>
        <v>5420</v>
      </c>
      <c r="I14" s="1357">
        <v>5424</v>
      </c>
      <c r="M14" s="1025"/>
      <c r="N14" s="1057"/>
    </row>
    <row r="15" spans="1:14" ht="15.95" customHeight="1">
      <c r="A15" s="812" t="s">
        <v>581</v>
      </c>
      <c r="B15" s="1358">
        <v>16623</v>
      </c>
      <c r="C15" s="1027">
        <v>14765</v>
      </c>
      <c r="D15" s="1358">
        <v>0</v>
      </c>
      <c r="E15" s="1027">
        <v>0</v>
      </c>
      <c r="F15" s="1358">
        <v>4368</v>
      </c>
      <c r="G15" s="1027">
        <v>4243</v>
      </c>
      <c r="H15" s="1358">
        <f>B15-D15-F15</f>
        <v>12255</v>
      </c>
      <c r="I15" s="1358">
        <v>10522</v>
      </c>
      <c r="M15" s="1025"/>
      <c r="N15" s="1057"/>
    </row>
    <row r="16" spans="1:14" ht="15.95" customHeight="1">
      <c r="A16" s="813" t="s">
        <v>582</v>
      </c>
      <c r="B16" s="1357"/>
      <c r="C16" s="1022"/>
      <c r="D16" s="1357"/>
      <c r="E16" s="1022"/>
      <c r="F16" s="1357"/>
      <c r="G16" s="1022"/>
      <c r="H16" s="1357">
        <v>0</v>
      </c>
      <c r="I16" s="1357">
        <v>0</v>
      </c>
      <c r="M16" s="1025"/>
      <c r="N16" s="1057"/>
    </row>
    <row r="17" spans="1:14" ht="15.95" customHeight="1">
      <c r="A17" s="1032" t="s">
        <v>583</v>
      </c>
      <c r="B17" s="1357">
        <v>72569</v>
      </c>
      <c r="C17" s="1022">
        <v>71345</v>
      </c>
      <c r="D17" s="1357">
        <v>0</v>
      </c>
      <c r="E17" s="1022">
        <v>0</v>
      </c>
      <c r="F17" s="1357">
        <v>72569</v>
      </c>
      <c r="G17" s="1022">
        <v>71345</v>
      </c>
      <c r="H17" s="1357">
        <f t="shared" ref="H17:H25" si="0">B17-D17-F17</f>
        <v>0</v>
      </c>
      <c r="I17" s="1357">
        <v>0</v>
      </c>
      <c r="M17" s="1025"/>
      <c r="N17" s="1057"/>
    </row>
    <row r="18" spans="1:14" ht="15.95" customHeight="1">
      <c r="A18" s="1032" t="s">
        <v>584</v>
      </c>
      <c r="B18" s="1357">
        <v>37243</v>
      </c>
      <c r="C18" s="1022">
        <v>36192</v>
      </c>
      <c r="D18" s="1357">
        <v>0</v>
      </c>
      <c r="E18" s="1022">
        <v>0</v>
      </c>
      <c r="F18" s="1357">
        <v>37243</v>
      </c>
      <c r="G18" s="1022">
        <v>36192</v>
      </c>
      <c r="H18" s="1357">
        <f t="shared" si="0"/>
        <v>0</v>
      </c>
      <c r="I18" s="1357">
        <v>0</v>
      </c>
      <c r="M18" s="1025"/>
      <c r="N18" s="1057"/>
    </row>
    <row r="19" spans="1:14" ht="15.95" customHeight="1">
      <c r="A19" s="1032" t="s">
        <v>585</v>
      </c>
      <c r="B19" s="1357">
        <v>506</v>
      </c>
      <c r="C19" s="1022">
        <v>614</v>
      </c>
      <c r="D19" s="1357">
        <v>0</v>
      </c>
      <c r="E19" s="1022">
        <v>0</v>
      </c>
      <c r="F19" s="1357">
        <v>506</v>
      </c>
      <c r="G19" s="1022">
        <v>614</v>
      </c>
      <c r="H19" s="1357">
        <f t="shared" si="0"/>
        <v>0</v>
      </c>
      <c r="I19" s="1357">
        <v>0</v>
      </c>
      <c r="M19" s="1025"/>
      <c r="N19" s="1057"/>
    </row>
    <row r="20" spans="1:14" ht="15.95" customHeight="1">
      <c r="A20" s="1032" t="s">
        <v>586</v>
      </c>
      <c r="B20" s="1357">
        <v>3286</v>
      </c>
      <c r="C20" s="1022">
        <v>3298</v>
      </c>
      <c r="D20" s="1357">
        <v>0</v>
      </c>
      <c r="E20" s="1022">
        <v>0</v>
      </c>
      <c r="F20" s="1357">
        <v>3281</v>
      </c>
      <c r="G20" s="1022">
        <v>3298</v>
      </c>
      <c r="H20" s="1357">
        <f t="shared" si="0"/>
        <v>5</v>
      </c>
      <c r="I20" s="1357">
        <v>0</v>
      </c>
      <c r="M20" s="1025"/>
      <c r="N20" s="1057"/>
    </row>
    <row r="21" spans="1:14" ht="15.95" customHeight="1">
      <c r="A21" s="1032" t="s">
        <v>587</v>
      </c>
      <c r="B21" s="1357">
        <v>806</v>
      </c>
      <c r="C21" s="1022">
        <v>808</v>
      </c>
      <c r="D21" s="1357">
        <v>0</v>
      </c>
      <c r="E21" s="1022">
        <v>0</v>
      </c>
      <c r="F21" s="1357">
        <v>806</v>
      </c>
      <c r="G21" s="1022">
        <v>808</v>
      </c>
      <c r="H21" s="1357">
        <f t="shared" si="0"/>
        <v>0</v>
      </c>
      <c r="I21" s="1357">
        <v>0</v>
      </c>
      <c r="M21" s="1025"/>
      <c r="N21" s="1057"/>
    </row>
    <row r="22" spans="1:14" ht="15.95" customHeight="1">
      <c r="A22" s="1061" t="s">
        <v>588</v>
      </c>
      <c r="B22" s="1358">
        <v>1626</v>
      </c>
      <c r="C22" s="1027">
        <v>1580</v>
      </c>
      <c r="D22" s="1358">
        <v>0</v>
      </c>
      <c r="E22" s="1027">
        <v>0</v>
      </c>
      <c r="F22" s="1358">
        <v>1626</v>
      </c>
      <c r="G22" s="1027">
        <v>1580</v>
      </c>
      <c r="H22" s="1358">
        <f t="shared" si="0"/>
        <v>0</v>
      </c>
      <c r="I22" s="1358">
        <v>0</v>
      </c>
      <c r="M22" s="1025"/>
      <c r="N22" s="1057"/>
    </row>
    <row r="23" spans="1:14" s="1033" customFormat="1" ht="15.95" customHeight="1">
      <c r="A23" s="1058" t="s">
        <v>589</v>
      </c>
      <c r="B23" s="1363">
        <v>116036</v>
      </c>
      <c r="C23" s="1059">
        <v>113836</v>
      </c>
      <c r="D23" s="1363">
        <v>0</v>
      </c>
      <c r="E23" s="1059">
        <v>0</v>
      </c>
      <c r="F23" s="1363">
        <v>116031</v>
      </c>
      <c r="G23" s="1059">
        <v>113836</v>
      </c>
      <c r="H23" s="1363">
        <f t="shared" si="0"/>
        <v>5</v>
      </c>
      <c r="I23" s="1363">
        <v>0</v>
      </c>
      <c r="L23" s="1060"/>
      <c r="M23" s="1025"/>
      <c r="N23" s="1057"/>
    </row>
    <row r="24" spans="1:14" ht="15.95" customHeight="1">
      <c r="A24" s="118" t="s">
        <v>590</v>
      </c>
      <c r="B24" s="1357">
        <v>32401</v>
      </c>
      <c r="C24" s="1022">
        <v>29882</v>
      </c>
      <c r="D24" s="1357">
        <v>32401</v>
      </c>
      <c r="E24" s="1022">
        <v>29882</v>
      </c>
      <c r="F24" s="1357">
        <v>0</v>
      </c>
      <c r="G24" s="1022">
        <v>0</v>
      </c>
      <c r="H24" s="1357">
        <f t="shared" si="0"/>
        <v>0</v>
      </c>
      <c r="I24" s="1357">
        <v>0</v>
      </c>
      <c r="M24" s="1025"/>
      <c r="N24" s="1057"/>
    </row>
    <row r="25" spans="1:14" ht="15.95" customHeight="1">
      <c r="A25" s="812" t="s">
        <v>591</v>
      </c>
      <c r="B25" s="1358">
        <v>489254</v>
      </c>
      <c r="C25" s="1027">
        <v>482648</v>
      </c>
      <c r="D25" s="1358">
        <v>488411</v>
      </c>
      <c r="E25" s="1027">
        <v>483734</v>
      </c>
      <c r="F25" s="1358">
        <v>6519</v>
      </c>
      <c r="G25" s="1027">
        <v>6190</v>
      </c>
      <c r="H25" s="1358">
        <f t="shared" si="0"/>
        <v>-5676</v>
      </c>
      <c r="I25" s="1358">
        <v>-7276</v>
      </c>
      <c r="M25" s="1025"/>
      <c r="N25" s="1057"/>
    </row>
    <row r="26" spans="1:14" ht="15.95" customHeight="1">
      <c r="A26" s="813" t="s">
        <v>592</v>
      </c>
      <c r="B26" s="1357"/>
      <c r="C26" s="1022"/>
      <c r="D26" s="1357"/>
      <c r="E26" s="1022"/>
      <c r="F26" s="1357"/>
      <c r="G26" s="1022"/>
      <c r="H26" s="1357">
        <v>0</v>
      </c>
      <c r="I26" s="1357">
        <v>0</v>
      </c>
      <c r="M26" s="1025"/>
      <c r="N26" s="1057"/>
    </row>
    <row r="27" spans="1:14" ht="15.95" customHeight="1">
      <c r="A27" s="148" t="s">
        <v>593</v>
      </c>
      <c r="B27" s="1357">
        <v>79530</v>
      </c>
      <c r="C27" s="1022">
        <v>78554</v>
      </c>
      <c r="D27" s="1357">
        <v>79530</v>
      </c>
      <c r="E27" s="1022">
        <v>78554</v>
      </c>
      <c r="F27" s="1357">
        <v>0</v>
      </c>
      <c r="G27" s="1022">
        <v>0</v>
      </c>
      <c r="H27" s="1357">
        <f>B27-D27-F27</f>
        <v>0</v>
      </c>
      <c r="I27" s="1357">
        <v>0</v>
      </c>
      <c r="M27" s="1025"/>
      <c r="N27" s="1057"/>
    </row>
    <row r="28" spans="1:14" ht="15.95" customHeight="1">
      <c r="A28" s="148" t="s">
        <v>594</v>
      </c>
      <c r="B28" s="1357">
        <v>7918</v>
      </c>
      <c r="C28" s="1022">
        <v>7971</v>
      </c>
      <c r="D28" s="1357">
        <v>6401</v>
      </c>
      <c r="E28" s="1022">
        <v>6806</v>
      </c>
      <c r="F28" s="1357">
        <v>1859</v>
      </c>
      <c r="G28" s="1022">
        <v>1396</v>
      </c>
      <c r="H28" s="1357">
        <f>B28-D28-F28</f>
        <v>-342</v>
      </c>
      <c r="I28" s="1357">
        <v>-231</v>
      </c>
      <c r="M28" s="1025"/>
      <c r="N28" s="1057"/>
    </row>
    <row r="29" spans="1:14" ht="15.95" customHeight="1">
      <c r="A29" s="148" t="s">
        <v>595</v>
      </c>
      <c r="B29" s="1357">
        <v>14074</v>
      </c>
      <c r="C29" s="1022">
        <v>14193</v>
      </c>
      <c r="D29" s="1357">
        <v>14074</v>
      </c>
      <c r="E29" s="1022">
        <v>14193</v>
      </c>
      <c r="F29" s="1357">
        <v>0</v>
      </c>
      <c r="G29" s="1022">
        <v>0</v>
      </c>
      <c r="H29" s="1357">
        <f>B29-D29-F29</f>
        <v>0</v>
      </c>
      <c r="I29" s="1357">
        <v>0</v>
      </c>
      <c r="M29" s="1025"/>
      <c r="N29" s="1057"/>
    </row>
    <row r="30" spans="1:14" s="1033" customFormat="1" ht="15.95" customHeight="1">
      <c r="A30" s="1062" t="s">
        <v>596</v>
      </c>
      <c r="B30" s="1364">
        <v>4</v>
      </c>
      <c r="C30" s="1063">
        <v>18</v>
      </c>
      <c r="D30" s="1364">
        <v>0</v>
      </c>
      <c r="E30" s="1063">
        <v>0</v>
      </c>
      <c r="F30" s="1364">
        <v>4</v>
      </c>
      <c r="G30" s="1063">
        <v>18</v>
      </c>
      <c r="H30" s="1364">
        <v>0</v>
      </c>
      <c r="I30" s="1364">
        <v>0</v>
      </c>
      <c r="L30" s="1060"/>
      <c r="M30" s="1025"/>
      <c r="N30" s="1057"/>
    </row>
    <row r="31" spans="1:14" ht="15.95" customHeight="1">
      <c r="A31" s="813" t="s">
        <v>597</v>
      </c>
      <c r="B31" s="1357"/>
      <c r="C31" s="1022"/>
      <c r="D31" s="1357"/>
      <c r="E31" s="1022"/>
      <c r="F31" s="1357"/>
      <c r="G31" s="1022"/>
      <c r="H31" s="1357">
        <v>0</v>
      </c>
      <c r="I31" s="1357">
        <v>0</v>
      </c>
      <c r="M31" s="1025"/>
      <c r="N31" s="1057"/>
    </row>
    <row r="32" spans="1:14" ht="15.95" customHeight="1">
      <c r="A32" s="148" t="s">
        <v>598</v>
      </c>
      <c r="B32" s="1357">
        <v>1968</v>
      </c>
      <c r="C32" s="1022">
        <v>1675</v>
      </c>
      <c r="D32" s="1357">
        <v>721</v>
      </c>
      <c r="E32" s="1022">
        <v>857</v>
      </c>
      <c r="F32" s="1357">
        <v>1237</v>
      </c>
      <c r="G32" s="1022">
        <v>806</v>
      </c>
      <c r="H32" s="1357">
        <f>B32-D32-F32</f>
        <v>10</v>
      </c>
      <c r="I32" s="1357">
        <v>12</v>
      </c>
      <c r="M32" s="1025"/>
      <c r="N32" s="1057"/>
    </row>
    <row r="33" spans="1:16380" ht="15.95" customHeight="1">
      <c r="A33" s="148" t="s">
        <v>34</v>
      </c>
      <c r="B33" s="1357">
        <v>20781</v>
      </c>
      <c r="C33" s="1022">
        <v>19597</v>
      </c>
      <c r="D33" s="1357">
        <v>16969</v>
      </c>
      <c r="E33" s="1022">
        <v>15598</v>
      </c>
      <c r="F33" s="1357">
        <v>3758</v>
      </c>
      <c r="G33" s="1022">
        <v>3602</v>
      </c>
      <c r="H33" s="1357">
        <f>B33-D33-F33</f>
        <v>54</v>
      </c>
      <c r="I33" s="1357">
        <v>397</v>
      </c>
      <c r="M33" s="1025"/>
      <c r="N33" s="1057"/>
    </row>
    <row r="34" spans="1:16380" s="1033" customFormat="1" ht="15.95" customHeight="1">
      <c r="A34" s="815" t="s">
        <v>599</v>
      </c>
      <c r="B34" s="1363">
        <v>920757</v>
      </c>
      <c r="C34" s="1059">
        <v>901760</v>
      </c>
      <c r="D34" s="1363">
        <v>784024</v>
      </c>
      <c r="E34" s="1059">
        <v>772089</v>
      </c>
      <c r="F34" s="1363">
        <v>137063</v>
      </c>
      <c r="G34" s="1059">
        <v>132980</v>
      </c>
      <c r="H34" s="1363">
        <f>SUM(H13:H22)+SUM(H24:H33)</f>
        <v>-332</v>
      </c>
      <c r="I34" s="1363">
        <v>-3310</v>
      </c>
      <c r="L34" s="1060"/>
      <c r="M34" s="1025"/>
      <c r="N34" s="1057"/>
    </row>
    <row r="35" spans="1:16380" s="1033" customFormat="1" ht="15.95" customHeight="1">
      <c r="A35" s="1064" t="s">
        <v>600</v>
      </c>
      <c r="B35" s="1362">
        <v>970517</v>
      </c>
      <c r="C35" s="1065">
        <v>948448</v>
      </c>
      <c r="D35" s="1362">
        <v>818705</v>
      </c>
      <c r="E35" s="1065">
        <v>804969</v>
      </c>
      <c r="F35" s="1362">
        <v>154062</v>
      </c>
      <c r="G35" s="1065">
        <v>147734</v>
      </c>
      <c r="H35" s="1362">
        <f>H11+H34</f>
        <v>-2252</v>
      </c>
      <c r="I35" s="1362">
        <v>-4255</v>
      </c>
      <c r="L35" s="1060"/>
      <c r="M35" s="1025"/>
      <c r="N35" s="1057"/>
    </row>
    <row r="36" spans="1:16380" ht="13.5" customHeight="1">
      <c r="A36" s="1052"/>
      <c r="B36" s="1361"/>
      <c r="C36" s="1053"/>
      <c r="D36" s="1053"/>
      <c r="E36" s="1053"/>
      <c r="F36" s="1053"/>
      <c r="G36" s="1053"/>
    </row>
    <row r="37" spans="1:16380" ht="13.5" customHeight="1">
      <c r="A37" s="1020"/>
      <c r="B37" s="1849"/>
      <c r="C37" s="1849"/>
      <c r="D37" s="1338"/>
      <c r="E37" s="1338"/>
      <c r="F37" s="1849"/>
      <c r="G37" s="1849"/>
    </row>
    <row r="38" spans="1:16380" ht="13.5" customHeight="1">
      <c r="A38" s="1020"/>
      <c r="B38" s="1849"/>
      <c r="C38" s="1849"/>
      <c r="D38" s="1338"/>
      <c r="E38" s="1338"/>
      <c r="F38" s="1849"/>
      <c r="G38" s="1849"/>
    </row>
    <row r="39" spans="1:16380" ht="13.5" customHeight="1">
      <c r="A39" s="1020"/>
      <c r="B39" s="1849"/>
      <c r="C39" s="1849"/>
      <c r="D39" s="1338"/>
      <c r="E39" s="1338"/>
      <c r="F39" s="1849"/>
      <c r="G39" s="1849"/>
      <c r="H39" s="1020"/>
      <c r="I39" s="1338"/>
      <c r="J39" s="1338"/>
      <c r="K39" s="1849"/>
      <c r="L39" s="1849"/>
      <c r="M39" s="1849"/>
      <c r="N39" s="1849"/>
      <c r="O39" s="1020"/>
      <c r="P39" s="1849"/>
      <c r="Q39" s="1849"/>
      <c r="R39" s="1338"/>
      <c r="S39" s="1338"/>
      <c r="T39" s="1849"/>
      <c r="U39" s="1849"/>
      <c r="V39" s="1849"/>
      <c r="W39" s="1849"/>
      <c r="X39" s="1020"/>
      <c r="Y39" s="1849"/>
      <c r="Z39" s="1849"/>
      <c r="AA39" s="1338"/>
      <c r="AB39" s="1338"/>
      <c r="AC39" s="1849"/>
      <c r="AD39" s="1849"/>
      <c r="AE39" s="1849"/>
      <c r="AF39" s="1849"/>
      <c r="AG39" s="1020"/>
      <c r="AH39" s="1849"/>
      <c r="AI39" s="1849"/>
      <c r="AJ39" s="1338"/>
      <c r="AK39" s="1338"/>
      <c r="AL39" s="1849"/>
      <c r="AM39" s="1849"/>
      <c r="AN39" s="1849"/>
      <c r="AO39" s="1849"/>
      <c r="AP39" s="1020"/>
      <c r="AQ39" s="1849"/>
      <c r="AR39" s="1849"/>
      <c r="AS39" s="1338"/>
      <c r="AT39" s="1338"/>
      <c r="AU39" s="1849"/>
      <c r="AV39" s="1849"/>
      <c r="AW39" s="1849"/>
      <c r="AX39" s="1849"/>
      <c r="AY39" s="1020"/>
      <c r="AZ39" s="1849"/>
      <c r="BA39" s="1849"/>
      <c r="BB39" s="1338"/>
      <c r="BC39" s="1338"/>
      <c r="BD39" s="1849"/>
      <c r="BE39" s="1849"/>
      <c r="BF39" s="1849"/>
      <c r="BG39" s="1849"/>
      <c r="BH39" s="1020"/>
      <c r="BI39" s="1849"/>
      <c r="BJ39" s="1849"/>
      <c r="BK39" s="1338"/>
      <c r="BL39" s="1338"/>
      <c r="BM39" s="1849"/>
      <c r="BN39" s="1849"/>
      <c r="BO39" s="1849"/>
      <c r="BP39" s="1849"/>
      <c r="BQ39" s="1020"/>
      <c r="BR39" s="1849"/>
      <c r="BS39" s="1849"/>
      <c r="BT39" s="1338"/>
      <c r="BU39" s="1338"/>
      <c r="BV39" s="1849"/>
      <c r="BW39" s="1849"/>
      <c r="BX39" s="1849"/>
      <c r="BY39" s="1849"/>
      <c r="BZ39" s="1020"/>
      <c r="CA39" s="1849"/>
      <c r="CB39" s="1849"/>
      <c r="CC39" s="1338"/>
      <c r="CD39" s="1338"/>
      <c r="CE39" s="1849"/>
      <c r="CF39" s="1849"/>
      <c r="CG39" s="1849"/>
      <c r="CH39" s="1849"/>
      <c r="CI39" s="1020"/>
      <c r="CJ39" s="1849"/>
      <c r="CK39" s="1849"/>
      <c r="CL39" s="1338"/>
      <c r="CM39" s="1338"/>
      <c r="CN39" s="1849"/>
      <c r="CO39" s="1849"/>
      <c r="CP39" s="1849"/>
      <c r="CQ39" s="1849"/>
      <c r="CR39" s="1020"/>
      <c r="CS39" s="1849"/>
      <c r="CT39" s="1849"/>
      <c r="CU39" s="1338"/>
      <c r="CV39" s="1338"/>
      <c r="CW39" s="1849"/>
      <c r="CX39" s="1849"/>
      <c r="CY39" s="1849"/>
      <c r="CZ39" s="1849"/>
      <c r="DA39" s="1020"/>
      <c r="DB39" s="1849"/>
      <c r="DC39" s="1849"/>
      <c r="DD39" s="1338"/>
      <c r="DE39" s="1338"/>
      <c r="DF39" s="1849"/>
      <c r="DG39" s="1849"/>
      <c r="DH39" s="1849"/>
      <c r="DI39" s="1849"/>
      <c r="DJ39" s="1020"/>
      <c r="DK39" s="1849"/>
      <c r="DL39" s="1849"/>
      <c r="DM39" s="1338"/>
      <c r="DN39" s="1338"/>
      <c r="DO39" s="1849"/>
      <c r="DP39" s="1849"/>
      <c r="DQ39" s="1849"/>
      <c r="DR39" s="1849"/>
      <c r="DS39" s="1020"/>
      <c r="DT39" s="1849"/>
      <c r="DU39" s="1849"/>
      <c r="DV39" s="1338"/>
      <c r="DW39" s="1338"/>
      <c r="DX39" s="1849"/>
      <c r="DY39" s="1849"/>
      <c r="DZ39" s="1849"/>
      <c r="EA39" s="1849"/>
      <c r="EB39" s="1020"/>
      <c r="EC39" s="1849"/>
      <c r="ED39" s="1849"/>
      <c r="EE39" s="1338"/>
      <c r="EF39" s="1338"/>
      <c r="EG39" s="1849"/>
      <c r="EH39" s="1849"/>
      <c r="EI39" s="1849"/>
      <c r="EJ39" s="1849"/>
      <c r="EK39" s="1020"/>
      <c r="EL39" s="1849"/>
      <c r="EM39" s="1849"/>
      <c r="EN39" s="1338"/>
      <c r="EO39" s="1338"/>
      <c r="EP39" s="1849"/>
      <c r="EQ39" s="1849"/>
      <c r="ER39" s="1849"/>
      <c r="ES39" s="1849"/>
      <c r="ET39" s="1020"/>
      <c r="EU39" s="1849"/>
      <c r="EV39" s="1849"/>
      <c r="EW39" s="1338"/>
      <c r="EX39" s="1338"/>
      <c r="EY39" s="1849"/>
      <c r="EZ39" s="1849"/>
      <c r="FA39" s="1849"/>
      <c r="FB39" s="1849"/>
      <c r="FC39" s="1020"/>
      <c r="FD39" s="1849"/>
      <c r="FE39" s="1849"/>
      <c r="FF39" s="1338"/>
      <c r="FG39" s="1338"/>
      <c r="FH39" s="1849"/>
      <c r="FI39" s="1849"/>
      <c r="FJ39" s="1849"/>
      <c r="FK39" s="1849"/>
      <c r="FL39" s="1020"/>
      <c r="FM39" s="1849"/>
      <c r="FN39" s="1849"/>
      <c r="FO39" s="1338"/>
      <c r="FP39" s="1338"/>
      <c r="FQ39" s="1849"/>
      <c r="FR39" s="1849"/>
      <c r="FS39" s="1849"/>
      <c r="FT39" s="1849"/>
      <c r="FU39" s="1020"/>
      <c r="FV39" s="1849"/>
      <c r="FW39" s="1849"/>
      <c r="FX39" s="1338"/>
      <c r="FY39" s="1338"/>
      <c r="FZ39" s="1849"/>
      <c r="GA39" s="1849"/>
      <c r="GB39" s="1849"/>
      <c r="GC39" s="1849"/>
      <c r="GD39" s="1020"/>
      <c r="GE39" s="1849"/>
      <c r="GF39" s="1849"/>
      <c r="GG39" s="1338"/>
      <c r="GH39" s="1338"/>
      <c r="GI39" s="1849"/>
      <c r="GJ39" s="1849"/>
      <c r="GK39" s="1849"/>
      <c r="GL39" s="1849"/>
      <c r="GM39" s="1020"/>
      <c r="GN39" s="1849"/>
      <c r="GO39" s="1849"/>
      <c r="GP39" s="1338"/>
      <c r="GQ39" s="1338"/>
      <c r="GR39" s="1849"/>
      <c r="GS39" s="1849"/>
      <c r="GT39" s="1849"/>
      <c r="GU39" s="1849"/>
      <c r="GV39" s="1020"/>
      <c r="GW39" s="1849"/>
      <c r="GX39" s="1849"/>
      <c r="GY39" s="1338"/>
      <c r="GZ39" s="1338"/>
      <c r="HA39" s="1849"/>
      <c r="HB39" s="1849"/>
      <c r="HC39" s="1849"/>
      <c r="HD39" s="1849"/>
      <c r="HE39" s="1020"/>
      <c r="HF39" s="1849"/>
      <c r="HG39" s="1849"/>
      <c r="HH39" s="1338"/>
      <c r="HI39" s="1338"/>
      <c r="HJ39" s="1849"/>
      <c r="HK39" s="1849"/>
      <c r="HL39" s="1849"/>
      <c r="HM39" s="1849"/>
      <c r="HN39" s="1020"/>
      <c r="HO39" s="1849"/>
      <c r="HP39" s="1849"/>
      <c r="HQ39" s="1338"/>
      <c r="HR39" s="1338"/>
      <c r="HS39" s="1849"/>
      <c r="HT39" s="1849"/>
      <c r="HU39" s="1849"/>
      <c r="HV39" s="1849"/>
      <c r="HW39" s="1020"/>
      <c r="HX39" s="1849"/>
      <c r="HY39" s="1849"/>
      <c r="HZ39" s="1338"/>
      <c r="IA39" s="1338"/>
      <c r="IB39" s="1849"/>
      <c r="IC39" s="1849"/>
      <c r="ID39" s="1849"/>
      <c r="IE39" s="1849"/>
      <c r="IF39" s="1020"/>
      <c r="IG39" s="1849"/>
      <c r="IH39" s="1849"/>
      <c r="II39" s="1338"/>
      <c r="IJ39" s="1338"/>
      <c r="IK39" s="1849"/>
      <c r="IL39" s="1849"/>
      <c r="IM39" s="1849"/>
      <c r="IN39" s="1849"/>
      <c r="IO39" s="1020"/>
      <c r="IP39" s="1849"/>
      <c r="IQ39" s="1849"/>
      <c r="IR39" s="1338"/>
      <c r="IS39" s="1338"/>
      <c r="IT39" s="1849"/>
      <c r="IU39" s="1849"/>
      <c r="IV39" s="1849"/>
      <c r="IW39" s="1849"/>
      <c r="IX39" s="1020"/>
      <c r="IY39" s="1849"/>
      <c r="IZ39" s="1849"/>
      <c r="JA39" s="1338"/>
      <c r="JB39" s="1338"/>
      <c r="JC39" s="1849"/>
      <c r="JD39" s="1849"/>
      <c r="JE39" s="1849"/>
      <c r="JF39" s="1849"/>
      <c r="JG39" s="1020"/>
      <c r="JH39" s="1849"/>
      <c r="JI39" s="1849"/>
      <c r="JJ39" s="1338"/>
      <c r="JK39" s="1338"/>
      <c r="JL39" s="1849"/>
      <c r="JM39" s="1849"/>
      <c r="JN39" s="1849"/>
      <c r="JO39" s="1849"/>
      <c r="JP39" s="1020"/>
      <c r="JQ39" s="1849"/>
      <c r="JR39" s="1849"/>
      <c r="JS39" s="1338"/>
      <c r="JT39" s="1338"/>
      <c r="JU39" s="1849"/>
      <c r="JV39" s="1849"/>
      <c r="JW39" s="1849"/>
      <c r="JX39" s="1849"/>
      <c r="JY39" s="1020"/>
      <c r="JZ39" s="1849"/>
      <c r="KA39" s="1849"/>
      <c r="KB39" s="1338"/>
      <c r="KC39" s="1338"/>
      <c r="KD39" s="1849"/>
      <c r="KE39" s="1849"/>
      <c r="KF39" s="1849"/>
      <c r="KG39" s="1849"/>
      <c r="KH39" s="1020"/>
      <c r="KI39" s="1849"/>
      <c r="KJ39" s="1849"/>
      <c r="KK39" s="1338"/>
      <c r="KL39" s="1338"/>
      <c r="KM39" s="1849"/>
      <c r="KN39" s="1849"/>
      <c r="KO39" s="1849"/>
      <c r="KP39" s="1849"/>
      <c r="KQ39" s="1020"/>
      <c r="KR39" s="1849"/>
      <c r="KS39" s="1849"/>
      <c r="KT39" s="1338"/>
      <c r="KU39" s="1338"/>
      <c r="KV39" s="1849"/>
      <c r="KW39" s="1849"/>
      <c r="KX39" s="1849"/>
      <c r="KY39" s="1849"/>
      <c r="KZ39" s="1020"/>
      <c r="LA39" s="1849"/>
      <c r="LB39" s="1849"/>
      <c r="LC39" s="1338"/>
      <c r="LD39" s="1338"/>
      <c r="LE39" s="1849"/>
      <c r="LF39" s="1849"/>
      <c r="LG39" s="1849"/>
      <c r="LH39" s="1849"/>
      <c r="LI39" s="1020"/>
      <c r="LJ39" s="1849"/>
      <c r="LK39" s="1849"/>
      <c r="LL39" s="1338"/>
      <c r="LM39" s="1338"/>
      <c r="LN39" s="1849"/>
      <c r="LO39" s="1849"/>
      <c r="LP39" s="1849"/>
      <c r="LQ39" s="1849"/>
      <c r="LR39" s="1020"/>
      <c r="LS39" s="1849"/>
      <c r="LT39" s="1849"/>
      <c r="LU39" s="1338"/>
      <c r="LV39" s="1338"/>
      <c r="LW39" s="1849"/>
      <c r="LX39" s="1849"/>
      <c r="LY39" s="1849"/>
      <c r="LZ39" s="1849"/>
      <c r="MA39" s="1020"/>
      <c r="MB39" s="1849"/>
      <c r="MC39" s="1849"/>
      <c r="MD39" s="1338"/>
      <c r="ME39" s="1338"/>
      <c r="MF39" s="1849"/>
      <c r="MG39" s="1849"/>
      <c r="MH39" s="1849"/>
      <c r="MI39" s="1849"/>
      <c r="MJ39" s="1020"/>
      <c r="MK39" s="1849"/>
      <c r="ML39" s="1849"/>
      <c r="MM39" s="1338"/>
      <c r="MN39" s="1338"/>
      <c r="MO39" s="1849"/>
      <c r="MP39" s="1849"/>
      <c r="MQ39" s="1849"/>
      <c r="MR39" s="1849"/>
      <c r="MS39" s="1020"/>
      <c r="MT39" s="1849"/>
      <c r="MU39" s="1849"/>
      <c r="MV39" s="1338"/>
      <c r="MW39" s="1338"/>
      <c r="MX39" s="1849"/>
      <c r="MY39" s="1849"/>
      <c r="MZ39" s="1849"/>
      <c r="NA39" s="1849"/>
      <c r="NB39" s="1020"/>
      <c r="NC39" s="1849"/>
      <c r="ND39" s="1849"/>
      <c r="NE39" s="1338"/>
      <c r="NF39" s="1338"/>
      <c r="NG39" s="1849"/>
      <c r="NH39" s="1849"/>
      <c r="NI39" s="1849"/>
      <c r="NJ39" s="1849"/>
      <c r="NK39" s="1020"/>
      <c r="NL39" s="1849"/>
      <c r="NM39" s="1849"/>
      <c r="NN39" s="1338"/>
      <c r="NO39" s="1338"/>
      <c r="NP39" s="1849"/>
      <c r="NQ39" s="1849"/>
      <c r="NR39" s="1849"/>
      <c r="NS39" s="1849"/>
      <c r="NT39" s="1020"/>
      <c r="NU39" s="1849"/>
      <c r="NV39" s="1849"/>
      <c r="NW39" s="1338"/>
      <c r="NX39" s="1338"/>
      <c r="NY39" s="1849"/>
      <c r="NZ39" s="1849"/>
      <c r="OA39" s="1849"/>
      <c r="OB39" s="1849"/>
      <c r="OC39" s="1020"/>
      <c r="OD39" s="1849"/>
      <c r="OE39" s="1849"/>
      <c r="OF39" s="1338"/>
      <c r="OG39" s="1338"/>
      <c r="OH39" s="1849"/>
      <c r="OI39" s="1849"/>
      <c r="OJ39" s="1849"/>
      <c r="OK39" s="1849"/>
      <c r="OL39" s="1020"/>
      <c r="OM39" s="1849"/>
      <c r="ON39" s="1849"/>
      <c r="OO39" s="1338"/>
      <c r="OP39" s="1338"/>
      <c r="OQ39" s="1849"/>
      <c r="OR39" s="1849"/>
      <c r="OS39" s="1849"/>
      <c r="OT39" s="1849"/>
      <c r="OU39" s="1020"/>
      <c r="OV39" s="1849"/>
      <c r="OW39" s="1849"/>
      <c r="OX39" s="1338"/>
      <c r="OY39" s="1338"/>
      <c r="OZ39" s="1849"/>
      <c r="PA39" s="1849"/>
      <c r="PB39" s="1849"/>
      <c r="PC39" s="1849"/>
      <c r="PD39" s="1020"/>
      <c r="PE39" s="1849"/>
      <c r="PF39" s="1849"/>
      <c r="PG39" s="1338"/>
      <c r="PH39" s="1338"/>
      <c r="PI39" s="1849"/>
      <c r="PJ39" s="1849"/>
      <c r="PK39" s="1849"/>
      <c r="PL39" s="1849"/>
      <c r="PM39" s="1020"/>
      <c r="PN39" s="1849"/>
      <c r="PO39" s="1849"/>
      <c r="PP39" s="1338"/>
      <c r="PQ39" s="1338"/>
      <c r="PR39" s="1849"/>
      <c r="PS39" s="1849"/>
      <c r="PT39" s="1849"/>
      <c r="PU39" s="1849"/>
      <c r="PV39" s="1020"/>
      <c r="PW39" s="1849"/>
      <c r="PX39" s="1849"/>
      <c r="PY39" s="1338"/>
      <c r="PZ39" s="1338"/>
      <c r="QA39" s="1849"/>
      <c r="QB39" s="1849"/>
      <c r="QC39" s="1849"/>
      <c r="QD39" s="1849"/>
      <c r="QE39" s="1020"/>
      <c r="QF39" s="1849"/>
      <c r="QG39" s="1849"/>
      <c r="QH39" s="1338"/>
      <c r="QI39" s="1338"/>
      <c r="QJ39" s="1849"/>
      <c r="QK39" s="1849"/>
      <c r="QL39" s="1849"/>
      <c r="QM39" s="1849"/>
      <c r="QN39" s="1020"/>
      <c r="QO39" s="1849"/>
      <c r="QP39" s="1849"/>
      <c r="QQ39" s="1338"/>
      <c r="QR39" s="1338"/>
      <c r="QS39" s="1849"/>
      <c r="QT39" s="1849"/>
      <c r="QU39" s="1849"/>
      <c r="QV39" s="1849"/>
      <c r="QW39" s="1020"/>
      <c r="QX39" s="1849"/>
      <c r="QY39" s="1849"/>
      <c r="QZ39" s="1338"/>
      <c r="RA39" s="1338"/>
      <c r="RB39" s="1849"/>
      <c r="RC39" s="1849"/>
      <c r="RD39" s="1849"/>
      <c r="RE39" s="1849"/>
      <c r="RF39" s="1020"/>
      <c r="RG39" s="1849"/>
      <c r="RH39" s="1849"/>
      <c r="RI39" s="1338"/>
      <c r="RJ39" s="1338"/>
      <c r="RK39" s="1849"/>
      <c r="RL39" s="1849"/>
      <c r="RM39" s="1849"/>
      <c r="RN39" s="1849"/>
      <c r="RO39" s="1020"/>
      <c r="RP39" s="1849"/>
      <c r="RQ39" s="1849"/>
      <c r="RR39" s="1338"/>
      <c r="RS39" s="1338"/>
      <c r="RT39" s="1849"/>
      <c r="RU39" s="1849"/>
      <c r="RV39" s="1849"/>
      <c r="RW39" s="1849"/>
      <c r="RX39" s="1020"/>
      <c r="RY39" s="1849"/>
      <c r="RZ39" s="1849"/>
      <c r="SA39" s="1338"/>
      <c r="SB39" s="1338"/>
      <c r="SC39" s="1849"/>
      <c r="SD39" s="1849"/>
      <c r="SE39" s="1849"/>
      <c r="SF39" s="1849"/>
      <c r="SG39" s="1020"/>
      <c r="SH39" s="1849"/>
      <c r="SI39" s="1849"/>
      <c r="SJ39" s="1338"/>
      <c r="SK39" s="1338"/>
      <c r="SL39" s="1849"/>
      <c r="SM39" s="1849"/>
      <c r="SN39" s="1849"/>
      <c r="SO39" s="1849"/>
      <c r="SP39" s="1020"/>
      <c r="SQ39" s="1849"/>
      <c r="SR39" s="1849"/>
      <c r="SS39" s="1338"/>
      <c r="ST39" s="1338"/>
      <c r="SU39" s="1849"/>
      <c r="SV39" s="1849"/>
      <c r="SW39" s="1849"/>
      <c r="SX39" s="1849"/>
      <c r="SY39" s="1020"/>
      <c r="SZ39" s="1849"/>
      <c r="TA39" s="1849"/>
      <c r="TB39" s="1338"/>
      <c r="TC39" s="1338"/>
      <c r="TD39" s="1849"/>
      <c r="TE39" s="1849"/>
      <c r="TF39" s="1849"/>
      <c r="TG39" s="1849"/>
      <c r="TH39" s="1020"/>
      <c r="TI39" s="1849"/>
      <c r="TJ39" s="1849"/>
      <c r="TK39" s="1338"/>
      <c r="TL39" s="1338"/>
      <c r="TM39" s="1849"/>
      <c r="TN39" s="1849"/>
      <c r="TO39" s="1849"/>
      <c r="TP39" s="1849"/>
      <c r="TQ39" s="1020"/>
      <c r="TR39" s="1849"/>
      <c r="TS39" s="1849"/>
      <c r="TT39" s="1338"/>
      <c r="TU39" s="1338"/>
      <c r="TV39" s="1849"/>
      <c r="TW39" s="1849"/>
      <c r="TX39" s="1849"/>
      <c r="TY39" s="1849"/>
      <c r="TZ39" s="1020"/>
      <c r="UA39" s="1849"/>
      <c r="UB39" s="1849"/>
      <c r="UC39" s="1338"/>
      <c r="UD39" s="1338"/>
      <c r="UE39" s="1849"/>
      <c r="UF39" s="1849"/>
      <c r="UG39" s="1849"/>
      <c r="UH39" s="1849"/>
      <c r="UI39" s="1020"/>
      <c r="UJ39" s="1849"/>
      <c r="UK39" s="1849"/>
      <c r="UL39" s="1338"/>
      <c r="UM39" s="1338"/>
      <c r="UN39" s="1849"/>
      <c r="UO39" s="1849"/>
      <c r="UP39" s="1849"/>
      <c r="UQ39" s="1849"/>
      <c r="UR39" s="1020"/>
      <c r="US39" s="1849"/>
      <c r="UT39" s="1849"/>
      <c r="UU39" s="1338"/>
      <c r="UV39" s="1338"/>
      <c r="UW39" s="1849"/>
      <c r="UX39" s="1849"/>
      <c r="UY39" s="1849"/>
      <c r="UZ39" s="1849"/>
      <c r="VA39" s="1020"/>
      <c r="VB39" s="1849"/>
      <c r="VC39" s="1849"/>
      <c r="VD39" s="1338"/>
      <c r="VE39" s="1338"/>
      <c r="VF39" s="1849"/>
      <c r="VG39" s="1849"/>
      <c r="VH39" s="1849"/>
      <c r="VI39" s="1849"/>
      <c r="VJ39" s="1020"/>
      <c r="VK39" s="1849"/>
      <c r="VL39" s="1849"/>
      <c r="VM39" s="1338"/>
      <c r="VN39" s="1338"/>
      <c r="VO39" s="1849"/>
      <c r="VP39" s="1849"/>
      <c r="VQ39" s="1849"/>
      <c r="VR39" s="1849"/>
      <c r="VS39" s="1020"/>
      <c r="VT39" s="1849"/>
      <c r="VU39" s="1849"/>
      <c r="VV39" s="1338"/>
      <c r="VW39" s="1338"/>
      <c r="VX39" s="1849"/>
      <c r="VY39" s="1849"/>
      <c r="VZ39" s="1849"/>
      <c r="WA39" s="1849"/>
      <c r="WB39" s="1020"/>
      <c r="WC39" s="1849"/>
      <c r="WD39" s="1849"/>
      <c r="WE39" s="1338"/>
      <c r="WF39" s="1338"/>
      <c r="WG39" s="1849"/>
      <c r="WH39" s="1849"/>
      <c r="WI39" s="1849"/>
      <c r="WJ39" s="1849"/>
      <c r="WK39" s="1020"/>
      <c r="WL39" s="1849"/>
      <c r="WM39" s="1849"/>
      <c r="WN39" s="1338"/>
      <c r="WO39" s="1338"/>
      <c r="WP39" s="1849"/>
      <c r="WQ39" s="1849"/>
      <c r="WR39" s="1849"/>
      <c r="WS39" s="1849"/>
      <c r="WT39" s="1020"/>
      <c r="WU39" s="1849"/>
      <c r="WV39" s="1849"/>
      <c r="WW39" s="1338"/>
      <c r="WX39" s="1338"/>
      <c r="WY39" s="1849"/>
      <c r="WZ39" s="1849"/>
      <c r="XA39" s="1849"/>
      <c r="XB39" s="1849"/>
      <c r="XC39" s="1020"/>
      <c r="XD39" s="1849"/>
      <c r="XE39" s="1849"/>
      <c r="XF39" s="1338"/>
      <c r="XG39" s="1338"/>
      <c r="XH39" s="1849"/>
      <c r="XI39" s="1849"/>
      <c r="XJ39" s="1849"/>
      <c r="XK39" s="1849"/>
      <c r="XL39" s="1020"/>
      <c r="XM39" s="1849"/>
      <c r="XN39" s="1849"/>
      <c r="XO39" s="1338"/>
      <c r="XP39" s="1338"/>
      <c r="XQ39" s="1849"/>
      <c r="XR39" s="1849"/>
      <c r="XS39" s="1849"/>
      <c r="XT39" s="1849"/>
      <c r="XU39" s="1020"/>
      <c r="XV39" s="1849"/>
      <c r="XW39" s="1849"/>
      <c r="XX39" s="1338"/>
      <c r="XY39" s="1338"/>
      <c r="XZ39" s="1849"/>
      <c r="YA39" s="1849"/>
      <c r="YB39" s="1849"/>
      <c r="YC39" s="1849"/>
      <c r="YD39" s="1020"/>
      <c r="YE39" s="1849"/>
      <c r="YF39" s="1849"/>
      <c r="YG39" s="1338"/>
      <c r="YH39" s="1338"/>
      <c r="YI39" s="1849"/>
      <c r="YJ39" s="1849"/>
      <c r="YK39" s="1849"/>
      <c r="YL39" s="1849"/>
      <c r="YM39" s="1020"/>
      <c r="YN39" s="1849"/>
      <c r="YO39" s="1849"/>
      <c r="YP39" s="1338"/>
      <c r="YQ39" s="1338"/>
      <c r="YR39" s="1849"/>
      <c r="YS39" s="1849"/>
      <c r="YT39" s="1849"/>
      <c r="YU39" s="1849"/>
      <c r="YV39" s="1020"/>
      <c r="YW39" s="1849"/>
      <c r="YX39" s="1849"/>
      <c r="YY39" s="1338"/>
      <c r="YZ39" s="1338"/>
      <c r="ZA39" s="1849"/>
      <c r="ZB39" s="1849"/>
      <c r="ZC39" s="1849"/>
      <c r="ZD39" s="1849"/>
      <c r="ZE39" s="1020"/>
      <c r="ZF39" s="1849"/>
      <c r="ZG39" s="1849"/>
      <c r="ZH39" s="1338"/>
      <c r="ZI39" s="1338"/>
      <c r="ZJ39" s="1849"/>
      <c r="ZK39" s="1849"/>
      <c r="ZL39" s="1849"/>
      <c r="ZM39" s="1849"/>
      <c r="ZN39" s="1020"/>
      <c r="ZO39" s="1849"/>
      <c r="ZP39" s="1849"/>
      <c r="ZQ39" s="1338"/>
      <c r="ZR39" s="1338"/>
      <c r="ZS39" s="1849"/>
      <c r="ZT39" s="1849"/>
      <c r="ZU39" s="1849"/>
      <c r="ZV39" s="1849"/>
      <c r="ZW39" s="1020"/>
      <c r="ZX39" s="1849"/>
      <c r="ZY39" s="1849"/>
      <c r="ZZ39" s="1338"/>
      <c r="AAA39" s="1338"/>
      <c r="AAB39" s="1849"/>
      <c r="AAC39" s="1849"/>
      <c r="AAD39" s="1849"/>
      <c r="AAE39" s="1849"/>
      <c r="AAF39" s="1020"/>
      <c r="AAG39" s="1849"/>
      <c r="AAH39" s="1849"/>
      <c r="AAI39" s="1338"/>
      <c r="AAJ39" s="1338"/>
      <c r="AAK39" s="1849"/>
      <c r="AAL39" s="1849"/>
      <c r="AAM39" s="1849"/>
      <c r="AAN39" s="1849"/>
      <c r="AAO39" s="1020"/>
      <c r="AAP39" s="1849"/>
      <c r="AAQ39" s="1849"/>
      <c r="AAR39" s="1338"/>
      <c r="AAS39" s="1338"/>
      <c r="AAT39" s="1849"/>
      <c r="AAU39" s="1849"/>
      <c r="AAV39" s="1849"/>
      <c r="AAW39" s="1849"/>
      <c r="AAX39" s="1020"/>
      <c r="AAY39" s="1849"/>
      <c r="AAZ39" s="1849"/>
      <c r="ABA39" s="1338"/>
      <c r="ABB39" s="1338"/>
      <c r="ABC39" s="1849"/>
      <c r="ABD39" s="1849"/>
      <c r="ABE39" s="1849"/>
      <c r="ABF39" s="1849"/>
      <c r="ABG39" s="1020"/>
      <c r="ABH39" s="1849"/>
      <c r="ABI39" s="1849"/>
      <c r="ABJ39" s="1338"/>
      <c r="ABK39" s="1338"/>
      <c r="ABL39" s="1849"/>
      <c r="ABM39" s="1849"/>
      <c r="ABN39" s="1849"/>
      <c r="ABO39" s="1849"/>
      <c r="ABP39" s="1020"/>
      <c r="ABQ39" s="1849"/>
      <c r="ABR39" s="1849"/>
      <c r="ABS39" s="1338"/>
      <c r="ABT39" s="1338"/>
      <c r="ABU39" s="1849"/>
      <c r="ABV39" s="1849"/>
      <c r="ABW39" s="1849"/>
      <c r="ABX39" s="1849"/>
      <c r="ABY39" s="1020"/>
      <c r="ABZ39" s="1849"/>
      <c r="ACA39" s="1849"/>
      <c r="ACB39" s="1338"/>
      <c r="ACC39" s="1338"/>
      <c r="ACD39" s="1849"/>
      <c r="ACE39" s="1849"/>
      <c r="ACF39" s="1849"/>
      <c r="ACG39" s="1849"/>
      <c r="ACH39" s="1020"/>
      <c r="ACI39" s="1849"/>
      <c r="ACJ39" s="1849"/>
      <c r="ACK39" s="1338"/>
      <c r="ACL39" s="1338"/>
      <c r="ACM39" s="1849"/>
      <c r="ACN39" s="1849"/>
      <c r="ACO39" s="1849"/>
      <c r="ACP39" s="1849"/>
      <c r="ACQ39" s="1020"/>
      <c r="ACR39" s="1849"/>
      <c r="ACS39" s="1849"/>
      <c r="ACT39" s="1338"/>
      <c r="ACU39" s="1338"/>
      <c r="ACV39" s="1849"/>
      <c r="ACW39" s="1849"/>
      <c r="ACX39" s="1849"/>
      <c r="ACY39" s="1849"/>
      <c r="ACZ39" s="1020"/>
      <c r="ADA39" s="1849"/>
      <c r="ADB39" s="1849"/>
      <c r="ADC39" s="1338"/>
      <c r="ADD39" s="1338"/>
      <c r="ADE39" s="1849"/>
      <c r="ADF39" s="1849"/>
      <c r="ADG39" s="1849"/>
      <c r="ADH39" s="1849"/>
      <c r="ADI39" s="1020"/>
      <c r="ADJ39" s="1849"/>
      <c r="ADK39" s="1849"/>
      <c r="ADL39" s="1338"/>
      <c r="ADM39" s="1338"/>
      <c r="ADN39" s="1849"/>
      <c r="ADO39" s="1849"/>
      <c r="ADP39" s="1849"/>
      <c r="ADQ39" s="1849"/>
      <c r="ADR39" s="1020"/>
      <c r="ADS39" s="1849"/>
      <c r="ADT39" s="1849"/>
      <c r="ADU39" s="1338"/>
      <c r="ADV39" s="1338"/>
      <c r="ADW39" s="1849"/>
      <c r="ADX39" s="1849"/>
      <c r="ADY39" s="1849"/>
      <c r="ADZ39" s="1849"/>
      <c r="AEA39" s="1020"/>
      <c r="AEB39" s="1849"/>
      <c r="AEC39" s="1849"/>
      <c r="AED39" s="1338"/>
      <c r="AEE39" s="1338"/>
      <c r="AEF39" s="1849"/>
      <c r="AEG39" s="1849"/>
      <c r="AEH39" s="1849"/>
      <c r="AEI39" s="1849"/>
      <c r="AEJ39" s="1020"/>
      <c r="AEK39" s="1849"/>
      <c r="AEL39" s="1849"/>
      <c r="AEM39" s="1338"/>
      <c r="AEN39" s="1338"/>
      <c r="AEO39" s="1849"/>
      <c r="AEP39" s="1849"/>
      <c r="AEQ39" s="1849"/>
      <c r="AER39" s="1849"/>
      <c r="AES39" s="1020"/>
      <c r="AET39" s="1849"/>
      <c r="AEU39" s="1849"/>
      <c r="AEV39" s="1338"/>
      <c r="AEW39" s="1338"/>
      <c r="AEX39" s="1849"/>
      <c r="AEY39" s="1849"/>
      <c r="AEZ39" s="1849"/>
      <c r="AFA39" s="1849"/>
      <c r="AFB39" s="1020"/>
      <c r="AFC39" s="1849"/>
      <c r="AFD39" s="1849"/>
      <c r="AFE39" s="1338"/>
      <c r="AFF39" s="1338"/>
      <c r="AFG39" s="1849"/>
      <c r="AFH39" s="1849"/>
      <c r="AFI39" s="1849"/>
      <c r="AFJ39" s="1849"/>
      <c r="AFK39" s="1020"/>
      <c r="AFL39" s="1849"/>
      <c r="AFM39" s="1849"/>
      <c r="AFN39" s="1338"/>
      <c r="AFO39" s="1338"/>
      <c r="AFP39" s="1849"/>
      <c r="AFQ39" s="1849"/>
      <c r="AFR39" s="1849"/>
      <c r="AFS39" s="1849"/>
      <c r="AFT39" s="1020"/>
      <c r="AFU39" s="1849"/>
      <c r="AFV39" s="1849"/>
      <c r="AFW39" s="1338"/>
      <c r="AFX39" s="1338"/>
      <c r="AFY39" s="1849"/>
      <c r="AFZ39" s="1849"/>
      <c r="AGA39" s="1849"/>
      <c r="AGB39" s="1849"/>
      <c r="AGC39" s="1020"/>
      <c r="AGD39" s="1849"/>
      <c r="AGE39" s="1849"/>
      <c r="AGF39" s="1338"/>
      <c r="AGG39" s="1338"/>
      <c r="AGH39" s="1849"/>
      <c r="AGI39" s="1849"/>
      <c r="AGJ39" s="1849"/>
      <c r="AGK39" s="1849"/>
      <c r="AGL39" s="1020"/>
      <c r="AGM39" s="1849"/>
      <c r="AGN39" s="1849"/>
      <c r="AGO39" s="1338"/>
      <c r="AGP39" s="1338"/>
      <c r="AGQ39" s="1849"/>
      <c r="AGR39" s="1849"/>
      <c r="AGS39" s="1849"/>
      <c r="AGT39" s="1849"/>
      <c r="AGU39" s="1020"/>
      <c r="AGV39" s="1849"/>
      <c r="AGW39" s="1849"/>
      <c r="AGX39" s="1338"/>
      <c r="AGY39" s="1338"/>
      <c r="AGZ39" s="1849"/>
      <c r="AHA39" s="1849"/>
      <c r="AHB39" s="1849"/>
      <c r="AHC39" s="1849"/>
      <c r="AHD39" s="1020"/>
      <c r="AHE39" s="1849"/>
      <c r="AHF39" s="1849"/>
      <c r="AHG39" s="1338"/>
      <c r="AHH39" s="1338"/>
      <c r="AHI39" s="1849"/>
      <c r="AHJ39" s="1849"/>
      <c r="AHK39" s="1849"/>
      <c r="AHL39" s="1849"/>
      <c r="AHM39" s="1020"/>
      <c r="AHN39" s="1849"/>
      <c r="AHO39" s="1849"/>
      <c r="AHP39" s="1338"/>
      <c r="AHQ39" s="1338"/>
      <c r="AHR39" s="1849"/>
      <c r="AHS39" s="1849"/>
      <c r="AHT39" s="1849"/>
      <c r="AHU39" s="1849"/>
      <c r="AHV39" s="1020"/>
      <c r="AHW39" s="1849"/>
      <c r="AHX39" s="1849"/>
      <c r="AHY39" s="1338"/>
      <c r="AHZ39" s="1338"/>
      <c r="AIA39" s="1849"/>
      <c r="AIB39" s="1849"/>
      <c r="AIC39" s="1849"/>
      <c r="AID39" s="1849"/>
      <c r="AIE39" s="1020"/>
      <c r="AIF39" s="1849"/>
      <c r="AIG39" s="1849"/>
      <c r="AIH39" s="1338"/>
      <c r="AII39" s="1338"/>
      <c r="AIJ39" s="1849"/>
      <c r="AIK39" s="1849"/>
      <c r="AIL39" s="1849"/>
      <c r="AIM39" s="1849"/>
      <c r="AIN39" s="1020"/>
      <c r="AIO39" s="1849"/>
      <c r="AIP39" s="1849"/>
      <c r="AIQ39" s="1338"/>
      <c r="AIR39" s="1338"/>
      <c r="AIS39" s="1849"/>
      <c r="AIT39" s="1849"/>
      <c r="AIU39" s="1849"/>
      <c r="AIV39" s="1849"/>
      <c r="AIW39" s="1020"/>
      <c r="AIX39" s="1849"/>
      <c r="AIY39" s="1849"/>
      <c r="AIZ39" s="1338"/>
      <c r="AJA39" s="1338"/>
      <c r="AJB39" s="1849"/>
      <c r="AJC39" s="1849"/>
      <c r="AJD39" s="1849"/>
      <c r="AJE39" s="1849"/>
      <c r="AJF39" s="1020"/>
      <c r="AJG39" s="1849"/>
      <c r="AJH39" s="1849"/>
      <c r="AJI39" s="1338"/>
      <c r="AJJ39" s="1338"/>
      <c r="AJK39" s="1849"/>
      <c r="AJL39" s="1849"/>
      <c r="AJM39" s="1849"/>
      <c r="AJN39" s="1849"/>
      <c r="AJO39" s="1020"/>
      <c r="AJP39" s="1849"/>
      <c r="AJQ39" s="1849"/>
      <c r="AJR39" s="1338"/>
      <c r="AJS39" s="1338"/>
      <c r="AJT39" s="1849"/>
      <c r="AJU39" s="1849"/>
      <c r="AJV39" s="1849"/>
      <c r="AJW39" s="1849"/>
      <c r="AJX39" s="1020"/>
      <c r="AJY39" s="1849"/>
      <c r="AJZ39" s="1849"/>
      <c r="AKA39" s="1338"/>
      <c r="AKB39" s="1338"/>
      <c r="AKC39" s="1849"/>
      <c r="AKD39" s="1849"/>
      <c r="AKE39" s="1849"/>
      <c r="AKF39" s="1849"/>
      <c r="AKG39" s="1020"/>
      <c r="AKH39" s="1849"/>
      <c r="AKI39" s="1849"/>
      <c r="AKJ39" s="1338"/>
      <c r="AKK39" s="1338"/>
      <c r="AKL39" s="1849"/>
      <c r="AKM39" s="1849"/>
      <c r="AKN39" s="1849"/>
      <c r="AKO39" s="1849"/>
      <c r="AKP39" s="1020"/>
      <c r="AKQ39" s="1849"/>
      <c r="AKR39" s="1849"/>
      <c r="AKS39" s="1338"/>
      <c r="AKT39" s="1338"/>
      <c r="AKU39" s="1849"/>
      <c r="AKV39" s="1849"/>
      <c r="AKW39" s="1849"/>
      <c r="AKX39" s="1849"/>
      <c r="AKY39" s="1020"/>
      <c r="AKZ39" s="1849"/>
      <c r="ALA39" s="1849"/>
      <c r="ALB39" s="1338"/>
      <c r="ALC39" s="1338"/>
      <c r="ALD39" s="1849"/>
      <c r="ALE39" s="1849"/>
      <c r="ALF39" s="1849"/>
      <c r="ALG39" s="1849"/>
      <c r="ALH39" s="1020"/>
      <c r="ALI39" s="1849"/>
      <c r="ALJ39" s="1849"/>
      <c r="ALK39" s="1338"/>
      <c r="ALL39" s="1338"/>
      <c r="ALM39" s="1849"/>
      <c r="ALN39" s="1849"/>
      <c r="ALO39" s="1849"/>
      <c r="ALP39" s="1849"/>
      <c r="ALQ39" s="1020"/>
      <c r="ALR39" s="1849"/>
      <c r="ALS39" s="1849"/>
      <c r="ALT39" s="1338"/>
      <c r="ALU39" s="1338"/>
      <c r="ALV39" s="1849"/>
      <c r="ALW39" s="1849"/>
      <c r="ALX39" s="1849"/>
      <c r="ALY39" s="1849"/>
      <c r="ALZ39" s="1020"/>
      <c r="AMA39" s="1849"/>
      <c r="AMB39" s="1849"/>
      <c r="AMC39" s="1338"/>
      <c r="AMD39" s="1338"/>
      <c r="AME39" s="1849"/>
      <c r="AMF39" s="1849"/>
      <c r="AMG39" s="1849"/>
      <c r="AMH39" s="1849"/>
      <c r="AMI39" s="1020"/>
      <c r="AMJ39" s="1849"/>
      <c r="AMK39" s="1849"/>
      <c r="AML39" s="1338"/>
      <c r="AMM39" s="1338"/>
      <c r="AMN39" s="1849"/>
      <c r="AMO39" s="1849"/>
      <c r="AMP39" s="1849"/>
      <c r="AMQ39" s="1849"/>
      <c r="AMR39" s="1020"/>
      <c r="AMS39" s="1849"/>
      <c r="AMT39" s="1849"/>
      <c r="AMU39" s="1338"/>
      <c r="AMV39" s="1338"/>
      <c r="AMW39" s="1849"/>
      <c r="AMX39" s="1849"/>
      <c r="AMY39" s="1849"/>
      <c r="AMZ39" s="1849"/>
      <c r="ANA39" s="1020"/>
      <c r="ANB39" s="1849"/>
      <c r="ANC39" s="1849"/>
      <c r="AND39" s="1338"/>
      <c r="ANE39" s="1338"/>
      <c r="ANF39" s="1849"/>
      <c r="ANG39" s="1849"/>
      <c r="ANH39" s="1849"/>
      <c r="ANI39" s="1849"/>
      <c r="ANJ39" s="1020"/>
      <c r="ANK39" s="1849"/>
      <c r="ANL39" s="1849"/>
      <c r="ANM39" s="1338"/>
      <c r="ANN39" s="1338"/>
      <c r="ANO39" s="1849"/>
      <c r="ANP39" s="1849"/>
      <c r="ANQ39" s="1849"/>
      <c r="ANR39" s="1849"/>
      <c r="ANS39" s="1020"/>
      <c r="ANT39" s="1849"/>
      <c r="ANU39" s="1849"/>
      <c r="ANV39" s="1338"/>
      <c r="ANW39" s="1338"/>
      <c r="ANX39" s="1849"/>
      <c r="ANY39" s="1849"/>
      <c r="ANZ39" s="1849"/>
      <c r="AOA39" s="1849"/>
      <c r="AOB39" s="1020"/>
      <c r="AOC39" s="1849"/>
      <c r="AOD39" s="1849"/>
      <c r="AOE39" s="1338"/>
      <c r="AOF39" s="1338"/>
      <c r="AOG39" s="1849"/>
      <c r="AOH39" s="1849"/>
      <c r="AOI39" s="1849"/>
      <c r="AOJ39" s="1849"/>
      <c r="AOK39" s="1020"/>
      <c r="AOL39" s="1849"/>
      <c r="AOM39" s="1849"/>
      <c r="AON39" s="1338"/>
      <c r="AOO39" s="1338"/>
      <c r="AOP39" s="1849"/>
      <c r="AOQ39" s="1849"/>
      <c r="AOR39" s="1849"/>
      <c r="AOS39" s="1849"/>
      <c r="AOT39" s="1020"/>
      <c r="AOU39" s="1849"/>
      <c r="AOV39" s="1849"/>
      <c r="AOW39" s="1338"/>
      <c r="AOX39" s="1338"/>
      <c r="AOY39" s="1849"/>
      <c r="AOZ39" s="1849"/>
      <c r="APA39" s="1849"/>
      <c r="APB39" s="1849"/>
      <c r="APC39" s="1020"/>
      <c r="APD39" s="1849"/>
      <c r="APE39" s="1849"/>
      <c r="APF39" s="1338"/>
      <c r="APG39" s="1338"/>
      <c r="APH39" s="1849"/>
      <c r="API39" s="1849"/>
      <c r="APJ39" s="1849"/>
      <c r="APK39" s="1849"/>
      <c r="APL39" s="1020"/>
      <c r="APM39" s="1849"/>
      <c r="APN39" s="1849"/>
      <c r="APO39" s="1338"/>
      <c r="APP39" s="1338"/>
      <c r="APQ39" s="1849"/>
      <c r="APR39" s="1849"/>
      <c r="APS39" s="1849"/>
      <c r="APT39" s="1849"/>
      <c r="APU39" s="1020"/>
      <c r="APV39" s="1849"/>
      <c r="APW39" s="1849"/>
      <c r="APX39" s="1338"/>
      <c r="APY39" s="1338"/>
      <c r="APZ39" s="1849"/>
      <c r="AQA39" s="1849"/>
      <c r="AQB39" s="1849"/>
      <c r="AQC39" s="1849"/>
      <c r="AQD39" s="1020"/>
      <c r="AQE39" s="1849"/>
      <c r="AQF39" s="1849"/>
      <c r="AQG39" s="1338"/>
      <c r="AQH39" s="1338"/>
      <c r="AQI39" s="1849"/>
      <c r="AQJ39" s="1849"/>
      <c r="AQK39" s="1849"/>
      <c r="AQL39" s="1849"/>
      <c r="AQM39" s="1020"/>
      <c r="AQN39" s="1849"/>
      <c r="AQO39" s="1849"/>
      <c r="AQP39" s="1338"/>
      <c r="AQQ39" s="1338"/>
      <c r="AQR39" s="1849"/>
      <c r="AQS39" s="1849"/>
      <c r="AQT39" s="1849"/>
      <c r="AQU39" s="1849"/>
      <c r="AQV39" s="1020"/>
      <c r="AQW39" s="1849"/>
      <c r="AQX39" s="1849"/>
      <c r="AQY39" s="1338"/>
      <c r="AQZ39" s="1338"/>
      <c r="ARA39" s="1849"/>
      <c r="ARB39" s="1849"/>
      <c r="ARC39" s="1849"/>
      <c r="ARD39" s="1849"/>
      <c r="ARE39" s="1020"/>
      <c r="ARF39" s="1849"/>
      <c r="ARG39" s="1849"/>
      <c r="ARH39" s="1338"/>
      <c r="ARI39" s="1338"/>
      <c r="ARJ39" s="1849"/>
      <c r="ARK39" s="1849"/>
      <c r="ARL39" s="1849"/>
      <c r="ARM39" s="1849"/>
      <c r="ARN39" s="1020"/>
      <c r="ARO39" s="1849"/>
      <c r="ARP39" s="1849"/>
      <c r="ARQ39" s="1338"/>
      <c r="ARR39" s="1338"/>
      <c r="ARS39" s="1849"/>
      <c r="ART39" s="1849"/>
      <c r="ARU39" s="1849"/>
      <c r="ARV39" s="1849"/>
      <c r="ARW39" s="1020"/>
      <c r="ARX39" s="1849"/>
      <c r="ARY39" s="1849"/>
      <c r="ARZ39" s="1338"/>
      <c r="ASA39" s="1338"/>
      <c r="ASB39" s="1849"/>
      <c r="ASC39" s="1849"/>
      <c r="ASD39" s="1849"/>
      <c r="ASE39" s="1849"/>
      <c r="ASF39" s="1020"/>
      <c r="ASG39" s="1849"/>
      <c r="ASH39" s="1849"/>
      <c r="ASI39" s="1338"/>
      <c r="ASJ39" s="1338"/>
      <c r="ASK39" s="1849"/>
      <c r="ASL39" s="1849"/>
      <c r="ASM39" s="1849"/>
      <c r="ASN39" s="1849"/>
      <c r="ASO39" s="1020"/>
      <c r="ASP39" s="1849"/>
      <c r="ASQ39" s="1849"/>
      <c r="ASR39" s="1338"/>
      <c r="ASS39" s="1338"/>
      <c r="AST39" s="1849"/>
      <c r="ASU39" s="1849"/>
      <c r="ASV39" s="1849"/>
      <c r="ASW39" s="1849"/>
      <c r="ASX39" s="1020"/>
      <c r="ASY39" s="1849"/>
      <c r="ASZ39" s="1849"/>
      <c r="ATA39" s="1338"/>
      <c r="ATB39" s="1338"/>
      <c r="ATC39" s="1849"/>
      <c r="ATD39" s="1849"/>
      <c r="ATE39" s="1849"/>
      <c r="ATF39" s="1849"/>
      <c r="ATG39" s="1020"/>
      <c r="ATH39" s="1849"/>
      <c r="ATI39" s="1849"/>
      <c r="ATJ39" s="1338"/>
      <c r="ATK39" s="1338"/>
      <c r="ATL39" s="1849"/>
      <c r="ATM39" s="1849"/>
      <c r="ATN39" s="1849"/>
      <c r="ATO39" s="1849"/>
      <c r="ATP39" s="1020"/>
      <c r="ATQ39" s="1849"/>
      <c r="ATR39" s="1849"/>
      <c r="ATS39" s="1338"/>
      <c r="ATT39" s="1338"/>
      <c r="ATU39" s="1849"/>
      <c r="ATV39" s="1849"/>
      <c r="ATW39" s="1849"/>
      <c r="ATX39" s="1849"/>
      <c r="ATY39" s="1020"/>
      <c r="ATZ39" s="1849"/>
      <c r="AUA39" s="1849"/>
      <c r="AUB39" s="1338"/>
      <c r="AUC39" s="1338"/>
      <c r="AUD39" s="1849"/>
      <c r="AUE39" s="1849"/>
      <c r="AUF39" s="1849"/>
      <c r="AUG39" s="1849"/>
      <c r="AUH39" s="1020"/>
      <c r="AUI39" s="1849"/>
      <c r="AUJ39" s="1849"/>
      <c r="AUK39" s="1338"/>
      <c r="AUL39" s="1338"/>
      <c r="AUM39" s="1849"/>
      <c r="AUN39" s="1849"/>
      <c r="AUO39" s="1849"/>
      <c r="AUP39" s="1849"/>
      <c r="AUQ39" s="1020"/>
      <c r="AUR39" s="1849"/>
      <c r="AUS39" s="1849"/>
      <c r="AUT39" s="1338"/>
      <c r="AUU39" s="1338"/>
      <c r="AUV39" s="1849"/>
      <c r="AUW39" s="1849"/>
      <c r="AUX39" s="1849"/>
      <c r="AUY39" s="1849"/>
      <c r="AUZ39" s="1020"/>
      <c r="AVA39" s="1849"/>
      <c r="AVB39" s="1849"/>
      <c r="AVC39" s="1338"/>
      <c r="AVD39" s="1338"/>
      <c r="AVE39" s="1849"/>
      <c r="AVF39" s="1849"/>
      <c r="AVG39" s="1849"/>
      <c r="AVH39" s="1849"/>
      <c r="AVI39" s="1020"/>
      <c r="AVJ39" s="1849"/>
      <c r="AVK39" s="1849"/>
      <c r="AVL39" s="1338"/>
      <c r="AVM39" s="1338"/>
      <c r="AVN39" s="1849"/>
      <c r="AVO39" s="1849"/>
      <c r="AVP39" s="1849"/>
      <c r="AVQ39" s="1849"/>
      <c r="AVR39" s="1020"/>
      <c r="AVS39" s="1849"/>
      <c r="AVT39" s="1849"/>
      <c r="AVU39" s="1338"/>
      <c r="AVV39" s="1338"/>
      <c r="AVW39" s="1849"/>
      <c r="AVX39" s="1849"/>
      <c r="AVY39" s="1849"/>
      <c r="AVZ39" s="1849"/>
      <c r="AWA39" s="1020"/>
      <c r="AWB39" s="1849"/>
      <c r="AWC39" s="1849"/>
      <c r="AWD39" s="1338"/>
      <c r="AWE39" s="1338"/>
      <c r="AWF39" s="1849"/>
      <c r="AWG39" s="1849"/>
      <c r="AWH39" s="1849"/>
      <c r="AWI39" s="1849"/>
      <c r="AWJ39" s="1020"/>
      <c r="AWK39" s="1849"/>
      <c r="AWL39" s="1849"/>
      <c r="AWM39" s="1338"/>
      <c r="AWN39" s="1338"/>
      <c r="AWO39" s="1849"/>
      <c r="AWP39" s="1849"/>
      <c r="AWQ39" s="1849"/>
      <c r="AWR39" s="1849"/>
      <c r="AWS39" s="1020"/>
      <c r="AWT39" s="1849"/>
      <c r="AWU39" s="1849"/>
      <c r="AWV39" s="1338"/>
      <c r="AWW39" s="1338"/>
      <c r="AWX39" s="1849"/>
      <c r="AWY39" s="1849"/>
      <c r="AWZ39" s="1849"/>
      <c r="AXA39" s="1849"/>
      <c r="AXB39" s="1020"/>
      <c r="AXC39" s="1849"/>
      <c r="AXD39" s="1849"/>
      <c r="AXE39" s="1338"/>
      <c r="AXF39" s="1338"/>
      <c r="AXG39" s="1849"/>
      <c r="AXH39" s="1849"/>
      <c r="AXI39" s="1849"/>
      <c r="AXJ39" s="1849"/>
      <c r="AXK39" s="1020"/>
      <c r="AXL39" s="1849"/>
      <c r="AXM39" s="1849"/>
      <c r="AXN39" s="1338"/>
      <c r="AXO39" s="1338"/>
      <c r="AXP39" s="1849"/>
      <c r="AXQ39" s="1849"/>
      <c r="AXR39" s="1849"/>
      <c r="AXS39" s="1849"/>
      <c r="AXT39" s="1020"/>
      <c r="AXU39" s="1849"/>
      <c r="AXV39" s="1849"/>
      <c r="AXW39" s="1338"/>
      <c r="AXX39" s="1338"/>
      <c r="AXY39" s="1849"/>
      <c r="AXZ39" s="1849"/>
      <c r="AYA39" s="1849"/>
      <c r="AYB39" s="1849"/>
      <c r="AYC39" s="1020"/>
      <c r="AYD39" s="1849"/>
      <c r="AYE39" s="1849"/>
      <c r="AYF39" s="1338"/>
      <c r="AYG39" s="1338"/>
      <c r="AYH39" s="1849"/>
      <c r="AYI39" s="1849"/>
      <c r="AYJ39" s="1849"/>
      <c r="AYK39" s="1849"/>
      <c r="AYL39" s="1020"/>
      <c r="AYM39" s="1849"/>
      <c r="AYN39" s="1849"/>
      <c r="AYO39" s="1338"/>
      <c r="AYP39" s="1338"/>
      <c r="AYQ39" s="1849"/>
      <c r="AYR39" s="1849"/>
      <c r="AYS39" s="1849"/>
      <c r="AYT39" s="1849"/>
      <c r="AYU39" s="1020"/>
      <c r="AYV39" s="1849"/>
      <c r="AYW39" s="1849"/>
      <c r="AYX39" s="1338"/>
      <c r="AYY39" s="1338"/>
      <c r="AYZ39" s="1849"/>
      <c r="AZA39" s="1849"/>
      <c r="AZB39" s="1849"/>
      <c r="AZC39" s="1849"/>
      <c r="AZD39" s="1020"/>
      <c r="AZE39" s="1849"/>
      <c r="AZF39" s="1849"/>
      <c r="AZG39" s="1338"/>
      <c r="AZH39" s="1338"/>
      <c r="AZI39" s="1849"/>
      <c r="AZJ39" s="1849"/>
      <c r="AZK39" s="1849"/>
      <c r="AZL39" s="1849"/>
      <c r="AZM39" s="1020"/>
      <c r="AZN39" s="1849"/>
      <c r="AZO39" s="1849"/>
      <c r="AZP39" s="1338"/>
      <c r="AZQ39" s="1338"/>
      <c r="AZR39" s="1849"/>
      <c r="AZS39" s="1849"/>
      <c r="AZT39" s="1849"/>
      <c r="AZU39" s="1849"/>
      <c r="AZV39" s="1020"/>
      <c r="AZW39" s="1849"/>
      <c r="AZX39" s="1849"/>
      <c r="AZY39" s="1338"/>
      <c r="AZZ39" s="1338"/>
      <c r="BAA39" s="1849"/>
      <c r="BAB39" s="1849"/>
      <c r="BAC39" s="1849"/>
      <c r="BAD39" s="1849"/>
      <c r="BAE39" s="1020"/>
      <c r="BAF39" s="1849"/>
      <c r="BAG39" s="1849"/>
      <c r="BAH39" s="1338"/>
      <c r="BAI39" s="1338"/>
      <c r="BAJ39" s="1849"/>
      <c r="BAK39" s="1849"/>
      <c r="BAL39" s="1849"/>
      <c r="BAM39" s="1849"/>
      <c r="BAN39" s="1020"/>
      <c r="BAO39" s="1849"/>
      <c r="BAP39" s="1849"/>
      <c r="BAQ39" s="1338"/>
      <c r="BAR39" s="1338"/>
      <c r="BAS39" s="1849"/>
      <c r="BAT39" s="1849"/>
      <c r="BAU39" s="1849"/>
      <c r="BAV39" s="1849"/>
      <c r="BAW39" s="1020"/>
      <c r="BAX39" s="1849"/>
      <c r="BAY39" s="1849"/>
      <c r="BAZ39" s="1338"/>
      <c r="BBA39" s="1338"/>
      <c r="BBB39" s="1849"/>
      <c r="BBC39" s="1849"/>
      <c r="BBD39" s="1849"/>
      <c r="BBE39" s="1849"/>
      <c r="BBF39" s="1020"/>
      <c r="BBG39" s="1849"/>
      <c r="BBH39" s="1849"/>
      <c r="BBI39" s="1338"/>
      <c r="BBJ39" s="1338"/>
      <c r="BBK39" s="1849"/>
      <c r="BBL39" s="1849"/>
      <c r="BBM39" s="1849"/>
      <c r="BBN39" s="1849"/>
      <c r="BBO39" s="1020"/>
      <c r="BBP39" s="1849"/>
      <c r="BBQ39" s="1849"/>
      <c r="BBR39" s="1338"/>
      <c r="BBS39" s="1338"/>
      <c r="BBT39" s="1849"/>
      <c r="BBU39" s="1849"/>
      <c r="BBV39" s="1849"/>
      <c r="BBW39" s="1849"/>
      <c r="BBX39" s="1020"/>
      <c r="BBY39" s="1849"/>
      <c r="BBZ39" s="1849"/>
      <c r="BCA39" s="1338"/>
      <c r="BCB39" s="1338"/>
      <c r="BCC39" s="1849"/>
      <c r="BCD39" s="1849"/>
      <c r="BCE39" s="1849"/>
      <c r="BCF39" s="1849"/>
      <c r="BCG39" s="1020"/>
      <c r="BCH39" s="1849"/>
      <c r="BCI39" s="1849"/>
      <c r="BCJ39" s="1338"/>
      <c r="BCK39" s="1338"/>
      <c r="BCL39" s="1849"/>
      <c r="BCM39" s="1849"/>
      <c r="BCN39" s="1849"/>
      <c r="BCO39" s="1849"/>
      <c r="BCP39" s="1020"/>
      <c r="BCQ39" s="1849"/>
      <c r="BCR39" s="1849"/>
      <c r="BCS39" s="1338"/>
      <c r="BCT39" s="1338"/>
      <c r="BCU39" s="1849"/>
      <c r="BCV39" s="1849"/>
      <c r="BCW39" s="1849"/>
      <c r="BCX39" s="1849"/>
      <c r="BCY39" s="1020"/>
      <c r="BCZ39" s="1849"/>
      <c r="BDA39" s="1849"/>
      <c r="BDB39" s="1338"/>
      <c r="BDC39" s="1338"/>
      <c r="BDD39" s="1849"/>
      <c r="BDE39" s="1849"/>
      <c r="BDF39" s="1849"/>
      <c r="BDG39" s="1849"/>
      <c r="BDH39" s="1020"/>
      <c r="BDI39" s="1849"/>
      <c r="BDJ39" s="1849"/>
      <c r="BDK39" s="1338"/>
      <c r="BDL39" s="1338"/>
      <c r="BDM39" s="1849"/>
      <c r="BDN39" s="1849"/>
      <c r="BDO39" s="1849"/>
      <c r="BDP39" s="1849"/>
      <c r="BDQ39" s="1020"/>
      <c r="BDR39" s="1849"/>
      <c r="BDS39" s="1849"/>
      <c r="BDT39" s="1338"/>
      <c r="BDU39" s="1338"/>
      <c r="BDV39" s="1849"/>
      <c r="BDW39" s="1849"/>
      <c r="BDX39" s="1849"/>
      <c r="BDY39" s="1849"/>
      <c r="BDZ39" s="1020"/>
      <c r="BEA39" s="1849"/>
      <c r="BEB39" s="1849"/>
      <c r="BEC39" s="1338"/>
      <c r="BED39" s="1338"/>
      <c r="BEE39" s="1849"/>
      <c r="BEF39" s="1849"/>
      <c r="BEG39" s="1849"/>
      <c r="BEH39" s="1849"/>
      <c r="BEI39" s="1020"/>
      <c r="BEJ39" s="1849"/>
      <c r="BEK39" s="1849"/>
      <c r="BEL39" s="1338"/>
      <c r="BEM39" s="1338"/>
      <c r="BEN39" s="1849"/>
      <c r="BEO39" s="1849"/>
      <c r="BEP39" s="1849"/>
      <c r="BEQ39" s="1849"/>
      <c r="BER39" s="1020"/>
      <c r="BES39" s="1849"/>
      <c r="BET39" s="1849"/>
      <c r="BEU39" s="1338"/>
      <c r="BEV39" s="1338"/>
      <c r="BEW39" s="1849"/>
      <c r="BEX39" s="1849"/>
      <c r="BEY39" s="1849"/>
      <c r="BEZ39" s="1849"/>
      <c r="BFA39" s="1020"/>
      <c r="BFB39" s="1849"/>
      <c r="BFC39" s="1849"/>
      <c r="BFD39" s="1338"/>
      <c r="BFE39" s="1338"/>
      <c r="BFF39" s="1849"/>
      <c r="BFG39" s="1849"/>
      <c r="BFH39" s="1849"/>
      <c r="BFI39" s="1849"/>
      <c r="BFJ39" s="1020"/>
      <c r="BFK39" s="1849"/>
      <c r="BFL39" s="1849"/>
      <c r="BFM39" s="1338"/>
      <c r="BFN39" s="1338"/>
      <c r="BFO39" s="1849"/>
      <c r="BFP39" s="1849"/>
      <c r="BFQ39" s="1849"/>
      <c r="BFR39" s="1849"/>
      <c r="BFS39" s="1020"/>
      <c r="BFT39" s="1849"/>
      <c r="BFU39" s="1849"/>
      <c r="BFV39" s="1338"/>
      <c r="BFW39" s="1338"/>
      <c r="BFX39" s="1849"/>
      <c r="BFY39" s="1849"/>
      <c r="BFZ39" s="1849"/>
      <c r="BGA39" s="1849"/>
      <c r="BGB39" s="1020"/>
      <c r="BGC39" s="1849"/>
      <c r="BGD39" s="1849"/>
      <c r="BGE39" s="1338"/>
      <c r="BGF39" s="1338"/>
      <c r="BGG39" s="1849"/>
      <c r="BGH39" s="1849"/>
      <c r="BGI39" s="1849"/>
      <c r="BGJ39" s="1849"/>
      <c r="BGK39" s="1020"/>
      <c r="BGL39" s="1849"/>
      <c r="BGM39" s="1849"/>
      <c r="BGN39" s="1338"/>
      <c r="BGO39" s="1338"/>
      <c r="BGP39" s="1849"/>
      <c r="BGQ39" s="1849"/>
      <c r="BGR39" s="1849"/>
      <c r="BGS39" s="1849"/>
      <c r="BGT39" s="1020"/>
      <c r="BGU39" s="1849"/>
      <c r="BGV39" s="1849"/>
      <c r="BGW39" s="1338"/>
      <c r="BGX39" s="1338"/>
      <c r="BGY39" s="1849"/>
      <c r="BGZ39" s="1849"/>
      <c r="BHA39" s="1849"/>
      <c r="BHB39" s="1849"/>
      <c r="BHC39" s="1020"/>
      <c r="BHD39" s="1849"/>
      <c r="BHE39" s="1849"/>
      <c r="BHF39" s="1338"/>
      <c r="BHG39" s="1338"/>
      <c r="BHH39" s="1849"/>
      <c r="BHI39" s="1849"/>
      <c r="BHJ39" s="1849"/>
      <c r="BHK39" s="1849"/>
      <c r="BHL39" s="1020"/>
      <c r="BHM39" s="1849"/>
      <c r="BHN39" s="1849"/>
      <c r="BHO39" s="1338"/>
      <c r="BHP39" s="1338"/>
      <c r="BHQ39" s="1849"/>
      <c r="BHR39" s="1849"/>
      <c r="BHS39" s="1849"/>
      <c r="BHT39" s="1849"/>
      <c r="BHU39" s="1020"/>
      <c r="BHV39" s="1849"/>
      <c r="BHW39" s="1849"/>
      <c r="BHX39" s="1338"/>
      <c r="BHY39" s="1338"/>
      <c r="BHZ39" s="1849"/>
      <c r="BIA39" s="1849"/>
      <c r="BIB39" s="1849"/>
      <c r="BIC39" s="1849"/>
      <c r="BID39" s="1020"/>
      <c r="BIE39" s="1849"/>
      <c r="BIF39" s="1849"/>
      <c r="BIG39" s="1338"/>
      <c r="BIH39" s="1338"/>
      <c r="BII39" s="1849"/>
      <c r="BIJ39" s="1849"/>
      <c r="BIK39" s="1849"/>
      <c r="BIL39" s="1849"/>
      <c r="BIM39" s="1020"/>
      <c r="BIN39" s="1849"/>
      <c r="BIO39" s="1849"/>
      <c r="BIP39" s="1338"/>
      <c r="BIQ39" s="1338"/>
      <c r="BIR39" s="1849"/>
      <c r="BIS39" s="1849"/>
      <c r="BIT39" s="1849"/>
      <c r="BIU39" s="1849"/>
      <c r="BIV39" s="1020"/>
      <c r="BIW39" s="1849"/>
      <c r="BIX39" s="1849"/>
      <c r="BIY39" s="1338"/>
      <c r="BIZ39" s="1338"/>
      <c r="BJA39" s="1849"/>
      <c r="BJB39" s="1849"/>
      <c r="BJC39" s="1849"/>
      <c r="BJD39" s="1849"/>
      <c r="BJE39" s="1020"/>
      <c r="BJF39" s="1849"/>
      <c r="BJG39" s="1849"/>
      <c r="BJH39" s="1338"/>
      <c r="BJI39" s="1338"/>
      <c r="BJJ39" s="1849"/>
      <c r="BJK39" s="1849"/>
      <c r="BJL39" s="1849"/>
      <c r="BJM39" s="1849"/>
      <c r="BJN39" s="1020"/>
      <c r="BJO39" s="1849"/>
      <c r="BJP39" s="1849"/>
      <c r="BJQ39" s="1338"/>
      <c r="BJR39" s="1338"/>
      <c r="BJS39" s="1849"/>
      <c r="BJT39" s="1849"/>
      <c r="BJU39" s="1849"/>
      <c r="BJV39" s="1849"/>
      <c r="BJW39" s="1020"/>
      <c r="BJX39" s="1849"/>
      <c r="BJY39" s="1849"/>
      <c r="BJZ39" s="1338"/>
      <c r="BKA39" s="1338"/>
      <c r="BKB39" s="1849"/>
      <c r="BKC39" s="1849"/>
      <c r="BKD39" s="1849"/>
      <c r="BKE39" s="1849"/>
      <c r="BKF39" s="1020"/>
      <c r="BKG39" s="1849"/>
      <c r="BKH39" s="1849"/>
      <c r="BKI39" s="1338"/>
      <c r="BKJ39" s="1338"/>
      <c r="BKK39" s="1849"/>
      <c r="BKL39" s="1849"/>
      <c r="BKM39" s="1849"/>
      <c r="BKN39" s="1849"/>
      <c r="BKO39" s="1020"/>
      <c r="BKP39" s="1849"/>
      <c r="BKQ39" s="1849"/>
      <c r="BKR39" s="1338"/>
      <c r="BKS39" s="1338"/>
      <c r="BKT39" s="1849"/>
      <c r="BKU39" s="1849"/>
      <c r="BKV39" s="1849"/>
      <c r="BKW39" s="1849"/>
      <c r="BKX39" s="1020"/>
      <c r="BKY39" s="1849"/>
      <c r="BKZ39" s="1849"/>
      <c r="BLA39" s="1338"/>
      <c r="BLB39" s="1338"/>
      <c r="BLC39" s="1849"/>
      <c r="BLD39" s="1849"/>
      <c r="BLE39" s="1849"/>
      <c r="BLF39" s="1849"/>
      <c r="BLG39" s="1020"/>
      <c r="BLH39" s="1849"/>
      <c r="BLI39" s="1849"/>
      <c r="BLJ39" s="1338"/>
      <c r="BLK39" s="1338"/>
      <c r="BLL39" s="1849"/>
      <c r="BLM39" s="1849"/>
      <c r="BLN39" s="1849"/>
      <c r="BLO39" s="1849"/>
      <c r="BLP39" s="1020"/>
      <c r="BLQ39" s="1849"/>
      <c r="BLR39" s="1849"/>
      <c r="BLS39" s="1338"/>
      <c r="BLT39" s="1338"/>
      <c r="BLU39" s="1849"/>
      <c r="BLV39" s="1849"/>
      <c r="BLW39" s="1849"/>
      <c r="BLX39" s="1849"/>
      <c r="BLY39" s="1020"/>
      <c r="BLZ39" s="1849"/>
      <c r="BMA39" s="1849"/>
      <c r="BMB39" s="1338"/>
      <c r="BMC39" s="1338"/>
      <c r="BMD39" s="1849"/>
      <c r="BME39" s="1849"/>
      <c r="BMF39" s="1849"/>
      <c r="BMG39" s="1849"/>
      <c r="BMH39" s="1020"/>
      <c r="BMI39" s="1849"/>
      <c r="BMJ39" s="1849"/>
      <c r="BMK39" s="1338"/>
      <c r="BML39" s="1338"/>
      <c r="BMM39" s="1849"/>
      <c r="BMN39" s="1849"/>
      <c r="BMO39" s="1849"/>
      <c r="BMP39" s="1849"/>
      <c r="BMQ39" s="1020"/>
      <c r="BMR39" s="1849"/>
      <c r="BMS39" s="1849"/>
      <c r="BMT39" s="1338"/>
      <c r="BMU39" s="1338"/>
      <c r="BMV39" s="1849"/>
      <c r="BMW39" s="1849"/>
      <c r="BMX39" s="1849"/>
      <c r="BMY39" s="1849"/>
      <c r="BMZ39" s="1020"/>
      <c r="BNA39" s="1849"/>
      <c r="BNB39" s="1849"/>
      <c r="BNC39" s="1338"/>
      <c r="BND39" s="1338"/>
      <c r="BNE39" s="1849"/>
      <c r="BNF39" s="1849"/>
      <c r="BNG39" s="1849"/>
      <c r="BNH39" s="1849"/>
      <c r="BNI39" s="1020"/>
      <c r="BNJ39" s="1849"/>
      <c r="BNK39" s="1849"/>
      <c r="BNL39" s="1338"/>
      <c r="BNM39" s="1338"/>
      <c r="BNN39" s="1849"/>
      <c r="BNO39" s="1849"/>
      <c r="BNP39" s="1849"/>
      <c r="BNQ39" s="1849"/>
      <c r="BNR39" s="1020"/>
      <c r="BNS39" s="1849"/>
      <c r="BNT39" s="1849"/>
      <c r="BNU39" s="1338"/>
      <c r="BNV39" s="1338"/>
      <c r="BNW39" s="1849"/>
      <c r="BNX39" s="1849"/>
      <c r="BNY39" s="1849"/>
      <c r="BNZ39" s="1849"/>
      <c r="BOA39" s="1020"/>
      <c r="BOB39" s="1849"/>
      <c r="BOC39" s="1849"/>
      <c r="BOD39" s="1338"/>
      <c r="BOE39" s="1338"/>
      <c r="BOF39" s="1849"/>
      <c r="BOG39" s="1849"/>
      <c r="BOH39" s="1849"/>
      <c r="BOI39" s="1849"/>
      <c r="BOJ39" s="1020"/>
      <c r="BOK39" s="1849"/>
      <c r="BOL39" s="1849"/>
      <c r="BOM39" s="1338"/>
      <c r="BON39" s="1338"/>
      <c r="BOO39" s="1849"/>
      <c r="BOP39" s="1849"/>
      <c r="BOQ39" s="1849"/>
      <c r="BOR39" s="1849"/>
      <c r="BOS39" s="1020"/>
      <c r="BOT39" s="1849"/>
      <c r="BOU39" s="1849"/>
      <c r="BOV39" s="1338"/>
      <c r="BOW39" s="1338"/>
      <c r="BOX39" s="1849"/>
      <c r="BOY39" s="1849"/>
      <c r="BOZ39" s="1849"/>
      <c r="BPA39" s="1849"/>
      <c r="BPB39" s="1020"/>
      <c r="BPC39" s="1849"/>
      <c r="BPD39" s="1849"/>
      <c r="BPE39" s="1338"/>
      <c r="BPF39" s="1338"/>
      <c r="BPG39" s="1849"/>
      <c r="BPH39" s="1849"/>
      <c r="BPI39" s="1849"/>
      <c r="BPJ39" s="1849"/>
      <c r="BPK39" s="1020"/>
      <c r="BPL39" s="1849"/>
      <c r="BPM39" s="1849"/>
      <c r="BPN39" s="1338"/>
      <c r="BPO39" s="1338"/>
      <c r="BPP39" s="1849"/>
      <c r="BPQ39" s="1849"/>
      <c r="BPR39" s="1849"/>
      <c r="BPS39" s="1849"/>
      <c r="BPT39" s="1020"/>
      <c r="BPU39" s="1849"/>
      <c r="BPV39" s="1849"/>
      <c r="BPW39" s="1338"/>
      <c r="BPX39" s="1338"/>
      <c r="BPY39" s="1849"/>
      <c r="BPZ39" s="1849"/>
      <c r="BQA39" s="1849"/>
      <c r="BQB39" s="1849"/>
      <c r="BQC39" s="1020"/>
      <c r="BQD39" s="1849"/>
      <c r="BQE39" s="1849"/>
      <c r="BQF39" s="1338"/>
      <c r="BQG39" s="1338"/>
      <c r="BQH39" s="1849"/>
      <c r="BQI39" s="1849"/>
      <c r="BQJ39" s="1849"/>
      <c r="BQK39" s="1849"/>
      <c r="BQL39" s="1020"/>
      <c r="BQM39" s="1849"/>
      <c r="BQN39" s="1849"/>
      <c r="BQO39" s="1338"/>
      <c r="BQP39" s="1338"/>
      <c r="BQQ39" s="1849"/>
      <c r="BQR39" s="1849"/>
      <c r="BQS39" s="1849"/>
      <c r="BQT39" s="1849"/>
      <c r="BQU39" s="1020"/>
      <c r="BQV39" s="1849"/>
      <c r="BQW39" s="1849"/>
      <c r="BQX39" s="1338"/>
      <c r="BQY39" s="1338"/>
      <c r="BQZ39" s="1849"/>
      <c r="BRA39" s="1849"/>
      <c r="BRB39" s="1849"/>
      <c r="BRC39" s="1849"/>
      <c r="BRD39" s="1020"/>
      <c r="BRE39" s="1849"/>
      <c r="BRF39" s="1849"/>
      <c r="BRG39" s="1338"/>
      <c r="BRH39" s="1338"/>
      <c r="BRI39" s="1849"/>
      <c r="BRJ39" s="1849"/>
      <c r="BRK39" s="1849"/>
      <c r="BRL39" s="1849"/>
      <c r="BRM39" s="1020"/>
      <c r="BRN39" s="1849"/>
      <c r="BRO39" s="1849"/>
      <c r="BRP39" s="1338"/>
      <c r="BRQ39" s="1338"/>
      <c r="BRR39" s="1849"/>
      <c r="BRS39" s="1849"/>
      <c r="BRT39" s="1849"/>
      <c r="BRU39" s="1849"/>
      <c r="BRV39" s="1020"/>
      <c r="BRW39" s="1849"/>
      <c r="BRX39" s="1849"/>
      <c r="BRY39" s="1338"/>
      <c r="BRZ39" s="1338"/>
      <c r="BSA39" s="1849"/>
      <c r="BSB39" s="1849"/>
      <c r="BSC39" s="1849"/>
      <c r="BSD39" s="1849"/>
      <c r="BSE39" s="1020"/>
      <c r="BSF39" s="1849"/>
      <c r="BSG39" s="1849"/>
      <c r="BSH39" s="1338"/>
      <c r="BSI39" s="1338"/>
      <c r="BSJ39" s="1849"/>
      <c r="BSK39" s="1849"/>
      <c r="BSL39" s="1849"/>
      <c r="BSM39" s="1849"/>
      <c r="BSN39" s="1020"/>
      <c r="BSO39" s="1849"/>
      <c r="BSP39" s="1849"/>
      <c r="BSQ39" s="1338"/>
      <c r="BSR39" s="1338"/>
      <c r="BSS39" s="1849"/>
      <c r="BST39" s="1849"/>
      <c r="BSU39" s="1849"/>
      <c r="BSV39" s="1849"/>
      <c r="BSW39" s="1020"/>
      <c r="BSX39" s="1849"/>
      <c r="BSY39" s="1849"/>
      <c r="BSZ39" s="1338"/>
      <c r="BTA39" s="1338"/>
      <c r="BTB39" s="1849"/>
      <c r="BTC39" s="1849"/>
      <c r="BTD39" s="1849"/>
      <c r="BTE39" s="1849"/>
      <c r="BTF39" s="1020"/>
      <c r="BTG39" s="1849"/>
      <c r="BTH39" s="1849"/>
      <c r="BTI39" s="1338"/>
      <c r="BTJ39" s="1338"/>
      <c r="BTK39" s="1849"/>
      <c r="BTL39" s="1849"/>
      <c r="BTM39" s="1849"/>
      <c r="BTN39" s="1849"/>
      <c r="BTO39" s="1020"/>
      <c r="BTP39" s="1849"/>
      <c r="BTQ39" s="1849"/>
      <c r="BTR39" s="1338"/>
      <c r="BTS39" s="1338"/>
      <c r="BTT39" s="1849"/>
      <c r="BTU39" s="1849"/>
      <c r="BTV39" s="1849"/>
      <c r="BTW39" s="1849"/>
      <c r="BTX39" s="1020"/>
      <c r="BTY39" s="1849"/>
      <c r="BTZ39" s="1849"/>
      <c r="BUA39" s="1338"/>
      <c r="BUB39" s="1338"/>
      <c r="BUC39" s="1849"/>
      <c r="BUD39" s="1849"/>
      <c r="BUE39" s="1849"/>
      <c r="BUF39" s="1849"/>
      <c r="BUG39" s="1020"/>
      <c r="BUH39" s="1849"/>
      <c r="BUI39" s="1849"/>
      <c r="BUJ39" s="1338"/>
      <c r="BUK39" s="1338"/>
      <c r="BUL39" s="1849"/>
      <c r="BUM39" s="1849"/>
      <c r="BUN39" s="1849"/>
      <c r="BUO39" s="1849"/>
      <c r="BUP39" s="1020"/>
      <c r="BUQ39" s="1849"/>
      <c r="BUR39" s="1849"/>
      <c r="BUS39" s="1338"/>
      <c r="BUT39" s="1338"/>
      <c r="BUU39" s="1849"/>
      <c r="BUV39" s="1849"/>
      <c r="BUW39" s="1849"/>
      <c r="BUX39" s="1849"/>
      <c r="BUY39" s="1020"/>
      <c r="BUZ39" s="1849"/>
      <c r="BVA39" s="1849"/>
      <c r="BVB39" s="1338"/>
      <c r="BVC39" s="1338"/>
      <c r="BVD39" s="1849"/>
      <c r="BVE39" s="1849"/>
      <c r="BVF39" s="1849"/>
      <c r="BVG39" s="1849"/>
      <c r="BVH39" s="1020"/>
      <c r="BVI39" s="1849"/>
      <c r="BVJ39" s="1849"/>
      <c r="BVK39" s="1338"/>
      <c r="BVL39" s="1338"/>
      <c r="BVM39" s="1849"/>
      <c r="BVN39" s="1849"/>
      <c r="BVO39" s="1849"/>
      <c r="BVP39" s="1849"/>
      <c r="BVQ39" s="1020"/>
      <c r="BVR39" s="1849"/>
      <c r="BVS39" s="1849"/>
      <c r="BVT39" s="1338"/>
      <c r="BVU39" s="1338"/>
      <c r="BVV39" s="1849"/>
      <c r="BVW39" s="1849"/>
      <c r="BVX39" s="1849"/>
      <c r="BVY39" s="1849"/>
      <c r="BVZ39" s="1020"/>
      <c r="BWA39" s="1849"/>
      <c r="BWB39" s="1849"/>
      <c r="BWC39" s="1338"/>
      <c r="BWD39" s="1338"/>
      <c r="BWE39" s="1849"/>
      <c r="BWF39" s="1849"/>
      <c r="BWG39" s="1849"/>
      <c r="BWH39" s="1849"/>
      <c r="BWI39" s="1020"/>
      <c r="BWJ39" s="1849"/>
      <c r="BWK39" s="1849"/>
      <c r="BWL39" s="1338"/>
      <c r="BWM39" s="1338"/>
      <c r="BWN39" s="1849"/>
      <c r="BWO39" s="1849"/>
      <c r="BWP39" s="1849"/>
      <c r="BWQ39" s="1849"/>
      <c r="BWR39" s="1020"/>
      <c r="BWS39" s="1849"/>
      <c r="BWT39" s="1849"/>
      <c r="BWU39" s="1338"/>
      <c r="BWV39" s="1338"/>
      <c r="BWW39" s="1849"/>
      <c r="BWX39" s="1849"/>
      <c r="BWY39" s="1849"/>
      <c r="BWZ39" s="1849"/>
      <c r="BXA39" s="1020"/>
      <c r="BXB39" s="1849"/>
      <c r="BXC39" s="1849"/>
      <c r="BXD39" s="1338"/>
      <c r="BXE39" s="1338"/>
      <c r="BXF39" s="1849"/>
      <c r="BXG39" s="1849"/>
      <c r="BXH39" s="1849"/>
      <c r="BXI39" s="1849"/>
      <c r="BXJ39" s="1020"/>
      <c r="BXK39" s="1849"/>
      <c r="BXL39" s="1849"/>
      <c r="BXM39" s="1338"/>
      <c r="BXN39" s="1338"/>
      <c r="BXO39" s="1849"/>
      <c r="BXP39" s="1849"/>
      <c r="BXQ39" s="1849"/>
      <c r="BXR39" s="1849"/>
      <c r="BXS39" s="1020"/>
      <c r="BXT39" s="1849"/>
      <c r="BXU39" s="1849"/>
      <c r="BXV39" s="1338"/>
      <c r="BXW39" s="1338"/>
      <c r="BXX39" s="1849"/>
      <c r="BXY39" s="1849"/>
      <c r="BXZ39" s="1849"/>
      <c r="BYA39" s="1849"/>
      <c r="BYB39" s="1020"/>
      <c r="BYC39" s="1849"/>
      <c r="BYD39" s="1849"/>
      <c r="BYE39" s="1338"/>
      <c r="BYF39" s="1338"/>
      <c r="BYG39" s="1849"/>
      <c r="BYH39" s="1849"/>
      <c r="BYI39" s="1849"/>
      <c r="BYJ39" s="1849"/>
      <c r="BYK39" s="1020"/>
      <c r="BYL39" s="1849"/>
      <c r="BYM39" s="1849"/>
      <c r="BYN39" s="1338"/>
      <c r="BYO39" s="1338"/>
      <c r="BYP39" s="1849"/>
      <c r="BYQ39" s="1849"/>
      <c r="BYR39" s="1849"/>
      <c r="BYS39" s="1849"/>
      <c r="BYT39" s="1020"/>
      <c r="BYU39" s="1849"/>
      <c r="BYV39" s="1849"/>
      <c r="BYW39" s="1338"/>
      <c r="BYX39" s="1338"/>
      <c r="BYY39" s="1849"/>
      <c r="BYZ39" s="1849"/>
      <c r="BZA39" s="1849"/>
      <c r="BZB39" s="1849"/>
      <c r="BZC39" s="1020"/>
      <c r="BZD39" s="1849"/>
      <c r="BZE39" s="1849"/>
      <c r="BZF39" s="1338"/>
      <c r="BZG39" s="1338"/>
      <c r="BZH39" s="1849"/>
      <c r="BZI39" s="1849"/>
      <c r="BZJ39" s="1849"/>
      <c r="BZK39" s="1849"/>
      <c r="BZL39" s="1020"/>
      <c r="BZM39" s="1849"/>
      <c r="BZN39" s="1849"/>
      <c r="BZO39" s="1338"/>
      <c r="BZP39" s="1338"/>
      <c r="BZQ39" s="1849"/>
      <c r="BZR39" s="1849"/>
      <c r="BZS39" s="1849"/>
      <c r="BZT39" s="1849"/>
      <c r="BZU39" s="1020"/>
      <c r="BZV39" s="1849"/>
      <c r="BZW39" s="1849"/>
      <c r="BZX39" s="1338"/>
      <c r="BZY39" s="1338"/>
      <c r="BZZ39" s="1849"/>
      <c r="CAA39" s="1849"/>
      <c r="CAB39" s="1849"/>
      <c r="CAC39" s="1849"/>
      <c r="CAD39" s="1020"/>
      <c r="CAE39" s="1849"/>
      <c r="CAF39" s="1849"/>
      <c r="CAG39" s="1338"/>
      <c r="CAH39" s="1338"/>
      <c r="CAI39" s="1849"/>
      <c r="CAJ39" s="1849"/>
      <c r="CAK39" s="1849"/>
      <c r="CAL39" s="1849"/>
      <c r="CAM39" s="1020"/>
      <c r="CAN39" s="1849"/>
      <c r="CAO39" s="1849"/>
      <c r="CAP39" s="1338"/>
      <c r="CAQ39" s="1338"/>
      <c r="CAR39" s="1849"/>
      <c r="CAS39" s="1849"/>
      <c r="CAT39" s="1849"/>
      <c r="CAU39" s="1849"/>
      <c r="CAV39" s="1020"/>
      <c r="CAW39" s="1849"/>
      <c r="CAX39" s="1849"/>
      <c r="CAY39" s="1338"/>
      <c r="CAZ39" s="1338"/>
      <c r="CBA39" s="1849"/>
      <c r="CBB39" s="1849"/>
      <c r="CBC39" s="1849"/>
      <c r="CBD39" s="1849"/>
      <c r="CBE39" s="1020"/>
      <c r="CBF39" s="1849"/>
      <c r="CBG39" s="1849"/>
      <c r="CBH39" s="1338"/>
      <c r="CBI39" s="1338"/>
      <c r="CBJ39" s="1849"/>
      <c r="CBK39" s="1849"/>
      <c r="CBL39" s="1849"/>
      <c r="CBM39" s="1849"/>
      <c r="CBN39" s="1020"/>
      <c r="CBO39" s="1849"/>
      <c r="CBP39" s="1849"/>
      <c r="CBQ39" s="1338"/>
      <c r="CBR39" s="1338"/>
      <c r="CBS39" s="1849"/>
      <c r="CBT39" s="1849"/>
      <c r="CBU39" s="1849"/>
      <c r="CBV39" s="1849"/>
      <c r="CBW39" s="1020"/>
      <c r="CBX39" s="1849"/>
      <c r="CBY39" s="1849"/>
      <c r="CBZ39" s="1338"/>
      <c r="CCA39" s="1338"/>
      <c r="CCB39" s="1849"/>
      <c r="CCC39" s="1849"/>
      <c r="CCD39" s="1849"/>
      <c r="CCE39" s="1849"/>
      <c r="CCF39" s="1020"/>
      <c r="CCG39" s="1849"/>
      <c r="CCH39" s="1849"/>
      <c r="CCI39" s="1338"/>
      <c r="CCJ39" s="1338"/>
      <c r="CCK39" s="1849"/>
      <c r="CCL39" s="1849"/>
      <c r="CCM39" s="1849"/>
      <c r="CCN39" s="1849"/>
      <c r="CCO39" s="1020"/>
      <c r="CCP39" s="1849"/>
      <c r="CCQ39" s="1849"/>
      <c r="CCR39" s="1338"/>
      <c r="CCS39" s="1338"/>
      <c r="CCT39" s="1849"/>
      <c r="CCU39" s="1849"/>
      <c r="CCV39" s="1849"/>
      <c r="CCW39" s="1849"/>
      <c r="CCX39" s="1020"/>
      <c r="CCY39" s="1849"/>
      <c r="CCZ39" s="1849"/>
      <c r="CDA39" s="1338"/>
      <c r="CDB39" s="1338"/>
      <c r="CDC39" s="1849"/>
      <c r="CDD39" s="1849"/>
      <c r="CDE39" s="1849"/>
      <c r="CDF39" s="1849"/>
      <c r="CDG39" s="1020"/>
      <c r="CDH39" s="1849"/>
      <c r="CDI39" s="1849"/>
      <c r="CDJ39" s="1338"/>
      <c r="CDK39" s="1338"/>
      <c r="CDL39" s="1849"/>
      <c r="CDM39" s="1849"/>
      <c r="CDN39" s="1849"/>
      <c r="CDO39" s="1849"/>
      <c r="CDP39" s="1020"/>
      <c r="CDQ39" s="1849"/>
      <c r="CDR39" s="1849"/>
      <c r="CDS39" s="1338"/>
      <c r="CDT39" s="1338"/>
      <c r="CDU39" s="1849"/>
      <c r="CDV39" s="1849"/>
      <c r="CDW39" s="1849"/>
      <c r="CDX39" s="1849"/>
      <c r="CDY39" s="1020"/>
      <c r="CDZ39" s="1849"/>
      <c r="CEA39" s="1849"/>
      <c r="CEB39" s="1338"/>
      <c r="CEC39" s="1338"/>
      <c r="CED39" s="1849"/>
      <c r="CEE39" s="1849"/>
      <c r="CEF39" s="1849"/>
      <c r="CEG39" s="1849"/>
      <c r="CEH39" s="1020"/>
      <c r="CEI39" s="1849"/>
      <c r="CEJ39" s="1849"/>
      <c r="CEK39" s="1338"/>
      <c r="CEL39" s="1338"/>
      <c r="CEM39" s="1849"/>
      <c r="CEN39" s="1849"/>
      <c r="CEO39" s="1849"/>
      <c r="CEP39" s="1849"/>
      <c r="CEQ39" s="1020"/>
      <c r="CER39" s="1849"/>
      <c r="CES39" s="1849"/>
      <c r="CET39" s="1338"/>
      <c r="CEU39" s="1338"/>
      <c r="CEV39" s="1849"/>
      <c r="CEW39" s="1849"/>
      <c r="CEX39" s="1849"/>
      <c r="CEY39" s="1849"/>
      <c r="CEZ39" s="1020"/>
      <c r="CFA39" s="1849"/>
      <c r="CFB39" s="1849"/>
      <c r="CFC39" s="1338"/>
      <c r="CFD39" s="1338"/>
      <c r="CFE39" s="1849"/>
      <c r="CFF39" s="1849"/>
      <c r="CFG39" s="1849"/>
      <c r="CFH39" s="1849"/>
      <c r="CFI39" s="1020"/>
      <c r="CFJ39" s="1849"/>
      <c r="CFK39" s="1849"/>
      <c r="CFL39" s="1338"/>
      <c r="CFM39" s="1338"/>
      <c r="CFN39" s="1849"/>
      <c r="CFO39" s="1849"/>
      <c r="CFP39" s="1849"/>
      <c r="CFQ39" s="1849"/>
      <c r="CFR39" s="1020"/>
      <c r="CFS39" s="1849"/>
      <c r="CFT39" s="1849"/>
      <c r="CFU39" s="1338"/>
      <c r="CFV39" s="1338"/>
      <c r="CFW39" s="1849"/>
      <c r="CFX39" s="1849"/>
      <c r="CFY39" s="1849"/>
      <c r="CFZ39" s="1849"/>
      <c r="CGA39" s="1020"/>
      <c r="CGB39" s="1849"/>
      <c r="CGC39" s="1849"/>
      <c r="CGD39" s="1338"/>
      <c r="CGE39" s="1338"/>
      <c r="CGF39" s="1849"/>
      <c r="CGG39" s="1849"/>
      <c r="CGH39" s="1849"/>
      <c r="CGI39" s="1849"/>
      <c r="CGJ39" s="1020"/>
      <c r="CGK39" s="1849"/>
      <c r="CGL39" s="1849"/>
      <c r="CGM39" s="1338"/>
      <c r="CGN39" s="1338"/>
      <c r="CGO39" s="1849"/>
      <c r="CGP39" s="1849"/>
      <c r="CGQ39" s="1849"/>
      <c r="CGR39" s="1849"/>
      <c r="CGS39" s="1020"/>
      <c r="CGT39" s="1849"/>
      <c r="CGU39" s="1849"/>
      <c r="CGV39" s="1338"/>
      <c r="CGW39" s="1338"/>
      <c r="CGX39" s="1849"/>
      <c r="CGY39" s="1849"/>
      <c r="CGZ39" s="1849"/>
      <c r="CHA39" s="1849"/>
      <c r="CHB39" s="1020"/>
      <c r="CHC39" s="1849"/>
      <c r="CHD39" s="1849"/>
      <c r="CHE39" s="1338"/>
      <c r="CHF39" s="1338"/>
      <c r="CHG39" s="1849"/>
      <c r="CHH39" s="1849"/>
      <c r="CHI39" s="1849"/>
      <c r="CHJ39" s="1849"/>
      <c r="CHK39" s="1020"/>
      <c r="CHL39" s="1849"/>
      <c r="CHM39" s="1849"/>
      <c r="CHN39" s="1338"/>
      <c r="CHO39" s="1338"/>
      <c r="CHP39" s="1849"/>
      <c r="CHQ39" s="1849"/>
      <c r="CHR39" s="1849"/>
      <c r="CHS39" s="1849"/>
      <c r="CHT39" s="1020"/>
      <c r="CHU39" s="1849"/>
      <c r="CHV39" s="1849"/>
      <c r="CHW39" s="1338"/>
      <c r="CHX39" s="1338"/>
      <c r="CHY39" s="1849"/>
      <c r="CHZ39" s="1849"/>
      <c r="CIA39" s="1849"/>
      <c r="CIB39" s="1849"/>
      <c r="CIC39" s="1020"/>
      <c r="CID39" s="1849"/>
      <c r="CIE39" s="1849"/>
      <c r="CIF39" s="1338"/>
      <c r="CIG39" s="1338"/>
      <c r="CIH39" s="1849"/>
      <c r="CII39" s="1849"/>
      <c r="CIJ39" s="1849"/>
      <c r="CIK39" s="1849"/>
      <c r="CIL39" s="1020"/>
      <c r="CIM39" s="1849"/>
      <c r="CIN39" s="1849"/>
      <c r="CIO39" s="1338"/>
      <c r="CIP39" s="1338"/>
      <c r="CIQ39" s="1849"/>
      <c r="CIR39" s="1849"/>
      <c r="CIS39" s="1849"/>
      <c r="CIT39" s="1849"/>
      <c r="CIU39" s="1020"/>
      <c r="CIV39" s="1849"/>
      <c r="CIW39" s="1849"/>
      <c r="CIX39" s="1338"/>
      <c r="CIY39" s="1338"/>
      <c r="CIZ39" s="1849"/>
      <c r="CJA39" s="1849"/>
      <c r="CJB39" s="1849"/>
      <c r="CJC39" s="1849"/>
      <c r="CJD39" s="1020"/>
      <c r="CJE39" s="1849"/>
      <c r="CJF39" s="1849"/>
      <c r="CJG39" s="1338"/>
      <c r="CJH39" s="1338"/>
      <c r="CJI39" s="1849"/>
      <c r="CJJ39" s="1849"/>
      <c r="CJK39" s="1849"/>
      <c r="CJL39" s="1849"/>
      <c r="CJM39" s="1020"/>
      <c r="CJN39" s="1849"/>
      <c r="CJO39" s="1849"/>
      <c r="CJP39" s="1338"/>
      <c r="CJQ39" s="1338"/>
      <c r="CJR39" s="1849"/>
      <c r="CJS39" s="1849"/>
      <c r="CJT39" s="1849"/>
      <c r="CJU39" s="1849"/>
      <c r="CJV39" s="1020"/>
      <c r="CJW39" s="1849"/>
      <c r="CJX39" s="1849"/>
      <c r="CJY39" s="1338"/>
      <c r="CJZ39" s="1338"/>
      <c r="CKA39" s="1849"/>
      <c r="CKB39" s="1849"/>
      <c r="CKC39" s="1849"/>
      <c r="CKD39" s="1849"/>
      <c r="CKE39" s="1020"/>
      <c r="CKF39" s="1849"/>
      <c r="CKG39" s="1849"/>
      <c r="CKH39" s="1338"/>
      <c r="CKI39" s="1338"/>
      <c r="CKJ39" s="1849"/>
      <c r="CKK39" s="1849"/>
      <c r="CKL39" s="1849"/>
      <c r="CKM39" s="1849"/>
      <c r="CKN39" s="1020"/>
      <c r="CKO39" s="1849"/>
      <c r="CKP39" s="1849"/>
      <c r="CKQ39" s="1338"/>
      <c r="CKR39" s="1338"/>
      <c r="CKS39" s="1849"/>
      <c r="CKT39" s="1849"/>
      <c r="CKU39" s="1849"/>
      <c r="CKV39" s="1849"/>
      <c r="CKW39" s="1020"/>
      <c r="CKX39" s="1849"/>
      <c r="CKY39" s="1849"/>
      <c r="CKZ39" s="1338"/>
      <c r="CLA39" s="1338"/>
      <c r="CLB39" s="1849"/>
      <c r="CLC39" s="1849"/>
      <c r="CLD39" s="1849"/>
      <c r="CLE39" s="1849"/>
      <c r="CLF39" s="1020"/>
      <c r="CLG39" s="1849"/>
      <c r="CLH39" s="1849"/>
      <c r="CLI39" s="1338"/>
      <c r="CLJ39" s="1338"/>
      <c r="CLK39" s="1849"/>
      <c r="CLL39" s="1849"/>
      <c r="CLM39" s="1849"/>
      <c r="CLN39" s="1849"/>
      <c r="CLO39" s="1020"/>
      <c r="CLP39" s="1849"/>
      <c r="CLQ39" s="1849"/>
      <c r="CLR39" s="1338"/>
      <c r="CLS39" s="1338"/>
      <c r="CLT39" s="1849"/>
      <c r="CLU39" s="1849"/>
      <c r="CLV39" s="1849"/>
      <c r="CLW39" s="1849"/>
      <c r="CLX39" s="1020"/>
      <c r="CLY39" s="1849"/>
      <c r="CLZ39" s="1849"/>
      <c r="CMA39" s="1338"/>
      <c r="CMB39" s="1338"/>
      <c r="CMC39" s="1849"/>
      <c r="CMD39" s="1849"/>
      <c r="CME39" s="1849"/>
      <c r="CMF39" s="1849"/>
      <c r="CMG39" s="1020"/>
      <c r="CMH39" s="1849"/>
      <c r="CMI39" s="1849"/>
      <c r="CMJ39" s="1338"/>
      <c r="CMK39" s="1338"/>
      <c r="CML39" s="1849"/>
      <c r="CMM39" s="1849"/>
      <c r="CMN39" s="1849"/>
      <c r="CMO39" s="1849"/>
      <c r="CMP39" s="1020"/>
      <c r="CMQ39" s="1849"/>
      <c r="CMR39" s="1849"/>
      <c r="CMS39" s="1338"/>
      <c r="CMT39" s="1338"/>
      <c r="CMU39" s="1849"/>
      <c r="CMV39" s="1849"/>
      <c r="CMW39" s="1849"/>
      <c r="CMX39" s="1849"/>
      <c r="CMY39" s="1020"/>
      <c r="CMZ39" s="1849"/>
      <c r="CNA39" s="1849"/>
      <c r="CNB39" s="1338"/>
      <c r="CNC39" s="1338"/>
      <c r="CND39" s="1849"/>
      <c r="CNE39" s="1849"/>
      <c r="CNF39" s="1849"/>
      <c r="CNG39" s="1849"/>
      <c r="CNH39" s="1020"/>
      <c r="CNI39" s="1849"/>
      <c r="CNJ39" s="1849"/>
      <c r="CNK39" s="1338"/>
      <c r="CNL39" s="1338"/>
      <c r="CNM39" s="1849"/>
      <c r="CNN39" s="1849"/>
      <c r="CNO39" s="1849"/>
      <c r="CNP39" s="1849"/>
      <c r="CNQ39" s="1020"/>
      <c r="CNR39" s="1849"/>
      <c r="CNS39" s="1849"/>
      <c r="CNT39" s="1338"/>
      <c r="CNU39" s="1338"/>
      <c r="CNV39" s="1849"/>
      <c r="CNW39" s="1849"/>
      <c r="CNX39" s="1849"/>
      <c r="CNY39" s="1849"/>
      <c r="CNZ39" s="1020"/>
      <c r="COA39" s="1849"/>
      <c r="COB39" s="1849"/>
      <c r="COC39" s="1338"/>
      <c r="COD39" s="1338"/>
      <c r="COE39" s="1849"/>
      <c r="COF39" s="1849"/>
      <c r="COG39" s="1849"/>
      <c r="COH39" s="1849"/>
      <c r="COI39" s="1020"/>
      <c r="COJ39" s="1849"/>
      <c r="COK39" s="1849"/>
      <c r="COL39" s="1338"/>
      <c r="COM39" s="1338"/>
      <c r="CON39" s="1849"/>
      <c r="COO39" s="1849"/>
      <c r="COP39" s="1849"/>
      <c r="COQ39" s="1849"/>
      <c r="COR39" s="1020"/>
      <c r="COS39" s="1849"/>
      <c r="COT39" s="1849"/>
      <c r="COU39" s="1338"/>
      <c r="COV39" s="1338"/>
      <c r="COW39" s="1849"/>
      <c r="COX39" s="1849"/>
      <c r="COY39" s="1849"/>
      <c r="COZ39" s="1849"/>
      <c r="CPA39" s="1020"/>
      <c r="CPB39" s="1849"/>
      <c r="CPC39" s="1849"/>
      <c r="CPD39" s="1338"/>
      <c r="CPE39" s="1338"/>
      <c r="CPF39" s="1849"/>
      <c r="CPG39" s="1849"/>
      <c r="CPH39" s="1849"/>
      <c r="CPI39" s="1849"/>
      <c r="CPJ39" s="1020"/>
      <c r="CPK39" s="1849"/>
      <c r="CPL39" s="1849"/>
      <c r="CPM39" s="1338"/>
      <c r="CPN39" s="1338"/>
      <c r="CPO39" s="1849"/>
      <c r="CPP39" s="1849"/>
      <c r="CPQ39" s="1849"/>
      <c r="CPR39" s="1849"/>
      <c r="CPS39" s="1020"/>
      <c r="CPT39" s="1849"/>
      <c r="CPU39" s="1849"/>
      <c r="CPV39" s="1338"/>
      <c r="CPW39" s="1338"/>
      <c r="CPX39" s="1849"/>
      <c r="CPY39" s="1849"/>
      <c r="CPZ39" s="1849"/>
      <c r="CQA39" s="1849"/>
      <c r="CQB39" s="1020"/>
      <c r="CQC39" s="1849"/>
      <c r="CQD39" s="1849"/>
      <c r="CQE39" s="1338"/>
      <c r="CQF39" s="1338"/>
      <c r="CQG39" s="1849"/>
      <c r="CQH39" s="1849"/>
      <c r="CQI39" s="1849"/>
      <c r="CQJ39" s="1849"/>
      <c r="CQK39" s="1020"/>
      <c r="CQL39" s="1849"/>
      <c r="CQM39" s="1849"/>
      <c r="CQN39" s="1338"/>
      <c r="CQO39" s="1338"/>
      <c r="CQP39" s="1849"/>
      <c r="CQQ39" s="1849"/>
      <c r="CQR39" s="1849"/>
      <c r="CQS39" s="1849"/>
      <c r="CQT39" s="1020"/>
      <c r="CQU39" s="1849"/>
      <c r="CQV39" s="1849"/>
      <c r="CQW39" s="1338"/>
      <c r="CQX39" s="1338"/>
      <c r="CQY39" s="1849"/>
      <c r="CQZ39" s="1849"/>
      <c r="CRA39" s="1849"/>
      <c r="CRB39" s="1849"/>
      <c r="CRC39" s="1020"/>
      <c r="CRD39" s="1849"/>
      <c r="CRE39" s="1849"/>
      <c r="CRF39" s="1338"/>
      <c r="CRG39" s="1338"/>
      <c r="CRH39" s="1849"/>
      <c r="CRI39" s="1849"/>
      <c r="CRJ39" s="1849"/>
      <c r="CRK39" s="1849"/>
      <c r="CRL39" s="1020"/>
      <c r="CRM39" s="1849"/>
      <c r="CRN39" s="1849"/>
      <c r="CRO39" s="1338"/>
      <c r="CRP39" s="1338"/>
      <c r="CRQ39" s="1849"/>
      <c r="CRR39" s="1849"/>
      <c r="CRS39" s="1849"/>
      <c r="CRT39" s="1849"/>
      <c r="CRU39" s="1020"/>
      <c r="CRV39" s="1849"/>
      <c r="CRW39" s="1849"/>
      <c r="CRX39" s="1338"/>
      <c r="CRY39" s="1338"/>
      <c r="CRZ39" s="1849"/>
      <c r="CSA39" s="1849"/>
      <c r="CSB39" s="1849"/>
      <c r="CSC39" s="1849"/>
      <c r="CSD39" s="1020"/>
      <c r="CSE39" s="1849"/>
      <c r="CSF39" s="1849"/>
      <c r="CSG39" s="1338"/>
      <c r="CSH39" s="1338"/>
      <c r="CSI39" s="1849"/>
      <c r="CSJ39" s="1849"/>
      <c r="CSK39" s="1849"/>
      <c r="CSL39" s="1849"/>
      <c r="CSM39" s="1020"/>
      <c r="CSN39" s="1849"/>
      <c r="CSO39" s="1849"/>
      <c r="CSP39" s="1338"/>
      <c r="CSQ39" s="1338"/>
      <c r="CSR39" s="1849"/>
      <c r="CSS39" s="1849"/>
      <c r="CST39" s="1849"/>
      <c r="CSU39" s="1849"/>
      <c r="CSV39" s="1020"/>
      <c r="CSW39" s="1849"/>
      <c r="CSX39" s="1849"/>
      <c r="CSY39" s="1338"/>
      <c r="CSZ39" s="1338"/>
      <c r="CTA39" s="1849"/>
      <c r="CTB39" s="1849"/>
      <c r="CTC39" s="1849"/>
      <c r="CTD39" s="1849"/>
      <c r="CTE39" s="1020"/>
      <c r="CTF39" s="1849"/>
      <c r="CTG39" s="1849"/>
      <c r="CTH39" s="1338"/>
      <c r="CTI39" s="1338"/>
      <c r="CTJ39" s="1849"/>
      <c r="CTK39" s="1849"/>
      <c r="CTL39" s="1849"/>
      <c r="CTM39" s="1849"/>
      <c r="CTN39" s="1020"/>
      <c r="CTO39" s="1849"/>
      <c r="CTP39" s="1849"/>
      <c r="CTQ39" s="1338"/>
      <c r="CTR39" s="1338"/>
      <c r="CTS39" s="1849"/>
      <c r="CTT39" s="1849"/>
      <c r="CTU39" s="1849"/>
      <c r="CTV39" s="1849"/>
      <c r="CTW39" s="1020"/>
      <c r="CTX39" s="1849"/>
      <c r="CTY39" s="1849"/>
      <c r="CTZ39" s="1338"/>
      <c r="CUA39" s="1338"/>
      <c r="CUB39" s="1849"/>
      <c r="CUC39" s="1849"/>
      <c r="CUD39" s="1849"/>
      <c r="CUE39" s="1849"/>
      <c r="CUF39" s="1020"/>
      <c r="CUG39" s="1849"/>
      <c r="CUH39" s="1849"/>
      <c r="CUI39" s="1338"/>
      <c r="CUJ39" s="1338"/>
      <c r="CUK39" s="1849"/>
      <c r="CUL39" s="1849"/>
      <c r="CUM39" s="1849"/>
      <c r="CUN39" s="1849"/>
      <c r="CUO39" s="1020"/>
      <c r="CUP39" s="1849"/>
      <c r="CUQ39" s="1849"/>
      <c r="CUR39" s="1338"/>
      <c r="CUS39" s="1338"/>
      <c r="CUT39" s="1849"/>
      <c r="CUU39" s="1849"/>
      <c r="CUV39" s="1849"/>
      <c r="CUW39" s="1849"/>
      <c r="CUX39" s="1020"/>
      <c r="CUY39" s="1849"/>
      <c r="CUZ39" s="1849"/>
      <c r="CVA39" s="1338"/>
      <c r="CVB39" s="1338"/>
      <c r="CVC39" s="1849"/>
      <c r="CVD39" s="1849"/>
      <c r="CVE39" s="1849"/>
      <c r="CVF39" s="1849"/>
      <c r="CVG39" s="1020"/>
      <c r="CVH39" s="1849"/>
      <c r="CVI39" s="1849"/>
      <c r="CVJ39" s="1338"/>
      <c r="CVK39" s="1338"/>
      <c r="CVL39" s="1849"/>
      <c r="CVM39" s="1849"/>
      <c r="CVN39" s="1849"/>
      <c r="CVO39" s="1849"/>
      <c r="CVP39" s="1020"/>
      <c r="CVQ39" s="1849"/>
      <c r="CVR39" s="1849"/>
      <c r="CVS39" s="1338"/>
      <c r="CVT39" s="1338"/>
      <c r="CVU39" s="1849"/>
      <c r="CVV39" s="1849"/>
      <c r="CVW39" s="1849"/>
      <c r="CVX39" s="1849"/>
      <c r="CVY39" s="1020"/>
      <c r="CVZ39" s="1849"/>
      <c r="CWA39" s="1849"/>
      <c r="CWB39" s="1338"/>
      <c r="CWC39" s="1338"/>
      <c r="CWD39" s="1849"/>
      <c r="CWE39" s="1849"/>
      <c r="CWF39" s="1849"/>
      <c r="CWG39" s="1849"/>
      <c r="CWH39" s="1020"/>
      <c r="CWI39" s="1849"/>
      <c r="CWJ39" s="1849"/>
      <c r="CWK39" s="1338"/>
      <c r="CWL39" s="1338"/>
      <c r="CWM39" s="1849"/>
      <c r="CWN39" s="1849"/>
      <c r="CWO39" s="1849"/>
      <c r="CWP39" s="1849"/>
      <c r="CWQ39" s="1020"/>
      <c r="CWR39" s="1849"/>
      <c r="CWS39" s="1849"/>
      <c r="CWT39" s="1338"/>
      <c r="CWU39" s="1338"/>
      <c r="CWV39" s="1849"/>
      <c r="CWW39" s="1849"/>
      <c r="CWX39" s="1849"/>
      <c r="CWY39" s="1849"/>
      <c r="CWZ39" s="1020"/>
      <c r="CXA39" s="1849"/>
      <c r="CXB39" s="1849"/>
      <c r="CXC39" s="1338"/>
      <c r="CXD39" s="1338"/>
      <c r="CXE39" s="1849"/>
      <c r="CXF39" s="1849"/>
      <c r="CXG39" s="1849"/>
      <c r="CXH39" s="1849"/>
      <c r="CXI39" s="1020"/>
      <c r="CXJ39" s="1849"/>
      <c r="CXK39" s="1849"/>
      <c r="CXL39" s="1338"/>
      <c r="CXM39" s="1338"/>
      <c r="CXN39" s="1849"/>
      <c r="CXO39" s="1849"/>
      <c r="CXP39" s="1849"/>
      <c r="CXQ39" s="1849"/>
      <c r="CXR39" s="1020"/>
      <c r="CXS39" s="1849"/>
      <c r="CXT39" s="1849"/>
      <c r="CXU39" s="1338"/>
      <c r="CXV39" s="1338"/>
      <c r="CXW39" s="1849"/>
      <c r="CXX39" s="1849"/>
      <c r="CXY39" s="1849"/>
      <c r="CXZ39" s="1849"/>
      <c r="CYA39" s="1020"/>
      <c r="CYB39" s="1849"/>
      <c r="CYC39" s="1849"/>
      <c r="CYD39" s="1338"/>
      <c r="CYE39" s="1338"/>
      <c r="CYF39" s="1849"/>
      <c r="CYG39" s="1849"/>
      <c r="CYH39" s="1849"/>
      <c r="CYI39" s="1849"/>
      <c r="CYJ39" s="1020"/>
      <c r="CYK39" s="1849"/>
      <c r="CYL39" s="1849"/>
      <c r="CYM39" s="1338"/>
      <c r="CYN39" s="1338"/>
      <c r="CYO39" s="1849"/>
      <c r="CYP39" s="1849"/>
      <c r="CYQ39" s="1849"/>
      <c r="CYR39" s="1849"/>
      <c r="CYS39" s="1020"/>
      <c r="CYT39" s="1849"/>
      <c r="CYU39" s="1849"/>
      <c r="CYV39" s="1338"/>
      <c r="CYW39" s="1338"/>
      <c r="CYX39" s="1849"/>
      <c r="CYY39" s="1849"/>
      <c r="CYZ39" s="1849"/>
      <c r="CZA39" s="1849"/>
      <c r="CZB39" s="1020"/>
      <c r="CZC39" s="1849"/>
      <c r="CZD39" s="1849"/>
      <c r="CZE39" s="1338"/>
      <c r="CZF39" s="1338"/>
      <c r="CZG39" s="1849"/>
      <c r="CZH39" s="1849"/>
      <c r="CZI39" s="1849"/>
      <c r="CZJ39" s="1849"/>
      <c r="CZK39" s="1020"/>
      <c r="CZL39" s="1849"/>
      <c r="CZM39" s="1849"/>
      <c r="CZN39" s="1338"/>
      <c r="CZO39" s="1338"/>
      <c r="CZP39" s="1849"/>
      <c r="CZQ39" s="1849"/>
      <c r="CZR39" s="1849"/>
      <c r="CZS39" s="1849"/>
      <c r="CZT39" s="1020"/>
      <c r="CZU39" s="1849"/>
      <c r="CZV39" s="1849"/>
      <c r="CZW39" s="1338"/>
      <c r="CZX39" s="1338"/>
      <c r="CZY39" s="1849"/>
      <c r="CZZ39" s="1849"/>
      <c r="DAA39" s="1849"/>
      <c r="DAB39" s="1849"/>
      <c r="DAC39" s="1020"/>
      <c r="DAD39" s="1849"/>
      <c r="DAE39" s="1849"/>
      <c r="DAF39" s="1338"/>
      <c r="DAG39" s="1338"/>
      <c r="DAH39" s="1849"/>
      <c r="DAI39" s="1849"/>
      <c r="DAJ39" s="1849"/>
      <c r="DAK39" s="1849"/>
      <c r="DAL39" s="1020"/>
      <c r="DAM39" s="1849"/>
      <c r="DAN39" s="1849"/>
      <c r="DAO39" s="1338"/>
      <c r="DAP39" s="1338"/>
      <c r="DAQ39" s="1849"/>
      <c r="DAR39" s="1849"/>
      <c r="DAS39" s="1849"/>
      <c r="DAT39" s="1849"/>
      <c r="DAU39" s="1020"/>
      <c r="DAV39" s="1849"/>
      <c r="DAW39" s="1849"/>
      <c r="DAX39" s="1338"/>
      <c r="DAY39" s="1338"/>
      <c r="DAZ39" s="1849"/>
      <c r="DBA39" s="1849"/>
      <c r="DBB39" s="1849"/>
      <c r="DBC39" s="1849"/>
      <c r="DBD39" s="1020"/>
      <c r="DBE39" s="1849"/>
      <c r="DBF39" s="1849"/>
      <c r="DBG39" s="1338"/>
      <c r="DBH39" s="1338"/>
      <c r="DBI39" s="1849"/>
      <c r="DBJ39" s="1849"/>
      <c r="DBK39" s="1849"/>
      <c r="DBL39" s="1849"/>
      <c r="DBM39" s="1020"/>
      <c r="DBN39" s="1849"/>
      <c r="DBO39" s="1849"/>
      <c r="DBP39" s="1338"/>
      <c r="DBQ39" s="1338"/>
      <c r="DBR39" s="1849"/>
      <c r="DBS39" s="1849"/>
      <c r="DBT39" s="1849"/>
      <c r="DBU39" s="1849"/>
      <c r="DBV39" s="1020"/>
      <c r="DBW39" s="1849"/>
      <c r="DBX39" s="1849"/>
      <c r="DBY39" s="1338"/>
      <c r="DBZ39" s="1338"/>
      <c r="DCA39" s="1849"/>
      <c r="DCB39" s="1849"/>
      <c r="DCC39" s="1849"/>
      <c r="DCD39" s="1849"/>
      <c r="DCE39" s="1020"/>
      <c r="DCF39" s="1849"/>
      <c r="DCG39" s="1849"/>
      <c r="DCH39" s="1338"/>
      <c r="DCI39" s="1338"/>
      <c r="DCJ39" s="1849"/>
      <c r="DCK39" s="1849"/>
      <c r="DCL39" s="1849"/>
      <c r="DCM39" s="1849"/>
      <c r="DCN39" s="1020"/>
      <c r="DCO39" s="1849"/>
      <c r="DCP39" s="1849"/>
      <c r="DCQ39" s="1338"/>
      <c r="DCR39" s="1338"/>
      <c r="DCS39" s="1849"/>
      <c r="DCT39" s="1849"/>
      <c r="DCU39" s="1849"/>
      <c r="DCV39" s="1849"/>
      <c r="DCW39" s="1020"/>
      <c r="DCX39" s="1849"/>
      <c r="DCY39" s="1849"/>
      <c r="DCZ39" s="1338"/>
      <c r="DDA39" s="1338"/>
      <c r="DDB39" s="1849"/>
      <c r="DDC39" s="1849"/>
      <c r="DDD39" s="1849"/>
      <c r="DDE39" s="1849"/>
      <c r="DDF39" s="1020"/>
      <c r="DDG39" s="1849"/>
      <c r="DDH39" s="1849"/>
      <c r="DDI39" s="1338"/>
      <c r="DDJ39" s="1338"/>
      <c r="DDK39" s="1849"/>
      <c r="DDL39" s="1849"/>
      <c r="DDM39" s="1849"/>
      <c r="DDN39" s="1849"/>
      <c r="DDO39" s="1020"/>
      <c r="DDP39" s="1849"/>
      <c r="DDQ39" s="1849"/>
      <c r="DDR39" s="1338"/>
      <c r="DDS39" s="1338"/>
      <c r="DDT39" s="1849"/>
      <c r="DDU39" s="1849"/>
      <c r="DDV39" s="1849"/>
      <c r="DDW39" s="1849"/>
      <c r="DDX39" s="1020"/>
      <c r="DDY39" s="1849"/>
      <c r="DDZ39" s="1849"/>
      <c r="DEA39" s="1338"/>
      <c r="DEB39" s="1338"/>
      <c r="DEC39" s="1849"/>
      <c r="DED39" s="1849"/>
      <c r="DEE39" s="1849"/>
      <c r="DEF39" s="1849"/>
      <c r="DEG39" s="1020"/>
      <c r="DEH39" s="1849"/>
      <c r="DEI39" s="1849"/>
      <c r="DEJ39" s="1338"/>
      <c r="DEK39" s="1338"/>
      <c r="DEL39" s="1849"/>
      <c r="DEM39" s="1849"/>
      <c r="DEN39" s="1849"/>
      <c r="DEO39" s="1849"/>
      <c r="DEP39" s="1020"/>
      <c r="DEQ39" s="1849"/>
      <c r="DER39" s="1849"/>
      <c r="DES39" s="1338"/>
      <c r="DET39" s="1338"/>
      <c r="DEU39" s="1849"/>
      <c r="DEV39" s="1849"/>
      <c r="DEW39" s="1849"/>
      <c r="DEX39" s="1849"/>
      <c r="DEY39" s="1020"/>
      <c r="DEZ39" s="1849"/>
      <c r="DFA39" s="1849"/>
      <c r="DFB39" s="1338"/>
      <c r="DFC39" s="1338"/>
      <c r="DFD39" s="1849"/>
      <c r="DFE39" s="1849"/>
      <c r="DFF39" s="1849"/>
      <c r="DFG39" s="1849"/>
      <c r="DFH39" s="1020"/>
      <c r="DFI39" s="1849"/>
      <c r="DFJ39" s="1849"/>
      <c r="DFK39" s="1338"/>
      <c r="DFL39" s="1338"/>
      <c r="DFM39" s="1849"/>
      <c r="DFN39" s="1849"/>
      <c r="DFO39" s="1849"/>
      <c r="DFP39" s="1849"/>
      <c r="DFQ39" s="1020"/>
      <c r="DFR39" s="1849"/>
      <c r="DFS39" s="1849"/>
      <c r="DFT39" s="1338"/>
      <c r="DFU39" s="1338"/>
      <c r="DFV39" s="1849"/>
      <c r="DFW39" s="1849"/>
      <c r="DFX39" s="1849"/>
      <c r="DFY39" s="1849"/>
      <c r="DFZ39" s="1020"/>
      <c r="DGA39" s="1849"/>
      <c r="DGB39" s="1849"/>
      <c r="DGC39" s="1338"/>
      <c r="DGD39" s="1338"/>
      <c r="DGE39" s="1849"/>
      <c r="DGF39" s="1849"/>
      <c r="DGG39" s="1849"/>
      <c r="DGH39" s="1849"/>
      <c r="DGI39" s="1020"/>
      <c r="DGJ39" s="1849"/>
      <c r="DGK39" s="1849"/>
      <c r="DGL39" s="1338"/>
      <c r="DGM39" s="1338"/>
      <c r="DGN39" s="1849"/>
      <c r="DGO39" s="1849"/>
      <c r="DGP39" s="1849"/>
      <c r="DGQ39" s="1849"/>
      <c r="DGR39" s="1020"/>
      <c r="DGS39" s="1849"/>
      <c r="DGT39" s="1849"/>
      <c r="DGU39" s="1338"/>
      <c r="DGV39" s="1338"/>
      <c r="DGW39" s="1849"/>
      <c r="DGX39" s="1849"/>
      <c r="DGY39" s="1849"/>
      <c r="DGZ39" s="1849"/>
      <c r="DHA39" s="1020"/>
      <c r="DHB39" s="1849"/>
      <c r="DHC39" s="1849"/>
      <c r="DHD39" s="1338"/>
      <c r="DHE39" s="1338"/>
      <c r="DHF39" s="1849"/>
      <c r="DHG39" s="1849"/>
      <c r="DHH39" s="1849"/>
      <c r="DHI39" s="1849"/>
      <c r="DHJ39" s="1020"/>
      <c r="DHK39" s="1849"/>
      <c r="DHL39" s="1849"/>
      <c r="DHM39" s="1338"/>
      <c r="DHN39" s="1338"/>
      <c r="DHO39" s="1849"/>
      <c r="DHP39" s="1849"/>
      <c r="DHQ39" s="1849"/>
      <c r="DHR39" s="1849"/>
      <c r="DHS39" s="1020"/>
      <c r="DHT39" s="1849"/>
      <c r="DHU39" s="1849"/>
      <c r="DHV39" s="1338"/>
      <c r="DHW39" s="1338"/>
      <c r="DHX39" s="1849"/>
      <c r="DHY39" s="1849"/>
      <c r="DHZ39" s="1849"/>
      <c r="DIA39" s="1849"/>
      <c r="DIB39" s="1020"/>
      <c r="DIC39" s="1849"/>
      <c r="DID39" s="1849"/>
      <c r="DIE39" s="1338"/>
      <c r="DIF39" s="1338"/>
      <c r="DIG39" s="1849"/>
      <c r="DIH39" s="1849"/>
      <c r="DII39" s="1849"/>
      <c r="DIJ39" s="1849"/>
      <c r="DIK39" s="1020"/>
      <c r="DIL39" s="1849"/>
      <c r="DIM39" s="1849"/>
      <c r="DIN39" s="1338"/>
      <c r="DIO39" s="1338"/>
      <c r="DIP39" s="1849"/>
      <c r="DIQ39" s="1849"/>
      <c r="DIR39" s="1849"/>
      <c r="DIS39" s="1849"/>
      <c r="DIT39" s="1020"/>
      <c r="DIU39" s="1849"/>
      <c r="DIV39" s="1849"/>
      <c r="DIW39" s="1338"/>
      <c r="DIX39" s="1338"/>
      <c r="DIY39" s="1849"/>
      <c r="DIZ39" s="1849"/>
      <c r="DJA39" s="1849"/>
      <c r="DJB39" s="1849"/>
      <c r="DJC39" s="1020"/>
      <c r="DJD39" s="1849"/>
      <c r="DJE39" s="1849"/>
      <c r="DJF39" s="1338"/>
      <c r="DJG39" s="1338"/>
      <c r="DJH39" s="1849"/>
      <c r="DJI39" s="1849"/>
      <c r="DJJ39" s="1849"/>
      <c r="DJK39" s="1849"/>
      <c r="DJL39" s="1020"/>
      <c r="DJM39" s="1849"/>
      <c r="DJN39" s="1849"/>
      <c r="DJO39" s="1338"/>
      <c r="DJP39" s="1338"/>
      <c r="DJQ39" s="1849"/>
      <c r="DJR39" s="1849"/>
      <c r="DJS39" s="1849"/>
      <c r="DJT39" s="1849"/>
      <c r="DJU39" s="1020"/>
      <c r="DJV39" s="1849"/>
      <c r="DJW39" s="1849"/>
      <c r="DJX39" s="1338"/>
      <c r="DJY39" s="1338"/>
      <c r="DJZ39" s="1849"/>
      <c r="DKA39" s="1849"/>
      <c r="DKB39" s="1849"/>
      <c r="DKC39" s="1849"/>
      <c r="DKD39" s="1020"/>
      <c r="DKE39" s="1849"/>
      <c r="DKF39" s="1849"/>
      <c r="DKG39" s="1338"/>
      <c r="DKH39" s="1338"/>
      <c r="DKI39" s="1849"/>
      <c r="DKJ39" s="1849"/>
      <c r="DKK39" s="1849"/>
      <c r="DKL39" s="1849"/>
      <c r="DKM39" s="1020"/>
      <c r="DKN39" s="1849"/>
      <c r="DKO39" s="1849"/>
      <c r="DKP39" s="1338"/>
      <c r="DKQ39" s="1338"/>
      <c r="DKR39" s="1849"/>
      <c r="DKS39" s="1849"/>
      <c r="DKT39" s="1849"/>
      <c r="DKU39" s="1849"/>
      <c r="DKV39" s="1020"/>
      <c r="DKW39" s="1849"/>
      <c r="DKX39" s="1849"/>
      <c r="DKY39" s="1338"/>
      <c r="DKZ39" s="1338"/>
      <c r="DLA39" s="1849"/>
      <c r="DLB39" s="1849"/>
      <c r="DLC39" s="1849"/>
      <c r="DLD39" s="1849"/>
      <c r="DLE39" s="1020"/>
      <c r="DLF39" s="1849"/>
      <c r="DLG39" s="1849"/>
      <c r="DLH39" s="1338"/>
      <c r="DLI39" s="1338"/>
      <c r="DLJ39" s="1849"/>
      <c r="DLK39" s="1849"/>
      <c r="DLL39" s="1849"/>
      <c r="DLM39" s="1849"/>
      <c r="DLN39" s="1020"/>
      <c r="DLO39" s="1849"/>
      <c r="DLP39" s="1849"/>
      <c r="DLQ39" s="1338"/>
      <c r="DLR39" s="1338"/>
      <c r="DLS39" s="1849"/>
      <c r="DLT39" s="1849"/>
      <c r="DLU39" s="1849"/>
      <c r="DLV39" s="1849"/>
      <c r="DLW39" s="1020"/>
      <c r="DLX39" s="1849"/>
      <c r="DLY39" s="1849"/>
      <c r="DLZ39" s="1338"/>
      <c r="DMA39" s="1338"/>
      <c r="DMB39" s="1849"/>
      <c r="DMC39" s="1849"/>
      <c r="DMD39" s="1849"/>
      <c r="DME39" s="1849"/>
      <c r="DMF39" s="1020"/>
      <c r="DMG39" s="1849"/>
      <c r="DMH39" s="1849"/>
      <c r="DMI39" s="1338"/>
      <c r="DMJ39" s="1338"/>
      <c r="DMK39" s="1849"/>
      <c r="DML39" s="1849"/>
      <c r="DMM39" s="1849"/>
      <c r="DMN39" s="1849"/>
      <c r="DMO39" s="1020"/>
      <c r="DMP39" s="1849"/>
      <c r="DMQ39" s="1849"/>
      <c r="DMR39" s="1338"/>
      <c r="DMS39" s="1338"/>
      <c r="DMT39" s="1849"/>
      <c r="DMU39" s="1849"/>
      <c r="DMV39" s="1849"/>
      <c r="DMW39" s="1849"/>
      <c r="DMX39" s="1020"/>
      <c r="DMY39" s="1849"/>
      <c r="DMZ39" s="1849"/>
      <c r="DNA39" s="1338"/>
      <c r="DNB39" s="1338"/>
      <c r="DNC39" s="1849"/>
      <c r="DND39" s="1849"/>
      <c r="DNE39" s="1849"/>
      <c r="DNF39" s="1849"/>
      <c r="DNG39" s="1020"/>
      <c r="DNH39" s="1849"/>
      <c r="DNI39" s="1849"/>
      <c r="DNJ39" s="1338"/>
      <c r="DNK39" s="1338"/>
      <c r="DNL39" s="1849"/>
      <c r="DNM39" s="1849"/>
      <c r="DNN39" s="1849"/>
      <c r="DNO39" s="1849"/>
      <c r="DNP39" s="1020"/>
      <c r="DNQ39" s="1849"/>
      <c r="DNR39" s="1849"/>
      <c r="DNS39" s="1338"/>
      <c r="DNT39" s="1338"/>
      <c r="DNU39" s="1849"/>
      <c r="DNV39" s="1849"/>
      <c r="DNW39" s="1849"/>
      <c r="DNX39" s="1849"/>
      <c r="DNY39" s="1020"/>
      <c r="DNZ39" s="1849"/>
      <c r="DOA39" s="1849"/>
      <c r="DOB39" s="1338"/>
      <c r="DOC39" s="1338"/>
      <c r="DOD39" s="1849"/>
      <c r="DOE39" s="1849"/>
      <c r="DOF39" s="1849"/>
      <c r="DOG39" s="1849"/>
      <c r="DOH39" s="1020"/>
      <c r="DOI39" s="1849"/>
      <c r="DOJ39" s="1849"/>
      <c r="DOK39" s="1338"/>
      <c r="DOL39" s="1338"/>
      <c r="DOM39" s="1849"/>
      <c r="DON39" s="1849"/>
      <c r="DOO39" s="1849"/>
      <c r="DOP39" s="1849"/>
      <c r="DOQ39" s="1020"/>
      <c r="DOR39" s="1849"/>
      <c r="DOS39" s="1849"/>
      <c r="DOT39" s="1338"/>
      <c r="DOU39" s="1338"/>
      <c r="DOV39" s="1849"/>
      <c r="DOW39" s="1849"/>
      <c r="DOX39" s="1849"/>
      <c r="DOY39" s="1849"/>
      <c r="DOZ39" s="1020"/>
      <c r="DPA39" s="1849"/>
      <c r="DPB39" s="1849"/>
      <c r="DPC39" s="1338"/>
      <c r="DPD39" s="1338"/>
      <c r="DPE39" s="1849"/>
      <c r="DPF39" s="1849"/>
      <c r="DPG39" s="1849"/>
      <c r="DPH39" s="1849"/>
      <c r="DPI39" s="1020"/>
      <c r="DPJ39" s="1849"/>
      <c r="DPK39" s="1849"/>
      <c r="DPL39" s="1338"/>
      <c r="DPM39" s="1338"/>
      <c r="DPN39" s="1849"/>
      <c r="DPO39" s="1849"/>
      <c r="DPP39" s="1849"/>
      <c r="DPQ39" s="1849"/>
      <c r="DPR39" s="1020"/>
      <c r="DPS39" s="1849"/>
      <c r="DPT39" s="1849"/>
      <c r="DPU39" s="1338"/>
      <c r="DPV39" s="1338"/>
      <c r="DPW39" s="1849"/>
      <c r="DPX39" s="1849"/>
      <c r="DPY39" s="1849"/>
      <c r="DPZ39" s="1849"/>
      <c r="DQA39" s="1020"/>
      <c r="DQB39" s="1849"/>
      <c r="DQC39" s="1849"/>
      <c r="DQD39" s="1338"/>
      <c r="DQE39" s="1338"/>
      <c r="DQF39" s="1849"/>
      <c r="DQG39" s="1849"/>
      <c r="DQH39" s="1849"/>
      <c r="DQI39" s="1849"/>
      <c r="DQJ39" s="1020"/>
      <c r="DQK39" s="1849"/>
      <c r="DQL39" s="1849"/>
      <c r="DQM39" s="1338"/>
      <c r="DQN39" s="1338"/>
      <c r="DQO39" s="1849"/>
      <c r="DQP39" s="1849"/>
      <c r="DQQ39" s="1849"/>
      <c r="DQR39" s="1849"/>
      <c r="DQS39" s="1020"/>
      <c r="DQT39" s="1849"/>
      <c r="DQU39" s="1849"/>
      <c r="DQV39" s="1338"/>
      <c r="DQW39" s="1338"/>
      <c r="DQX39" s="1849"/>
      <c r="DQY39" s="1849"/>
      <c r="DQZ39" s="1849"/>
      <c r="DRA39" s="1849"/>
      <c r="DRB39" s="1020"/>
      <c r="DRC39" s="1849"/>
      <c r="DRD39" s="1849"/>
      <c r="DRE39" s="1338"/>
      <c r="DRF39" s="1338"/>
      <c r="DRG39" s="1849"/>
      <c r="DRH39" s="1849"/>
      <c r="DRI39" s="1849"/>
      <c r="DRJ39" s="1849"/>
      <c r="DRK39" s="1020"/>
      <c r="DRL39" s="1849"/>
      <c r="DRM39" s="1849"/>
      <c r="DRN39" s="1338"/>
      <c r="DRO39" s="1338"/>
      <c r="DRP39" s="1849"/>
      <c r="DRQ39" s="1849"/>
      <c r="DRR39" s="1849"/>
      <c r="DRS39" s="1849"/>
      <c r="DRT39" s="1020"/>
      <c r="DRU39" s="1849"/>
      <c r="DRV39" s="1849"/>
      <c r="DRW39" s="1338"/>
      <c r="DRX39" s="1338"/>
      <c r="DRY39" s="1849"/>
      <c r="DRZ39" s="1849"/>
      <c r="DSA39" s="1849"/>
      <c r="DSB39" s="1849"/>
      <c r="DSC39" s="1020"/>
      <c r="DSD39" s="1849"/>
      <c r="DSE39" s="1849"/>
      <c r="DSF39" s="1338"/>
      <c r="DSG39" s="1338"/>
      <c r="DSH39" s="1849"/>
      <c r="DSI39" s="1849"/>
      <c r="DSJ39" s="1849"/>
      <c r="DSK39" s="1849"/>
      <c r="DSL39" s="1020"/>
      <c r="DSM39" s="1849"/>
      <c r="DSN39" s="1849"/>
      <c r="DSO39" s="1338"/>
      <c r="DSP39" s="1338"/>
      <c r="DSQ39" s="1849"/>
      <c r="DSR39" s="1849"/>
      <c r="DSS39" s="1849"/>
      <c r="DST39" s="1849"/>
      <c r="DSU39" s="1020"/>
      <c r="DSV39" s="1849"/>
      <c r="DSW39" s="1849"/>
      <c r="DSX39" s="1338"/>
      <c r="DSY39" s="1338"/>
      <c r="DSZ39" s="1849"/>
      <c r="DTA39" s="1849"/>
      <c r="DTB39" s="1849"/>
      <c r="DTC39" s="1849"/>
      <c r="DTD39" s="1020"/>
      <c r="DTE39" s="1849"/>
      <c r="DTF39" s="1849"/>
      <c r="DTG39" s="1338"/>
      <c r="DTH39" s="1338"/>
      <c r="DTI39" s="1849"/>
      <c r="DTJ39" s="1849"/>
      <c r="DTK39" s="1849"/>
      <c r="DTL39" s="1849"/>
      <c r="DTM39" s="1020"/>
      <c r="DTN39" s="1849"/>
      <c r="DTO39" s="1849"/>
      <c r="DTP39" s="1338"/>
      <c r="DTQ39" s="1338"/>
      <c r="DTR39" s="1849"/>
      <c r="DTS39" s="1849"/>
      <c r="DTT39" s="1849"/>
      <c r="DTU39" s="1849"/>
      <c r="DTV39" s="1020"/>
      <c r="DTW39" s="1849"/>
      <c r="DTX39" s="1849"/>
      <c r="DTY39" s="1338"/>
      <c r="DTZ39" s="1338"/>
      <c r="DUA39" s="1849"/>
      <c r="DUB39" s="1849"/>
      <c r="DUC39" s="1849"/>
      <c r="DUD39" s="1849"/>
      <c r="DUE39" s="1020"/>
      <c r="DUF39" s="1849"/>
      <c r="DUG39" s="1849"/>
      <c r="DUH39" s="1338"/>
      <c r="DUI39" s="1338"/>
      <c r="DUJ39" s="1849"/>
      <c r="DUK39" s="1849"/>
      <c r="DUL39" s="1849"/>
      <c r="DUM39" s="1849"/>
      <c r="DUN39" s="1020"/>
      <c r="DUO39" s="1849"/>
      <c r="DUP39" s="1849"/>
      <c r="DUQ39" s="1338"/>
      <c r="DUR39" s="1338"/>
      <c r="DUS39" s="1849"/>
      <c r="DUT39" s="1849"/>
      <c r="DUU39" s="1849"/>
      <c r="DUV39" s="1849"/>
      <c r="DUW39" s="1020"/>
      <c r="DUX39" s="1849"/>
      <c r="DUY39" s="1849"/>
      <c r="DUZ39" s="1338"/>
      <c r="DVA39" s="1338"/>
      <c r="DVB39" s="1849"/>
      <c r="DVC39" s="1849"/>
      <c r="DVD39" s="1849"/>
      <c r="DVE39" s="1849"/>
      <c r="DVF39" s="1020"/>
      <c r="DVG39" s="1849"/>
      <c r="DVH39" s="1849"/>
      <c r="DVI39" s="1338"/>
      <c r="DVJ39" s="1338"/>
      <c r="DVK39" s="1849"/>
      <c r="DVL39" s="1849"/>
      <c r="DVM39" s="1849"/>
      <c r="DVN39" s="1849"/>
      <c r="DVO39" s="1020"/>
      <c r="DVP39" s="1849"/>
      <c r="DVQ39" s="1849"/>
      <c r="DVR39" s="1338"/>
      <c r="DVS39" s="1338"/>
      <c r="DVT39" s="1849"/>
      <c r="DVU39" s="1849"/>
      <c r="DVV39" s="1849"/>
      <c r="DVW39" s="1849"/>
      <c r="DVX39" s="1020"/>
      <c r="DVY39" s="1849"/>
      <c r="DVZ39" s="1849"/>
      <c r="DWA39" s="1338"/>
      <c r="DWB39" s="1338"/>
      <c r="DWC39" s="1849"/>
      <c r="DWD39" s="1849"/>
      <c r="DWE39" s="1849"/>
      <c r="DWF39" s="1849"/>
      <c r="DWG39" s="1020"/>
      <c r="DWH39" s="1849"/>
      <c r="DWI39" s="1849"/>
      <c r="DWJ39" s="1338"/>
      <c r="DWK39" s="1338"/>
      <c r="DWL39" s="1849"/>
      <c r="DWM39" s="1849"/>
      <c r="DWN39" s="1849"/>
      <c r="DWO39" s="1849"/>
      <c r="DWP39" s="1020"/>
      <c r="DWQ39" s="1849"/>
      <c r="DWR39" s="1849"/>
      <c r="DWS39" s="1338"/>
      <c r="DWT39" s="1338"/>
      <c r="DWU39" s="1849"/>
      <c r="DWV39" s="1849"/>
      <c r="DWW39" s="1849"/>
      <c r="DWX39" s="1849"/>
      <c r="DWY39" s="1020"/>
      <c r="DWZ39" s="1849"/>
      <c r="DXA39" s="1849"/>
      <c r="DXB39" s="1338"/>
      <c r="DXC39" s="1338"/>
      <c r="DXD39" s="1849"/>
      <c r="DXE39" s="1849"/>
      <c r="DXF39" s="1849"/>
      <c r="DXG39" s="1849"/>
      <c r="DXH39" s="1020"/>
      <c r="DXI39" s="1849"/>
      <c r="DXJ39" s="1849"/>
      <c r="DXK39" s="1338"/>
      <c r="DXL39" s="1338"/>
      <c r="DXM39" s="1849"/>
      <c r="DXN39" s="1849"/>
      <c r="DXO39" s="1849"/>
      <c r="DXP39" s="1849"/>
      <c r="DXQ39" s="1020"/>
      <c r="DXR39" s="1849"/>
      <c r="DXS39" s="1849"/>
      <c r="DXT39" s="1338"/>
      <c r="DXU39" s="1338"/>
      <c r="DXV39" s="1849"/>
      <c r="DXW39" s="1849"/>
      <c r="DXX39" s="1849"/>
      <c r="DXY39" s="1849"/>
      <c r="DXZ39" s="1020"/>
      <c r="DYA39" s="1849"/>
      <c r="DYB39" s="1849"/>
      <c r="DYC39" s="1338"/>
      <c r="DYD39" s="1338"/>
      <c r="DYE39" s="1849"/>
      <c r="DYF39" s="1849"/>
      <c r="DYG39" s="1849"/>
      <c r="DYH39" s="1849"/>
      <c r="DYI39" s="1020"/>
      <c r="DYJ39" s="1849"/>
      <c r="DYK39" s="1849"/>
      <c r="DYL39" s="1338"/>
      <c r="DYM39" s="1338"/>
      <c r="DYN39" s="1849"/>
      <c r="DYO39" s="1849"/>
      <c r="DYP39" s="1849"/>
      <c r="DYQ39" s="1849"/>
      <c r="DYR39" s="1020"/>
      <c r="DYS39" s="1849"/>
      <c r="DYT39" s="1849"/>
      <c r="DYU39" s="1338"/>
      <c r="DYV39" s="1338"/>
      <c r="DYW39" s="1849"/>
      <c r="DYX39" s="1849"/>
      <c r="DYY39" s="1849"/>
      <c r="DYZ39" s="1849"/>
      <c r="DZA39" s="1020"/>
      <c r="DZB39" s="1849"/>
      <c r="DZC39" s="1849"/>
      <c r="DZD39" s="1338"/>
      <c r="DZE39" s="1338"/>
      <c r="DZF39" s="1849"/>
      <c r="DZG39" s="1849"/>
      <c r="DZH39" s="1849"/>
      <c r="DZI39" s="1849"/>
      <c r="DZJ39" s="1020"/>
      <c r="DZK39" s="1849"/>
      <c r="DZL39" s="1849"/>
      <c r="DZM39" s="1338"/>
      <c r="DZN39" s="1338"/>
      <c r="DZO39" s="1849"/>
      <c r="DZP39" s="1849"/>
      <c r="DZQ39" s="1849"/>
      <c r="DZR39" s="1849"/>
      <c r="DZS39" s="1020"/>
      <c r="DZT39" s="1849"/>
      <c r="DZU39" s="1849"/>
      <c r="DZV39" s="1338"/>
      <c r="DZW39" s="1338"/>
      <c r="DZX39" s="1849"/>
      <c r="DZY39" s="1849"/>
      <c r="DZZ39" s="1849"/>
      <c r="EAA39" s="1849"/>
      <c r="EAB39" s="1020"/>
      <c r="EAC39" s="1849"/>
      <c r="EAD39" s="1849"/>
      <c r="EAE39" s="1338"/>
      <c r="EAF39" s="1338"/>
      <c r="EAG39" s="1849"/>
      <c r="EAH39" s="1849"/>
      <c r="EAI39" s="1849"/>
      <c r="EAJ39" s="1849"/>
      <c r="EAK39" s="1020"/>
      <c r="EAL39" s="1849"/>
      <c r="EAM39" s="1849"/>
      <c r="EAN39" s="1338"/>
      <c r="EAO39" s="1338"/>
      <c r="EAP39" s="1849"/>
      <c r="EAQ39" s="1849"/>
      <c r="EAR39" s="1849"/>
      <c r="EAS39" s="1849"/>
      <c r="EAT39" s="1020"/>
      <c r="EAU39" s="1849"/>
      <c r="EAV39" s="1849"/>
      <c r="EAW39" s="1338"/>
      <c r="EAX39" s="1338"/>
      <c r="EAY39" s="1849"/>
      <c r="EAZ39" s="1849"/>
      <c r="EBA39" s="1849"/>
      <c r="EBB39" s="1849"/>
      <c r="EBC39" s="1020"/>
      <c r="EBD39" s="1849"/>
      <c r="EBE39" s="1849"/>
      <c r="EBF39" s="1338"/>
      <c r="EBG39" s="1338"/>
      <c r="EBH39" s="1849"/>
      <c r="EBI39" s="1849"/>
      <c r="EBJ39" s="1849"/>
      <c r="EBK39" s="1849"/>
      <c r="EBL39" s="1020"/>
      <c r="EBM39" s="1849"/>
      <c r="EBN39" s="1849"/>
      <c r="EBO39" s="1338"/>
      <c r="EBP39" s="1338"/>
      <c r="EBQ39" s="1849"/>
      <c r="EBR39" s="1849"/>
      <c r="EBS39" s="1849"/>
      <c r="EBT39" s="1849"/>
      <c r="EBU39" s="1020"/>
      <c r="EBV39" s="1849"/>
      <c r="EBW39" s="1849"/>
      <c r="EBX39" s="1338"/>
      <c r="EBY39" s="1338"/>
      <c r="EBZ39" s="1849"/>
      <c r="ECA39" s="1849"/>
      <c r="ECB39" s="1849"/>
      <c r="ECC39" s="1849"/>
      <c r="ECD39" s="1020"/>
      <c r="ECE39" s="1849"/>
      <c r="ECF39" s="1849"/>
      <c r="ECG39" s="1338"/>
      <c r="ECH39" s="1338"/>
      <c r="ECI39" s="1849"/>
      <c r="ECJ39" s="1849"/>
      <c r="ECK39" s="1849"/>
      <c r="ECL39" s="1849"/>
      <c r="ECM39" s="1020"/>
      <c r="ECN39" s="1849"/>
      <c r="ECO39" s="1849"/>
      <c r="ECP39" s="1338"/>
      <c r="ECQ39" s="1338"/>
      <c r="ECR39" s="1849"/>
      <c r="ECS39" s="1849"/>
      <c r="ECT39" s="1849"/>
      <c r="ECU39" s="1849"/>
      <c r="ECV39" s="1020"/>
      <c r="ECW39" s="1849"/>
      <c r="ECX39" s="1849"/>
      <c r="ECY39" s="1338"/>
      <c r="ECZ39" s="1338"/>
      <c r="EDA39" s="1849"/>
      <c r="EDB39" s="1849"/>
      <c r="EDC39" s="1849"/>
      <c r="EDD39" s="1849"/>
      <c r="EDE39" s="1020"/>
      <c r="EDF39" s="1849"/>
      <c r="EDG39" s="1849"/>
      <c r="EDH39" s="1338"/>
      <c r="EDI39" s="1338"/>
      <c r="EDJ39" s="1849"/>
      <c r="EDK39" s="1849"/>
      <c r="EDL39" s="1849"/>
      <c r="EDM39" s="1849"/>
      <c r="EDN39" s="1020"/>
      <c r="EDO39" s="1849"/>
      <c r="EDP39" s="1849"/>
      <c r="EDQ39" s="1338"/>
      <c r="EDR39" s="1338"/>
      <c r="EDS39" s="1849"/>
      <c r="EDT39" s="1849"/>
      <c r="EDU39" s="1849"/>
      <c r="EDV39" s="1849"/>
      <c r="EDW39" s="1020"/>
      <c r="EDX39" s="1849"/>
      <c r="EDY39" s="1849"/>
      <c r="EDZ39" s="1338"/>
      <c r="EEA39" s="1338"/>
      <c r="EEB39" s="1849"/>
      <c r="EEC39" s="1849"/>
      <c r="EED39" s="1849"/>
      <c r="EEE39" s="1849"/>
      <c r="EEF39" s="1020"/>
      <c r="EEG39" s="1849"/>
      <c r="EEH39" s="1849"/>
      <c r="EEI39" s="1338"/>
      <c r="EEJ39" s="1338"/>
      <c r="EEK39" s="1849"/>
      <c r="EEL39" s="1849"/>
      <c r="EEM39" s="1849"/>
      <c r="EEN39" s="1849"/>
      <c r="EEO39" s="1020"/>
      <c r="EEP39" s="1849"/>
      <c r="EEQ39" s="1849"/>
      <c r="EER39" s="1338"/>
      <c r="EES39" s="1338"/>
      <c r="EET39" s="1849"/>
      <c r="EEU39" s="1849"/>
      <c r="EEV39" s="1849"/>
      <c r="EEW39" s="1849"/>
      <c r="EEX39" s="1020"/>
      <c r="EEY39" s="1849"/>
      <c r="EEZ39" s="1849"/>
      <c r="EFA39" s="1338"/>
      <c r="EFB39" s="1338"/>
      <c r="EFC39" s="1849"/>
      <c r="EFD39" s="1849"/>
      <c r="EFE39" s="1849"/>
      <c r="EFF39" s="1849"/>
      <c r="EFG39" s="1020"/>
      <c r="EFH39" s="1849"/>
      <c r="EFI39" s="1849"/>
      <c r="EFJ39" s="1338"/>
      <c r="EFK39" s="1338"/>
      <c r="EFL39" s="1849"/>
      <c r="EFM39" s="1849"/>
      <c r="EFN39" s="1849"/>
      <c r="EFO39" s="1849"/>
      <c r="EFP39" s="1020"/>
      <c r="EFQ39" s="1849"/>
      <c r="EFR39" s="1849"/>
      <c r="EFS39" s="1338"/>
      <c r="EFT39" s="1338"/>
      <c r="EFU39" s="1849"/>
      <c r="EFV39" s="1849"/>
      <c r="EFW39" s="1849"/>
      <c r="EFX39" s="1849"/>
      <c r="EFY39" s="1020"/>
      <c r="EFZ39" s="1849"/>
      <c r="EGA39" s="1849"/>
      <c r="EGB39" s="1338"/>
      <c r="EGC39" s="1338"/>
      <c r="EGD39" s="1849"/>
      <c r="EGE39" s="1849"/>
      <c r="EGF39" s="1849"/>
      <c r="EGG39" s="1849"/>
      <c r="EGH39" s="1020"/>
      <c r="EGI39" s="1849"/>
      <c r="EGJ39" s="1849"/>
      <c r="EGK39" s="1338"/>
      <c r="EGL39" s="1338"/>
      <c r="EGM39" s="1849"/>
      <c r="EGN39" s="1849"/>
      <c r="EGO39" s="1849"/>
      <c r="EGP39" s="1849"/>
      <c r="EGQ39" s="1020"/>
      <c r="EGR39" s="1849"/>
      <c r="EGS39" s="1849"/>
      <c r="EGT39" s="1338"/>
      <c r="EGU39" s="1338"/>
      <c r="EGV39" s="1849"/>
      <c r="EGW39" s="1849"/>
      <c r="EGX39" s="1849"/>
      <c r="EGY39" s="1849"/>
      <c r="EGZ39" s="1020"/>
      <c r="EHA39" s="1849"/>
      <c r="EHB39" s="1849"/>
      <c r="EHC39" s="1338"/>
      <c r="EHD39" s="1338"/>
      <c r="EHE39" s="1849"/>
      <c r="EHF39" s="1849"/>
      <c r="EHG39" s="1849"/>
      <c r="EHH39" s="1849"/>
      <c r="EHI39" s="1020"/>
      <c r="EHJ39" s="1849"/>
      <c r="EHK39" s="1849"/>
      <c r="EHL39" s="1338"/>
      <c r="EHM39" s="1338"/>
      <c r="EHN39" s="1849"/>
      <c r="EHO39" s="1849"/>
      <c r="EHP39" s="1849"/>
      <c r="EHQ39" s="1849"/>
      <c r="EHR39" s="1020"/>
      <c r="EHS39" s="1849"/>
      <c r="EHT39" s="1849"/>
      <c r="EHU39" s="1338"/>
      <c r="EHV39" s="1338"/>
      <c r="EHW39" s="1849"/>
      <c r="EHX39" s="1849"/>
      <c r="EHY39" s="1849"/>
      <c r="EHZ39" s="1849"/>
      <c r="EIA39" s="1020"/>
      <c r="EIB39" s="1849"/>
      <c r="EIC39" s="1849"/>
      <c r="EID39" s="1338"/>
      <c r="EIE39" s="1338"/>
      <c r="EIF39" s="1849"/>
      <c r="EIG39" s="1849"/>
      <c r="EIH39" s="1849"/>
      <c r="EII39" s="1849"/>
      <c r="EIJ39" s="1020"/>
      <c r="EIK39" s="1849"/>
      <c r="EIL39" s="1849"/>
      <c r="EIM39" s="1338"/>
      <c r="EIN39" s="1338"/>
      <c r="EIO39" s="1849"/>
      <c r="EIP39" s="1849"/>
      <c r="EIQ39" s="1849"/>
      <c r="EIR39" s="1849"/>
      <c r="EIS39" s="1020"/>
      <c r="EIT39" s="1849"/>
      <c r="EIU39" s="1849"/>
      <c r="EIV39" s="1338"/>
      <c r="EIW39" s="1338"/>
      <c r="EIX39" s="1849"/>
      <c r="EIY39" s="1849"/>
      <c r="EIZ39" s="1849"/>
      <c r="EJA39" s="1849"/>
      <c r="EJB39" s="1020"/>
      <c r="EJC39" s="1849"/>
      <c r="EJD39" s="1849"/>
      <c r="EJE39" s="1338"/>
      <c r="EJF39" s="1338"/>
      <c r="EJG39" s="1849"/>
      <c r="EJH39" s="1849"/>
      <c r="EJI39" s="1849"/>
      <c r="EJJ39" s="1849"/>
      <c r="EJK39" s="1020"/>
      <c r="EJL39" s="1849"/>
      <c r="EJM39" s="1849"/>
      <c r="EJN39" s="1338"/>
      <c r="EJO39" s="1338"/>
      <c r="EJP39" s="1849"/>
      <c r="EJQ39" s="1849"/>
      <c r="EJR39" s="1849"/>
      <c r="EJS39" s="1849"/>
      <c r="EJT39" s="1020"/>
      <c r="EJU39" s="1849"/>
      <c r="EJV39" s="1849"/>
      <c r="EJW39" s="1338"/>
      <c r="EJX39" s="1338"/>
      <c r="EJY39" s="1849"/>
      <c r="EJZ39" s="1849"/>
      <c r="EKA39" s="1849"/>
      <c r="EKB39" s="1849"/>
      <c r="EKC39" s="1020"/>
      <c r="EKD39" s="1849"/>
      <c r="EKE39" s="1849"/>
      <c r="EKF39" s="1338"/>
      <c r="EKG39" s="1338"/>
      <c r="EKH39" s="1849"/>
      <c r="EKI39" s="1849"/>
      <c r="EKJ39" s="1849"/>
      <c r="EKK39" s="1849"/>
      <c r="EKL39" s="1020"/>
      <c r="EKM39" s="1849"/>
      <c r="EKN39" s="1849"/>
      <c r="EKO39" s="1338"/>
      <c r="EKP39" s="1338"/>
      <c r="EKQ39" s="1849"/>
      <c r="EKR39" s="1849"/>
      <c r="EKS39" s="1849"/>
      <c r="EKT39" s="1849"/>
      <c r="EKU39" s="1020"/>
      <c r="EKV39" s="1849"/>
      <c r="EKW39" s="1849"/>
      <c r="EKX39" s="1338"/>
      <c r="EKY39" s="1338"/>
      <c r="EKZ39" s="1849"/>
      <c r="ELA39" s="1849"/>
      <c r="ELB39" s="1849"/>
      <c r="ELC39" s="1849"/>
      <c r="ELD39" s="1020"/>
      <c r="ELE39" s="1849"/>
      <c r="ELF39" s="1849"/>
      <c r="ELG39" s="1338"/>
      <c r="ELH39" s="1338"/>
      <c r="ELI39" s="1849"/>
      <c r="ELJ39" s="1849"/>
      <c r="ELK39" s="1849"/>
      <c r="ELL39" s="1849"/>
      <c r="ELM39" s="1020"/>
      <c r="ELN39" s="1849"/>
      <c r="ELO39" s="1849"/>
      <c r="ELP39" s="1338"/>
      <c r="ELQ39" s="1338"/>
      <c r="ELR39" s="1849"/>
      <c r="ELS39" s="1849"/>
      <c r="ELT39" s="1849"/>
      <c r="ELU39" s="1849"/>
      <c r="ELV39" s="1020"/>
      <c r="ELW39" s="1849"/>
      <c r="ELX39" s="1849"/>
      <c r="ELY39" s="1338"/>
      <c r="ELZ39" s="1338"/>
      <c r="EMA39" s="1849"/>
      <c r="EMB39" s="1849"/>
      <c r="EMC39" s="1849"/>
      <c r="EMD39" s="1849"/>
      <c r="EME39" s="1020"/>
      <c r="EMF39" s="1849"/>
      <c r="EMG39" s="1849"/>
      <c r="EMH39" s="1338"/>
      <c r="EMI39" s="1338"/>
      <c r="EMJ39" s="1849"/>
      <c r="EMK39" s="1849"/>
      <c r="EML39" s="1849"/>
      <c r="EMM39" s="1849"/>
      <c r="EMN39" s="1020"/>
      <c r="EMO39" s="1849"/>
      <c r="EMP39" s="1849"/>
      <c r="EMQ39" s="1338"/>
      <c r="EMR39" s="1338"/>
      <c r="EMS39" s="1849"/>
      <c r="EMT39" s="1849"/>
      <c r="EMU39" s="1849"/>
      <c r="EMV39" s="1849"/>
      <c r="EMW39" s="1020"/>
      <c r="EMX39" s="1849"/>
      <c r="EMY39" s="1849"/>
      <c r="EMZ39" s="1338"/>
      <c r="ENA39" s="1338"/>
      <c r="ENB39" s="1849"/>
      <c r="ENC39" s="1849"/>
      <c r="END39" s="1849"/>
      <c r="ENE39" s="1849"/>
      <c r="ENF39" s="1020"/>
      <c r="ENG39" s="1849"/>
      <c r="ENH39" s="1849"/>
      <c r="ENI39" s="1338"/>
      <c r="ENJ39" s="1338"/>
      <c r="ENK39" s="1849"/>
      <c r="ENL39" s="1849"/>
      <c r="ENM39" s="1849"/>
      <c r="ENN39" s="1849"/>
      <c r="ENO39" s="1020"/>
      <c r="ENP39" s="1849"/>
      <c r="ENQ39" s="1849"/>
      <c r="ENR39" s="1338"/>
      <c r="ENS39" s="1338"/>
      <c r="ENT39" s="1849"/>
      <c r="ENU39" s="1849"/>
      <c r="ENV39" s="1849"/>
      <c r="ENW39" s="1849"/>
      <c r="ENX39" s="1020"/>
      <c r="ENY39" s="1849"/>
      <c r="ENZ39" s="1849"/>
      <c r="EOA39" s="1338"/>
      <c r="EOB39" s="1338"/>
      <c r="EOC39" s="1849"/>
      <c r="EOD39" s="1849"/>
      <c r="EOE39" s="1849"/>
      <c r="EOF39" s="1849"/>
      <c r="EOG39" s="1020"/>
      <c r="EOH39" s="1849"/>
      <c r="EOI39" s="1849"/>
      <c r="EOJ39" s="1338"/>
      <c r="EOK39" s="1338"/>
      <c r="EOL39" s="1849"/>
      <c r="EOM39" s="1849"/>
      <c r="EON39" s="1849"/>
      <c r="EOO39" s="1849"/>
      <c r="EOP39" s="1020"/>
      <c r="EOQ39" s="1849"/>
      <c r="EOR39" s="1849"/>
      <c r="EOS39" s="1338"/>
      <c r="EOT39" s="1338"/>
      <c r="EOU39" s="1849"/>
      <c r="EOV39" s="1849"/>
      <c r="EOW39" s="1849"/>
      <c r="EOX39" s="1849"/>
      <c r="EOY39" s="1020"/>
      <c r="EOZ39" s="1849"/>
      <c r="EPA39" s="1849"/>
      <c r="EPB39" s="1338"/>
      <c r="EPC39" s="1338"/>
      <c r="EPD39" s="1849"/>
      <c r="EPE39" s="1849"/>
      <c r="EPF39" s="1849"/>
      <c r="EPG39" s="1849"/>
      <c r="EPH39" s="1020"/>
      <c r="EPI39" s="1849"/>
      <c r="EPJ39" s="1849"/>
      <c r="EPK39" s="1338"/>
      <c r="EPL39" s="1338"/>
      <c r="EPM39" s="1849"/>
      <c r="EPN39" s="1849"/>
      <c r="EPO39" s="1849"/>
      <c r="EPP39" s="1849"/>
      <c r="EPQ39" s="1020"/>
      <c r="EPR39" s="1849"/>
      <c r="EPS39" s="1849"/>
      <c r="EPT39" s="1338"/>
      <c r="EPU39" s="1338"/>
      <c r="EPV39" s="1849"/>
      <c r="EPW39" s="1849"/>
      <c r="EPX39" s="1849"/>
      <c r="EPY39" s="1849"/>
      <c r="EPZ39" s="1020"/>
      <c r="EQA39" s="1849"/>
      <c r="EQB39" s="1849"/>
      <c r="EQC39" s="1338"/>
      <c r="EQD39" s="1338"/>
      <c r="EQE39" s="1849"/>
      <c r="EQF39" s="1849"/>
      <c r="EQG39" s="1849"/>
      <c r="EQH39" s="1849"/>
      <c r="EQI39" s="1020"/>
      <c r="EQJ39" s="1849"/>
      <c r="EQK39" s="1849"/>
      <c r="EQL39" s="1338"/>
      <c r="EQM39" s="1338"/>
      <c r="EQN39" s="1849"/>
      <c r="EQO39" s="1849"/>
      <c r="EQP39" s="1849"/>
      <c r="EQQ39" s="1849"/>
      <c r="EQR39" s="1020"/>
      <c r="EQS39" s="1849"/>
      <c r="EQT39" s="1849"/>
      <c r="EQU39" s="1338"/>
      <c r="EQV39" s="1338"/>
      <c r="EQW39" s="1849"/>
      <c r="EQX39" s="1849"/>
      <c r="EQY39" s="1849"/>
      <c r="EQZ39" s="1849"/>
      <c r="ERA39" s="1020"/>
      <c r="ERB39" s="1849"/>
      <c r="ERC39" s="1849"/>
      <c r="ERD39" s="1338"/>
      <c r="ERE39" s="1338"/>
      <c r="ERF39" s="1849"/>
      <c r="ERG39" s="1849"/>
      <c r="ERH39" s="1849"/>
      <c r="ERI39" s="1849"/>
      <c r="ERJ39" s="1020"/>
      <c r="ERK39" s="1849"/>
      <c r="ERL39" s="1849"/>
      <c r="ERM39" s="1338"/>
      <c r="ERN39" s="1338"/>
      <c r="ERO39" s="1849"/>
      <c r="ERP39" s="1849"/>
      <c r="ERQ39" s="1849"/>
      <c r="ERR39" s="1849"/>
      <c r="ERS39" s="1020"/>
      <c r="ERT39" s="1849"/>
      <c r="ERU39" s="1849"/>
      <c r="ERV39" s="1338"/>
      <c r="ERW39" s="1338"/>
      <c r="ERX39" s="1849"/>
      <c r="ERY39" s="1849"/>
      <c r="ERZ39" s="1849"/>
      <c r="ESA39" s="1849"/>
      <c r="ESB39" s="1020"/>
      <c r="ESC39" s="1849"/>
      <c r="ESD39" s="1849"/>
      <c r="ESE39" s="1338"/>
      <c r="ESF39" s="1338"/>
      <c r="ESG39" s="1849"/>
      <c r="ESH39" s="1849"/>
      <c r="ESI39" s="1849"/>
      <c r="ESJ39" s="1849"/>
      <c r="ESK39" s="1020"/>
      <c r="ESL39" s="1849"/>
      <c r="ESM39" s="1849"/>
      <c r="ESN39" s="1338"/>
      <c r="ESO39" s="1338"/>
      <c r="ESP39" s="1849"/>
      <c r="ESQ39" s="1849"/>
      <c r="ESR39" s="1849"/>
      <c r="ESS39" s="1849"/>
      <c r="EST39" s="1020"/>
      <c r="ESU39" s="1849"/>
      <c r="ESV39" s="1849"/>
      <c r="ESW39" s="1338"/>
      <c r="ESX39" s="1338"/>
      <c r="ESY39" s="1849"/>
      <c r="ESZ39" s="1849"/>
      <c r="ETA39" s="1849"/>
      <c r="ETB39" s="1849"/>
      <c r="ETC39" s="1020"/>
      <c r="ETD39" s="1849"/>
      <c r="ETE39" s="1849"/>
      <c r="ETF39" s="1338"/>
      <c r="ETG39" s="1338"/>
      <c r="ETH39" s="1849"/>
      <c r="ETI39" s="1849"/>
      <c r="ETJ39" s="1849"/>
      <c r="ETK39" s="1849"/>
      <c r="ETL39" s="1020"/>
      <c r="ETM39" s="1849"/>
      <c r="ETN39" s="1849"/>
      <c r="ETO39" s="1338"/>
      <c r="ETP39" s="1338"/>
      <c r="ETQ39" s="1849"/>
      <c r="ETR39" s="1849"/>
      <c r="ETS39" s="1849"/>
      <c r="ETT39" s="1849"/>
      <c r="ETU39" s="1020"/>
      <c r="ETV39" s="1849"/>
      <c r="ETW39" s="1849"/>
      <c r="ETX39" s="1338"/>
      <c r="ETY39" s="1338"/>
      <c r="ETZ39" s="1849"/>
      <c r="EUA39" s="1849"/>
      <c r="EUB39" s="1849"/>
      <c r="EUC39" s="1849"/>
      <c r="EUD39" s="1020"/>
      <c r="EUE39" s="1849"/>
      <c r="EUF39" s="1849"/>
      <c r="EUG39" s="1338"/>
      <c r="EUH39" s="1338"/>
      <c r="EUI39" s="1849"/>
      <c r="EUJ39" s="1849"/>
      <c r="EUK39" s="1849"/>
      <c r="EUL39" s="1849"/>
      <c r="EUM39" s="1020"/>
      <c r="EUN39" s="1849"/>
      <c r="EUO39" s="1849"/>
      <c r="EUP39" s="1338"/>
      <c r="EUQ39" s="1338"/>
      <c r="EUR39" s="1849"/>
      <c r="EUS39" s="1849"/>
      <c r="EUT39" s="1849"/>
      <c r="EUU39" s="1849"/>
      <c r="EUV39" s="1020"/>
      <c r="EUW39" s="1849"/>
      <c r="EUX39" s="1849"/>
      <c r="EUY39" s="1338"/>
      <c r="EUZ39" s="1338"/>
      <c r="EVA39" s="1849"/>
      <c r="EVB39" s="1849"/>
      <c r="EVC39" s="1849"/>
      <c r="EVD39" s="1849"/>
      <c r="EVE39" s="1020"/>
      <c r="EVF39" s="1849"/>
      <c r="EVG39" s="1849"/>
      <c r="EVH39" s="1338"/>
      <c r="EVI39" s="1338"/>
      <c r="EVJ39" s="1849"/>
      <c r="EVK39" s="1849"/>
      <c r="EVL39" s="1849"/>
      <c r="EVM39" s="1849"/>
      <c r="EVN39" s="1020"/>
      <c r="EVO39" s="1849"/>
      <c r="EVP39" s="1849"/>
      <c r="EVQ39" s="1338"/>
      <c r="EVR39" s="1338"/>
      <c r="EVS39" s="1849"/>
      <c r="EVT39" s="1849"/>
      <c r="EVU39" s="1849"/>
      <c r="EVV39" s="1849"/>
      <c r="EVW39" s="1020"/>
      <c r="EVX39" s="1849"/>
      <c r="EVY39" s="1849"/>
      <c r="EVZ39" s="1338"/>
      <c r="EWA39" s="1338"/>
      <c r="EWB39" s="1849"/>
      <c r="EWC39" s="1849"/>
      <c r="EWD39" s="1849"/>
      <c r="EWE39" s="1849"/>
      <c r="EWF39" s="1020"/>
      <c r="EWG39" s="1849"/>
      <c r="EWH39" s="1849"/>
      <c r="EWI39" s="1338"/>
      <c r="EWJ39" s="1338"/>
      <c r="EWK39" s="1849"/>
      <c r="EWL39" s="1849"/>
      <c r="EWM39" s="1849"/>
      <c r="EWN39" s="1849"/>
      <c r="EWO39" s="1020"/>
      <c r="EWP39" s="1849"/>
      <c r="EWQ39" s="1849"/>
      <c r="EWR39" s="1338"/>
      <c r="EWS39" s="1338"/>
      <c r="EWT39" s="1849"/>
      <c r="EWU39" s="1849"/>
      <c r="EWV39" s="1849"/>
      <c r="EWW39" s="1849"/>
      <c r="EWX39" s="1020"/>
      <c r="EWY39" s="1849"/>
      <c r="EWZ39" s="1849"/>
      <c r="EXA39" s="1338"/>
      <c r="EXB39" s="1338"/>
      <c r="EXC39" s="1849"/>
      <c r="EXD39" s="1849"/>
      <c r="EXE39" s="1849"/>
      <c r="EXF39" s="1849"/>
      <c r="EXG39" s="1020"/>
      <c r="EXH39" s="1849"/>
      <c r="EXI39" s="1849"/>
      <c r="EXJ39" s="1338"/>
      <c r="EXK39" s="1338"/>
      <c r="EXL39" s="1849"/>
      <c r="EXM39" s="1849"/>
      <c r="EXN39" s="1849"/>
      <c r="EXO39" s="1849"/>
      <c r="EXP39" s="1020"/>
      <c r="EXQ39" s="1849"/>
      <c r="EXR39" s="1849"/>
      <c r="EXS39" s="1338"/>
      <c r="EXT39" s="1338"/>
      <c r="EXU39" s="1849"/>
      <c r="EXV39" s="1849"/>
      <c r="EXW39" s="1849"/>
      <c r="EXX39" s="1849"/>
      <c r="EXY39" s="1020"/>
      <c r="EXZ39" s="1849"/>
      <c r="EYA39" s="1849"/>
      <c r="EYB39" s="1338"/>
      <c r="EYC39" s="1338"/>
      <c r="EYD39" s="1849"/>
      <c r="EYE39" s="1849"/>
      <c r="EYF39" s="1849"/>
      <c r="EYG39" s="1849"/>
      <c r="EYH39" s="1020"/>
      <c r="EYI39" s="1849"/>
      <c r="EYJ39" s="1849"/>
      <c r="EYK39" s="1338"/>
      <c r="EYL39" s="1338"/>
      <c r="EYM39" s="1849"/>
      <c r="EYN39" s="1849"/>
      <c r="EYO39" s="1849"/>
      <c r="EYP39" s="1849"/>
      <c r="EYQ39" s="1020"/>
      <c r="EYR39" s="1849"/>
      <c r="EYS39" s="1849"/>
      <c r="EYT39" s="1338"/>
      <c r="EYU39" s="1338"/>
      <c r="EYV39" s="1849"/>
      <c r="EYW39" s="1849"/>
      <c r="EYX39" s="1849"/>
      <c r="EYY39" s="1849"/>
      <c r="EYZ39" s="1020"/>
      <c r="EZA39" s="1849"/>
      <c r="EZB39" s="1849"/>
      <c r="EZC39" s="1338"/>
      <c r="EZD39" s="1338"/>
      <c r="EZE39" s="1849"/>
      <c r="EZF39" s="1849"/>
      <c r="EZG39" s="1849"/>
      <c r="EZH39" s="1849"/>
      <c r="EZI39" s="1020"/>
      <c r="EZJ39" s="1849"/>
      <c r="EZK39" s="1849"/>
      <c r="EZL39" s="1338"/>
      <c r="EZM39" s="1338"/>
      <c r="EZN39" s="1849"/>
      <c r="EZO39" s="1849"/>
      <c r="EZP39" s="1849"/>
      <c r="EZQ39" s="1849"/>
      <c r="EZR39" s="1020"/>
      <c r="EZS39" s="1849"/>
      <c r="EZT39" s="1849"/>
      <c r="EZU39" s="1338"/>
      <c r="EZV39" s="1338"/>
      <c r="EZW39" s="1849"/>
      <c r="EZX39" s="1849"/>
      <c r="EZY39" s="1849"/>
      <c r="EZZ39" s="1849"/>
      <c r="FAA39" s="1020"/>
      <c r="FAB39" s="1849"/>
      <c r="FAC39" s="1849"/>
      <c r="FAD39" s="1338"/>
      <c r="FAE39" s="1338"/>
      <c r="FAF39" s="1849"/>
      <c r="FAG39" s="1849"/>
      <c r="FAH39" s="1849"/>
      <c r="FAI39" s="1849"/>
      <c r="FAJ39" s="1020"/>
      <c r="FAK39" s="1849"/>
      <c r="FAL39" s="1849"/>
      <c r="FAM39" s="1338"/>
      <c r="FAN39" s="1338"/>
      <c r="FAO39" s="1849"/>
      <c r="FAP39" s="1849"/>
      <c r="FAQ39" s="1849"/>
      <c r="FAR39" s="1849"/>
      <c r="FAS39" s="1020"/>
      <c r="FAT39" s="1849"/>
      <c r="FAU39" s="1849"/>
      <c r="FAV39" s="1338"/>
      <c r="FAW39" s="1338"/>
      <c r="FAX39" s="1849"/>
      <c r="FAY39" s="1849"/>
      <c r="FAZ39" s="1849"/>
      <c r="FBA39" s="1849"/>
      <c r="FBB39" s="1020"/>
      <c r="FBC39" s="1849"/>
      <c r="FBD39" s="1849"/>
      <c r="FBE39" s="1338"/>
      <c r="FBF39" s="1338"/>
      <c r="FBG39" s="1849"/>
      <c r="FBH39" s="1849"/>
      <c r="FBI39" s="1849"/>
      <c r="FBJ39" s="1849"/>
      <c r="FBK39" s="1020"/>
      <c r="FBL39" s="1849"/>
      <c r="FBM39" s="1849"/>
      <c r="FBN39" s="1338"/>
      <c r="FBO39" s="1338"/>
      <c r="FBP39" s="1849"/>
      <c r="FBQ39" s="1849"/>
      <c r="FBR39" s="1849"/>
      <c r="FBS39" s="1849"/>
      <c r="FBT39" s="1020"/>
      <c r="FBU39" s="1849"/>
      <c r="FBV39" s="1849"/>
      <c r="FBW39" s="1338"/>
      <c r="FBX39" s="1338"/>
      <c r="FBY39" s="1849"/>
      <c r="FBZ39" s="1849"/>
      <c r="FCA39" s="1849"/>
      <c r="FCB39" s="1849"/>
      <c r="FCC39" s="1020"/>
      <c r="FCD39" s="1849"/>
      <c r="FCE39" s="1849"/>
      <c r="FCF39" s="1338"/>
      <c r="FCG39" s="1338"/>
      <c r="FCH39" s="1849"/>
      <c r="FCI39" s="1849"/>
      <c r="FCJ39" s="1849"/>
      <c r="FCK39" s="1849"/>
      <c r="FCL39" s="1020"/>
      <c r="FCM39" s="1849"/>
      <c r="FCN39" s="1849"/>
      <c r="FCO39" s="1338"/>
      <c r="FCP39" s="1338"/>
      <c r="FCQ39" s="1849"/>
      <c r="FCR39" s="1849"/>
      <c r="FCS39" s="1849"/>
      <c r="FCT39" s="1849"/>
      <c r="FCU39" s="1020"/>
      <c r="FCV39" s="1849"/>
      <c r="FCW39" s="1849"/>
      <c r="FCX39" s="1338"/>
      <c r="FCY39" s="1338"/>
      <c r="FCZ39" s="1849"/>
      <c r="FDA39" s="1849"/>
      <c r="FDB39" s="1849"/>
      <c r="FDC39" s="1849"/>
      <c r="FDD39" s="1020"/>
      <c r="FDE39" s="1849"/>
      <c r="FDF39" s="1849"/>
      <c r="FDG39" s="1338"/>
      <c r="FDH39" s="1338"/>
      <c r="FDI39" s="1849"/>
      <c r="FDJ39" s="1849"/>
      <c r="FDK39" s="1849"/>
      <c r="FDL39" s="1849"/>
      <c r="FDM39" s="1020"/>
      <c r="FDN39" s="1849"/>
      <c r="FDO39" s="1849"/>
      <c r="FDP39" s="1338"/>
      <c r="FDQ39" s="1338"/>
      <c r="FDR39" s="1849"/>
      <c r="FDS39" s="1849"/>
      <c r="FDT39" s="1849"/>
      <c r="FDU39" s="1849"/>
      <c r="FDV39" s="1020"/>
      <c r="FDW39" s="1849"/>
      <c r="FDX39" s="1849"/>
      <c r="FDY39" s="1338"/>
      <c r="FDZ39" s="1338"/>
      <c r="FEA39" s="1849"/>
      <c r="FEB39" s="1849"/>
      <c r="FEC39" s="1849"/>
      <c r="FED39" s="1849"/>
      <c r="FEE39" s="1020"/>
      <c r="FEF39" s="1849"/>
      <c r="FEG39" s="1849"/>
      <c r="FEH39" s="1338"/>
      <c r="FEI39" s="1338"/>
      <c r="FEJ39" s="1849"/>
      <c r="FEK39" s="1849"/>
      <c r="FEL39" s="1849"/>
      <c r="FEM39" s="1849"/>
      <c r="FEN39" s="1020"/>
      <c r="FEO39" s="1849"/>
      <c r="FEP39" s="1849"/>
      <c r="FEQ39" s="1338"/>
      <c r="FER39" s="1338"/>
      <c r="FES39" s="1849"/>
      <c r="FET39" s="1849"/>
      <c r="FEU39" s="1849"/>
      <c r="FEV39" s="1849"/>
      <c r="FEW39" s="1020"/>
      <c r="FEX39" s="1849"/>
      <c r="FEY39" s="1849"/>
      <c r="FEZ39" s="1338"/>
      <c r="FFA39" s="1338"/>
      <c r="FFB39" s="1849"/>
      <c r="FFC39" s="1849"/>
      <c r="FFD39" s="1849"/>
      <c r="FFE39" s="1849"/>
      <c r="FFF39" s="1020"/>
      <c r="FFG39" s="1849"/>
      <c r="FFH39" s="1849"/>
      <c r="FFI39" s="1338"/>
      <c r="FFJ39" s="1338"/>
      <c r="FFK39" s="1849"/>
      <c r="FFL39" s="1849"/>
      <c r="FFM39" s="1849"/>
      <c r="FFN39" s="1849"/>
      <c r="FFO39" s="1020"/>
      <c r="FFP39" s="1849"/>
      <c r="FFQ39" s="1849"/>
      <c r="FFR39" s="1338"/>
      <c r="FFS39" s="1338"/>
      <c r="FFT39" s="1849"/>
      <c r="FFU39" s="1849"/>
      <c r="FFV39" s="1849"/>
      <c r="FFW39" s="1849"/>
      <c r="FFX39" s="1020"/>
      <c r="FFY39" s="1849"/>
      <c r="FFZ39" s="1849"/>
      <c r="FGA39" s="1338"/>
      <c r="FGB39" s="1338"/>
      <c r="FGC39" s="1849"/>
      <c r="FGD39" s="1849"/>
      <c r="FGE39" s="1849"/>
      <c r="FGF39" s="1849"/>
      <c r="FGG39" s="1020"/>
      <c r="FGH39" s="1849"/>
      <c r="FGI39" s="1849"/>
      <c r="FGJ39" s="1338"/>
      <c r="FGK39" s="1338"/>
      <c r="FGL39" s="1849"/>
      <c r="FGM39" s="1849"/>
      <c r="FGN39" s="1849"/>
      <c r="FGO39" s="1849"/>
      <c r="FGP39" s="1020"/>
      <c r="FGQ39" s="1849"/>
      <c r="FGR39" s="1849"/>
      <c r="FGS39" s="1338"/>
      <c r="FGT39" s="1338"/>
      <c r="FGU39" s="1849"/>
      <c r="FGV39" s="1849"/>
      <c r="FGW39" s="1849"/>
      <c r="FGX39" s="1849"/>
      <c r="FGY39" s="1020"/>
      <c r="FGZ39" s="1849"/>
      <c r="FHA39" s="1849"/>
      <c r="FHB39" s="1338"/>
      <c r="FHC39" s="1338"/>
      <c r="FHD39" s="1849"/>
      <c r="FHE39" s="1849"/>
      <c r="FHF39" s="1849"/>
      <c r="FHG39" s="1849"/>
      <c r="FHH39" s="1020"/>
      <c r="FHI39" s="1849"/>
      <c r="FHJ39" s="1849"/>
      <c r="FHK39" s="1338"/>
      <c r="FHL39" s="1338"/>
      <c r="FHM39" s="1849"/>
      <c r="FHN39" s="1849"/>
      <c r="FHO39" s="1849"/>
      <c r="FHP39" s="1849"/>
      <c r="FHQ39" s="1020"/>
      <c r="FHR39" s="1849"/>
      <c r="FHS39" s="1849"/>
      <c r="FHT39" s="1338"/>
      <c r="FHU39" s="1338"/>
      <c r="FHV39" s="1849"/>
      <c r="FHW39" s="1849"/>
      <c r="FHX39" s="1849"/>
      <c r="FHY39" s="1849"/>
      <c r="FHZ39" s="1020"/>
      <c r="FIA39" s="1849"/>
      <c r="FIB39" s="1849"/>
      <c r="FIC39" s="1338"/>
      <c r="FID39" s="1338"/>
      <c r="FIE39" s="1849"/>
      <c r="FIF39" s="1849"/>
      <c r="FIG39" s="1849"/>
      <c r="FIH39" s="1849"/>
      <c r="FII39" s="1020"/>
      <c r="FIJ39" s="1849"/>
      <c r="FIK39" s="1849"/>
      <c r="FIL39" s="1338"/>
      <c r="FIM39" s="1338"/>
      <c r="FIN39" s="1849"/>
      <c r="FIO39" s="1849"/>
      <c r="FIP39" s="1849"/>
      <c r="FIQ39" s="1849"/>
      <c r="FIR39" s="1020"/>
      <c r="FIS39" s="1849"/>
      <c r="FIT39" s="1849"/>
      <c r="FIU39" s="1338"/>
      <c r="FIV39" s="1338"/>
      <c r="FIW39" s="1849"/>
      <c r="FIX39" s="1849"/>
      <c r="FIY39" s="1849"/>
      <c r="FIZ39" s="1849"/>
      <c r="FJA39" s="1020"/>
      <c r="FJB39" s="1849"/>
      <c r="FJC39" s="1849"/>
      <c r="FJD39" s="1338"/>
      <c r="FJE39" s="1338"/>
      <c r="FJF39" s="1849"/>
      <c r="FJG39" s="1849"/>
      <c r="FJH39" s="1849"/>
      <c r="FJI39" s="1849"/>
      <c r="FJJ39" s="1020"/>
      <c r="FJK39" s="1849"/>
      <c r="FJL39" s="1849"/>
      <c r="FJM39" s="1338"/>
      <c r="FJN39" s="1338"/>
      <c r="FJO39" s="1849"/>
      <c r="FJP39" s="1849"/>
      <c r="FJQ39" s="1849"/>
      <c r="FJR39" s="1849"/>
      <c r="FJS39" s="1020"/>
      <c r="FJT39" s="1849"/>
      <c r="FJU39" s="1849"/>
      <c r="FJV39" s="1338"/>
      <c r="FJW39" s="1338"/>
      <c r="FJX39" s="1849"/>
      <c r="FJY39" s="1849"/>
      <c r="FJZ39" s="1849"/>
      <c r="FKA39" s="1849"/>
      <c r="FKB39" s="1020"/>
      <c r="FKC39" s="1849"/>
      <c r="FKD39" s="1849"/>
      <c r="FKE39" s="1338"/>
      <c r="FKF39" s="1338"/>
      <c r="FKG39" s="1849"/>
      <c r="FKH39" s="1849"/>
      <c r="FKI39" s="1849"/>
      <c r="FKJ39" s="1849"/>
      <c r="FKK39" s="1020"/>
      <c r="FKL39" s="1849"/>
      <c r="FKM39" s="1849"/>
      <c r="FKN39" s="1338"/>
      <c r="FKO39" s="1338"/>
      <c r="FKP39" s="1849"/>
      <c r="FKQ39" s="1849"/>
      <c r="FKR39" s="1849"/>
      <c r="FKS39" s="1849"/>
      <c r="FKT39" s="1020"/>
      <c r="FKU39" s="1849"/>
      <c r="FKV39" s="1849"/>
      <c r="FKW39" s="1338"/>
      <c r="FKX39" s="1338"/>
      <c r="FKY39" s="1849"/>
      <c r="FKZ39" s="1849"/>
      <c r="FLA39" s="1849"/>
      <c r="FLB39" s="1849"/>
      <c r="FLC39" s="1020"/>
      <c r="FLD39" s="1849"/>
      <c r="FLE39" s="1849"/>
      <c r="FLF39" s="1338"/>
      <c r="FLG39" s="1338"/>
      <c r="FLH39" s="1849"/>
      <c r="FLI39" s="1849"/>
      <c r="FLJ39" s="1849"/>
      <c r="FLK39" s="1849"/>
      <c r="FLL39" s="1020"/>
      <c r="FLM39" s="1849"/>
      <c r="FLN39" s="1849"/>
      <c r="FLO39" s="1338"/>
      <c r="FLP39" s="1338"/>
      <c r="FLQ39" s="1849"/>
      <c r="FLR39" s="1849"/>
      <c r="FLS39" s="1849"/>
      <c r="FLT39" s="1849"/>
      <c r="FLU39" s="1020"/>
      <c r="FLV39" s="1849"/>
      <c r="FLW39" s="1849"/>
      <c r="FLX39" s="1338"/>
      <c r="FLY39" s="1338"/>
      <c r="FLZ39" s="1849"/>
      <c r="FMA39" s="1849"/>
      <c r="FMB39" s="1849"/>
      <c r="FMC39" s="1849"/>
      <c r="FMD39" s="1020"/>
      <c r="FME39" s="1849"/>
      <c r="FMF39" s="1849"/>
      <c r="FMG39" s="1338"/>
      <c r="FMH39" s="1338"/>
      <c r="FMI39" s="1849"/>
      <c r="FMJ39" s="1849"/>
      <c r="FMK39" s="1849"/>
      <c r="FML39" s="1849"/>
      <c r="FMM39" s="1020"/>
      <c r="FMN39" s="1849"/>
      <c r="FMO39" s="1849"/>
      <c r="FMP39" s="1338"/>
      <c r="FMQ39" s="1338"/>
      <c r="FMR39" s="1849"/>
      <c r="FMS39" s="1849"/>
      <c r="FMT39" s="1849"/>
      <c r="FMU39" s="1849"/>
      <c r="FMV39" s="1020"/>
      <c r="FMW39" s="1849"/>
      <c r="FMX39" s="1849"/>
      <c r="FMY39" s="1338"/>
      <c r="FMZ39" s="1338"/>
      <c r="FNA39" s="1849"/>
      <c r="FNB39" s="1849"/>
      <c r="FNC39" s="1849"/>
      <c r="FND39" s="1849"/>
      <c r="FNE39" s="1020"/>
      <c r="FNF39" s="1849"/>
      <c r="FNG39" s="1849"/>
      <c r="FNH39" s="1338"/>
      <c r="FNI39" s="1338"/>
      <c r="FNJ39" s="1849"/>
      <c r="FNK39" s="1849"/>
      <c r="FNL39" s="1849"/>
      <c r="FNM39" s="1849"/>
      <c r="FNN39" s="1020"/>
      <c r="FNO39" s="1849"/>
      <c r="FNP39" s="1849"/>
      <c r="FNQ39" s="1338"/>
      <c r="FNR39" s="1338"/>
      <c r="FNS39" s="1849"/>
      <c r="FNT39" s="1849"/>
      <c r="FNU39" s="1849"/>
      <c r="FNV39" s="1849"/>
      <c r="FNW39" s="1020"/>
      <c r="FNX39" s="1849"/>
      <c r="FNY39" s="1849"/>
      <c r="FNZ39" s="1338"/>
      <c r="FOA39" s="1338"/>
      <c r="FOB39" s="1849"/>
      <c r="FOC39" s="1849"/>
      <c r="FOD39" s="1849"/>
      <c r="FOE39" s="1849"/>
      <c r="FOF39" s="1020"/>
      <c r="FOG39" s="1849"/>
      <c r="FOH39" s="1849"/>
      <c r="FOI39" s="1338"/>
      <c r="FOJ39" s="1338"/>
      <c r="FOK39" s="1849"/>
      <c r="FOL39" s="1849"/>
      <c r="FOM39" s="1849"/>
      <c r="FON39" s="1849"/>
      <c r="FOO39" s="1020"/>
      <c r="FOP39" s="1849"/>
      <c r="FOQ39" s="1849"/>
      <c r="FOR39" s="1338"/>
      <c r="FOS39" s="1338"/>
      <c r="FOT39" s="1849"/>
      <c r="FOU39" s="1849"/>
      <c r="FOV39" s="1849"/>
      <c r="FOW39" s="1849"/>
      <c r="FOX39" s="1020"/>
      <c r="FOY39" s="1849"/>
      <c r="FOZ39" s="1849"/>
      <c r="FPA39" s="1338"/>
      <c r="FPB39" s="1338"/>
      <c r="FPC39" s="1849"/>
      <c r="FPD39" s="1849"/>
      <c r="FPE39" s="1849"/>
      <c r="FPF39" s="1849"/>
      <c r="FPG39" s="1020"/>
      <c r="FPH39" s="1849"/>
      <c r="FPI39" s="1849"/>
      <c r="FPJ39" s="1338"/>
      <c r="FPK39" s="1338"/>
      <c r="FPL39" s="1849"/>
      <c r="FPM39" s="1849"/>
      <c r="FPN39" s="1849"/>
      <c r="FPO39" s="1849"/>
      <c r="FPP39" s="1020"/>
      <c r="FPQ39" s="1849"/>
      <c r="FPR39" s="1849"/>
      <c r="FPS39" s="1338"/>
      <c r="FPT39" s="1338"/>
      <c r="FPU39" s="1849"/>
      <c r="FPV39" s="1849"/>
      <c r="FPW39" s="1849"/>
      <c r="FPX39" s="1849"/>
      <c r="FPY39" s="1020"/>
      <c r="FPZ39" s="1849"/>
      <c r="FQA39" s="1849"/>
      <c r="FQB39" s="1338"/>
      <c r="FQC39" s="1338"/>
      <c r="FQD39" s="1849"/>
      <c r="FQE39" s="1849"/>
      <c r="FQF39" s="1849"/>
      <c r="FQG39" s="1849"/>
      <c r="FQH39" s="1020"/>
      <c r="FQI39" s="1849"/>
      <c r="FQJ39" s="1849"/>
      <c r="FQK39" s="1338"/>
      <c r="FQL39" s="1338"/>
      <c r="FQM39" s="1849"/>
      <c r="FQN39" s="1849"/>
      <c r="FQO39" s="1849"/>
      <c r="FQP39" s="1849"/>
      <c r="FQQ39" s="1020"/>
      <c r="FQR39" s="1849"/>
      <c r="FQS39" s="1849"/>
      <c r="FQT39" s="1338"/>
      <c r="FQU39" s="1338"/>
      <c r="FQV39" s="1849"/>
      <c r="FQW39" s="1849"/>
      <c r="FQX39" s="1849"/>
      <c r="FQY39" s="1849"/>
      <c r="FQZ39" s="1020"/>
      <c r="FRA39" s="1849"/>
      <c r="FRB39" s="1849"/>
      <c r="FRC39" s="1338"/>
      <c r="FRD39" s="1338"/>
      <c r="FRE39" s="1849"/>
      <c r="FRF39" s="1849"/>
      <c r="FRG39" s="1849"/>
      <c r="FRH39" s="1849"/>
      <c r="FRI39" s="1020"/>
      <c r="FRJ39" s="1849"/>
      <c r="FRK39" s="1849"/>
      <c r="FRL39" s="1338"/>
      <c r="FRM39" s="1338"/>
      <c r="FRN39" s="1849"/>
      <c r="FRO39" s="1849"/>
      <c r="FRP39" s="1849"/>
      <c r="FRQ39" s="1849"/>
      <c r="FRR39" s="1020"/>
      <c r="FRS39" s="1849"/>
      <c r="FRT39" s="1849"/>
      <c r="FRU39" s="1338"/>
      <c r="FRV39" s="1338"/>
      <c r="FRW39" s="1849"/>
      <c r="FRX39" s="1849"/>
      <c r="FRY39" s="1849"/>
      <c r="FRZ39" s="1849"/>
      <c r="FSA39" s="1020"/>
      <c r="FSB39" s="1849"/>
      <c r="FSC39" s="1849"/>
      <c r="FSD39" s="1338"/>
      <c r="FSE39" s="1338"/>
      <c r="FSF39" s="1849"/>
      <c r="FSG39" s="1849"/>
      <c r="FSH39" s="1849"/>
      <c r="FSI39" s="1849"/>
      <c r="FSJ39" s="1020"/>
      <c r="FSK39" s="1849"/>
      <c r="FSL39" s="1849"/>
      <c r="FSM39" s="1338"/>
      <c r="FSN39" s="1338"/>
      <c r="FSO39" s="1849"/>
      <c r="FSP39" s="1849"/>
      <c r="FSQ39" s="1849"/>
      <c r="FSR39" s="1849"/>
      <c r="FSS39" s="1020"/>
      <c r="FST39" s="1849"/>
      <c r="FSU39" s="1849"/>
      <c r="FSV39" s="1338"/>
      <c r="FSW39" s="1338"/>
      <c r="FSX39" s="1849"/>
      <c r="FSY39" s="1849"/>
      <c r="FSZ39" s="1849"/>
      <c r="FTA39" s="1849"/>
      <c r="FTB39" s="1020"/>
      <c r="FTC39" s="1849"/>
      <c r="FTD39" s="1849"/>
      <c r="FTE39" s="1338"/>
      <c r="FTF39" s="1338"/>
      <c r="FTG39" s="1849"/>
      <c r="FTH39" s="1849"/>
      <c r="FTI39" s="1849"/>
      <c r="FTJ39" s="1849"/>
      <c r="FTK39" s="1020"/>
      <c r="FTL39" s="1849"/>
      <c r="FTM39" s="1849"/>
      <c r="FTN39" s="1338"/>
      <c r="FTO39" s="1338"/>
      <c r="FTP39" s="1849"/>
      <c r="FTQ39" s="1849"/>
      <c r="FTR39" s="1849"/>
      <c r="FTS39" s="1849"/>
      <c r="FTT39" s="1020"/>
      <c r="FTU39" s="1849"/>
      <c r="FTV39" s="1849"/>
      <c r="FTW39" s="1338"/>
      <c r="FTX39" s="1338"/>
      <c r="FTY39" s="1849"/>
      <c r="FTZ39" s="1849"/>
      <c r="FUA39" s="1849"/>
      <c r="FUB39" s="1849"/>
      <c r="FUC39" s="1020"/>
      <c r="FUD39" s="1849"/>
      <c r="FUE39" s="1849"/>
      <c r="FUF39" s="1338"/>
      <c r="FUG39" s="1338"/>
      <c r="FUH39" s="1849"/>
      <c r="FUI39" s="1849"/>
      <c r="FUJ39" s="1849"/>
      <c r="FUK39" s="1849"/>
      <c r="FUL39" s="1020"/>
      <c r="FUM39" s="1849"/>
      <c r="FUN39" s="1849"/>
      <c r="FUO39" s="1338"/>
      <c r="FUP39" s="1338"/>
      <c r="FUQ39" s="1849"/>
      <c r="FUR39" s="1849"/>
      <c r="FUS39" s="1849"/>
      <c r="FUT39" s="1849"/>
      <c r="FUU39" s="1020"/>
      <c r="FUV39" s="1849"/>
      <c r="FUW39" s="1849"/>
      <c r="FUX39" s="1338"/>
      <c r="FUY39" s="1338"/>
      <c r="FUZ39" s="1849"/>
      <c r="FVA39" s="1849"/>
      <c r="FVB39" s="1849"/>
      <c r="FVC39" s="1849"/>
      <c r="FVD39" s="1020"/>
      <c r="FVE39" s="1849"/>
      <c r="FVF39" s="1849"/>
      <c r="FVG39" s="1338"/>
      <c r="FVH39" s="1338"/>
      <c r="FVI39" s="1849"/>
      <c r="FVJ39" s="1849"/>
      <c r="FVK39" s="1849"/>
      <c r="FVL39" s="1849"/>
      <c r="FVM39" s="1020"/>
      <c r="FVN39" s="1849"/>
      <c r="FVO39" s="1849"/>
      <c r="FVP39" s="1338"/>
      <c r="FVQ39" s="1338"/>
      <c r="FVR39" s="1849"/>
      <c r="FVS39" s="1849"/>
      <c r="FVT39" s="1849"/>
      <c r="FVU39" s="1849"/>
      <c r="FVV39" s="1020"/>
      <c r="FVW39" s="1849"/>
      <c r="FVX39" s="1849"/>
      <c r="FVY39" s="1338"/>
      <c r="FVZ39" s="1338"/>
      <c r="FWA39" s="1849"/>
      <c r="FWB39" s="1849"/>
      <c r="FWC39" s="1849"/>
      <c r="FWD39" s="1849"/>
      <c r="FWE39" s="1020"/>
      <c r="FWF39" s="1849"/>
      <c r="FWG39" s="1849"/>
      <c r="FWH39" s="1338"/>
      <c r="FWI39" s="1338"/>
      <c r="FWJ39" s="1849"/>
      <c r="FWK39" s="1849"/>
      <c r="FWL39" s="1849"/>
      <c r="FWM39" s="1849"/>
      <c r="FWN39" s="1020"/>
      <c r="FWO39" s="1849"/>
      <c r="FWP39" s="1849"/>
      <c r="FWQ39" s="1338"/>
      <c r="FWR39" s="1338"/>
      <c r="FWS39" s="1849"/>
      <c r="FWT39" s="1849"/>
      <c r="FWU39" s="1849"/>
      <c r="FWV39" s="1849"/>
      <c r="FWW39" s="1020"/>
      <c r="FWX39" s="1849"/>
      <c r="FWY39" s="1849"/>
      <c r="FWZ39" s="1338"/>
      <c r="FXA39" s="1338"/>
      <c r="FXB39" s="1849"/>
      <c r="FXC39" s="1849"/>
      <c r="FXD39" s="1849"/>
      <c r="FXE39" s="1849"/>
      <c r="FXF39" s="1020"/>
      <c r="FXG39" s="1849"/>
      <c r="FXH39" s="1849"/>
      <c r="FXI39" s="1338"/>
      <c r="FXJ39" s="1338"/>
      <c r="FXK39" s="1849"/>
      <c r="FXL39" s="1849"/>
      <c r="FXM39" s="1849"/>
      <c r="FXN39" s="1849"/>
      <c r="FXO39" s="1020"/>
      <c r="FXP39" s="1849"/>
      <c r="FXQ39" s="1849"/>
      <c r="FXR39" s="1338"/>
      <c r="FXS39" s="1338"/>
      <c r="FXT39" s="1849"/>
      <c r="FXU39" s="1849"/>
      <c r="FXV39" s="1849"/>
      <c r="FXW39" s="1849"/>
      <c r="FXX39" s="1020"/>
      <c r="FXY39" s="1849"/>
      <c r="FXZ39" s="1849"/>
      <c r="FYA39" s="1338"/>
      <c r="FYB39" s="1338"/>
      <c r="FYC39" s="1849"/>
      <c r="FYD39" s="1849"/>
      <c r="FYE39" s="1849"/>
      <c r="FYF39" s="1849"/>
      <c r="FYG39" s="1020"/>
      <c r="FYH39" s="1849"/>
      <c r="FYI39" s="1849"/>
      <c r="FYJ39" s="1338"/>
      <c r="FYK39" s="1338"/>
      <c r="FYL39" s="1849"/>
      <c r="FYM39" s="1849"/>
      <c r="FYN39" s="1849"/>
      <c r="FYO39" s="1849"/>
      <c r="FYP39" s="1020"/>
      <c r="FYQ39" s="1849"/>
      <c r="FYR39" s="1849"/>
      <c r="FYS39" s="1338"/>
      <c r="FYT39" s="1338"/>
      <c r="FYU39" s="1849"/>
      <c r="FYV39" s="1849"/>
      <c r="FYW39" s="1849"/>
      <c r="FYX39" s="1849"/>
      <c r="FYY39" s="1020"/>
      <c r="FYZ39" s="1849"/>
      <c r="FZA39" s="1849"/>
      <c r="FZB39" s="1338"/>
      <c r="FZC39" s="1338"/>
      <c r="FZD39" s="1849"/>
      <c r="FZE39" s="1849"/>
      <c r="FZF39" s="1849"/>
      <c r="FZG39" s="1849"/>
      <c r="FZH39" s="1020"/>
      <c r="FZI39" s="1849"/>
      <c r="FZJ39" s="1849"/>
      <c r="FZK39" s="1338"/>
      <c r="FZL39" s="1338"/>
      <c r="FZM39" s="1849"/>
      <c r="FZN39" s="1849"/>
      <c r="FZO39" s="1849"/>
      <c r="FZP39" s="1849"/>
      <c r="FZQ39" s="1020"/>
      <c r="FZR39" s="1849"/>
      <c r="FZS39" s="1849"/>
      <c r="FZT39" s="1338"/>
      <c r="FZU39" s="1338"/>
      <c r="FZV39" s="1849"/>
      <c r="FZW39" s="1849"/>
      <c r="FZX39" s="1849"/>
      <c r="FZY39" s="1849"/>
      <c r="FZZ39" s="1020"/>
      <c r="GAA39" s="1849"/>
      <c r="GAB39" s="1849"/>
      <c r="GAC39" s="1338"/>
      <c r="GAD39" s="1338"/>
      <c r="GAE39" s="1849"/>
      <c r="GAF39" s="1849"/>
      <c r="GAG39" s="1849"/>
      <c r="GAH39" s="1849"/>
      <c r="GAI39" s="1020"/>
      <c r="GAJ39" s="1849"/>
      <c r="GAK39" s="1849"/>
      <c r="GAL39" s="1338"/>
      <c r="GAM39" s="1338"/>
      <c r="GAN39" s="1849"/>
      <c r="GAO39" s="1849"/>
      <c r="GAP39" s="1849"/>
      <c r="GAQ39" s="1849"/>
      <c r="GAR39" s="1020"/>
      <c r="GAS39" s="1849"/>
      <c r="GAT39" s="1849"/>
      <c r="GAU39" s="1338"/>
      <c r="GAV39" s="1338"/>
      <c r="GAW39" s="1849"/>
      <c r="GAX39" s="1849"/>
      <c r="GAY39" s="1849"/>
      <c r="GAZ39" s="1849"/>
      <c r="GBA39" s="1020"/>
      <c r="GBB39" s="1849"/>
      <c r="GBC39" s="1849"/>
      <c r="GBD39" s="1338"/>
      <c r="GBE39" s="1338"/>
      <c r="GBF39" s="1849"/>
      <c r="GBG39" s="1849"/>
      <c r="GBH39" s="1849"/>
      <c r="GBI39" s="1849"/>
      <c r="GBJ39" s="1020"/>
      <c r="GBK39" s="1849"/>
      <c r="GBL39" s="1849"/>
      <c r="GBM39" s="1338"/>
      <c r="GBN39" s="1338"/>
      <c r="GBO39" s="1849"/>
      <c r="GBP39" s="1849"/>
      <c r="GBQ39" s="1849"/>
      <c r="GBR39" s="1849"/>
      <c r="GBS39" s="1020"/>
      <c r="GBT39" s="1849"/>
      <c r="GBU39" s="1849"/>
      <c r="GBV39" s="1338"/>
      <c r="GBW39" s="1338"/>
      <c r="GBX39" s="1849"/>
      <c r="GBY39" s="1849"/>
      <c r="GBZ39" s="1849"/>
      <c r="GCA39" s="1849"/>
      <c r="GCB39" s="1020"/>
      <c r="GCC39" s="1849"/>
      <c r="GCD39" s="1849"/>
      <c r="GCE39" s="1338"/>
      <c r="GCF39" s="1338"/>
      <c r="GCG39" s="1849"/>
      <c r="GCH39" s="1849"/>
      <c r="GCI39" s="1849"/>
      <c r="GCJ39" s="1849"/>
      <c r="GCK39" s="1020"/>
      <c r="GCL39" s="1849"/>
      <c r="GCM39" s="1849"/>
      <c r="GCN39" s="1338"/>
      <c r="GCO39" s="1338"/>
      <c r="GCP39" s="1849"/>
      <c r="GCQ39" s="1849"/>
      <c r="GCR39" s="1849"/>
      <c r="GCS39" s="1849"/>
      <c r="GCT39" s="1020"/>
      <c r="GCU39" s="1849"/>
      <c r="GCV39" s="1849"/>
      <c r="GCW39" s="1338"/>
      <c r="GCX39" s="1338"/>
      <c r="GCY39" s="1849"/>
      <c r="GCZ39" s="1849"/>
      <c r="GDA39" s="1849"/>
      <c r="GDB39" s="1849"/>
      <c r="GDC39" s="1020"/>
      <c r="GDD39" s="1849"/>
      <c r="GDE39" s="1849"/>
      <c r="GDF39" s="1338"/>
      <c r="GDG39" s="1338"/>
      <c r="GDH39" s="1849"/>
      <c r="GDI39" s="1849"/>
      <c r="GDJ39" s="1849"/>
      <c r="GDK39" s="1849"/>
      <c r="GDL39" s="1020"/>
      <c r="GDM39" s="1849"/>
      <c r="GDN39" s="1849"/>
      <c r="GDO39" s="1338"/>
      <c r="GDP39" s="1338"/>
      <c r="GDQ39" s="1849"/>
      <c r="GDR39" s="1849"/>
      <c r="GDS39" s="1849"/>
      <c r="GDT39" s="1849"/>
      <c r="GDU39" s="1020"/>
      <c r="GDV39" s="1849"/>
      <c r="GDW39" s="1849"/>
      <c r="GDX39" s="1338"/>
      <c r="GDY39" s="1338"/>
      <c r="GDZ39" s="1849"/>
      <c r="GEA39" s="1849"/>
      <c r="GEB39" s="1849"/>
      <c r="GEC39" s="1849"/>
      <c r="GED39" s="1020"/>
      <c r="GEE39" s="1849"/>
      <c r="GEF39" s="1849"/>
      <c r="GEG39" s="1338"/>
      <c r="GEH39" s="1338"/>
      <c r="GEI39" s="1849"/>
      <c r="GEJ39" s="1849"/>
      <c r="GEK39" s="1849"/>
      <c r="GEL39" s="1849"/>
      <c r="GEM39" s="1020"/>
      <c r="GEN39" s="1849"/>
      <c r="GEO39" s="1849"/>
      <c r="GEP39" s="1338"/>
      <c r="GEQ39" s="1338"/>
      <c r="GER39" s="1849"/>
      <c r="GES39" s="1849"/>
      <c r="GET39" s="1849"/>
      <c r="GEU39" s="1849"/>
      <c r="GEV39" s="1020"/>
      <c r="GEW39" s="1849"/>
      <c r="GEX39" s="1849"/>
      <c r="GEY39" s="1338"/>
      <c r="GEZ39" s="1338"/>
      <c r="GFA39" s="1849"/>
      <c r="GFB39" s="1849"/>
      <c r="GFC39" s="1849"/>
      <c r="GFD39" s="1849"/>
      <c r="GFE39" s="1020"/>
      <c r="GFF39" s="1849"/>
      <c r="GFG39" s="1849"/>
      <c r="GFH39" s="1338"/>
      <c r="GFI39" s="1338"/>
      <c r="GFJ39" s="1849"/>
      <c r="GFK39" s="1849"/>
      <c r="GFL39" s="1849"/>
      <c r="GFM39" s="1849"/>
      <c r="GFN39" s="1020"/>
      <c r="GFO39" s="1849"/>
      <c r="GFP39" s="1849"/>
      <c r="GFQ39" s="1338"/>
      <c r="GFR39" s="1338"/>
      <c r="GFS39" s="1849"/>
      <c r="GFT39" s="1849"/>
      <c r="GFU39" s="1849"/>
      <c r="GFV39" s="1849"/>
      <c r="GFW39" s="1020"/>
      <c r="GFX39" s="1849"/>
      <c r="GFY39" s="1849"/>
      <c r="GFZ39" s="1338"/>
      <c r="GGA39" s="1338"/>
      <c r="GGB39" s="1849"/>
      <c r="GGC39" s="1849"/>
      <c r="GGD39" s="1849"/>
      <c r="GGE39" s="1849"/>
      <c r="GGF39" s="1020"/>
      <c r="GGG39" s="1849"/>
      <c r="GGH39" s="1849"/>
      <c r="GGI39" s="1338"/>
      <c r="GGJ39" s="1338"/>
      <c r="GGK39" s="1849"/>
      <c r="GGL39" s="1849"/>
      <c r="GGM39" s="1849"/>
      <c r="GGN39" s="1849"/>
      <c r="GGO39" s="1020"/>
      <c r="GGP39" s="1849"/>
      <c r="GGQ39" s="1849"/>
      <c r="GGR39" s="1338"/>
      <c r="GGS39" s="1338"/>
      <c r="GGT39" s="1849"/>
      <c r="GGU39" s="1849"/>
      <c r="GGV39" s="1849"/>
      <c r="GGW39" s="1849"/>
      <c r="GGX39" s="1020"/>
      <c r="GGY39" s="1849"/>
      <c r="GGZ39" s="1849"/>
      <c r="GHA39" s="1338"/>
      <c r="GHB39" s="1338"/>
      <c r="GHC39" s="1849"/>
      <c r="GHD39" s="1849"/>
      <c r="GHE39" s="1849"/>
      <c r="GHF39" s="1849"/>
      <c r="GHG39" s="1020"/>
      <c r="GHH39" s="1849"/>
      <c r="GHI39" s="1849"/>
      <c r="GHJ39" s="1338"/>
      <c r="GHK39" s="1338"/>
      <c r="GHL39" s="1849"/>
      <c r="GHM39" s="1849"/>
      <c r="GHN39" s="1849"/>
      <c r="GHO39" s="1849"/>
      <c r="GHP39" s="1020"/>
      <c r="GHQ39" s="1849"/>
      <c r="GHR39" s="1849"/>
      <c r="GHS39" s="1338"/>
      <c r="GHT39" s="1338"/>
      <c r="GHU39" s="1849"/>
      <c r="GHV39" s="1849"/>
      <c r="GHW39" s="1849"/>
      <c r="GHX39" s="1849"/>
      <c r="GHY39" s="1020"/>
      <c r="GHZ39" s="1849"/>
      <c r="GIA39" s="1849"/>
      <c r="GIB39" s="1338"/>
      <c r="GIC39" s="1338"/>
      <c r="GID39" s="1849"/>
      <c r="GIE39" s="1849"/>
      <c r="GIF39" s="1849"/>
      <c r="GIG39" s="1849"/>
      <c r="GIH39" s="1020"/>
      <c r="GII39" s="1849"/>
      <c r="GIJ39" s="1849"/>
      <c r="GIK39" s="1338"/>
      <c r="GIL39" s="1338"/>
      <c r="GIM39" s="1849"/>
      <c r="GIN39" s="1849"/>
      <c r="GIO39" s="1849"/>
      <c r="GIP39" s="1849"/>
      <c r="GIQ39" s="1020"/>
      <c r="GIR39" s="1849"/>
      <c r="GIS39" s="1849"/>
      <c r="GIT39" s="1338"/>
      <c r="GIU39" s="1338"/>
      <c r="GIV39" s="1849"/>
      <c r="GIW39" s="1849"/>
      <c r="GIX39" s="1849"/>
      <c r="GIY39" s="1849"/>
      <c r="GIZ39" s="1020"/>
      <c r="GJA39" s="1849"/>
      <c r="GJB39" s="1849"/>
      <c r="GJC39" s="1338"/>
      <c r="GJD39" s="1338"/>
      <c r="GJE39" s="1849"/>
      <c r="GJF39" s="1849"/>
      <c r="GJG39" s="1849"/>
      <c r="GJH39" s="1849"/>
      <c r="GJI39" s="1020"/>
      <c r="GJJ39" s="1849"/>
      <c r="GJK39" s="1849"/>
      <c r="GJL39" s="1338"/>
      <c r="GJM39" s="1338"/>
      <c r="GJN39" s="1849"/>
      <c r="GJO39" s="1849"/>
      <c r="GJP39" s="1849"/>
      <c r="GJQ39" s="1849"/>
      <c r="GJR39" s="1020"/>
      <c r="GJS39" s="1849"/>
      <c r="GJT39" s="1849"/>
      <c r="GJU39" s="1338"/>
      <c r="GJV39" s="1338"/>
      <c r="GJW39" s="1849"/>
      <c r="GJX39" s="1849"/>
      <c r="GJY39" s="1849"/>
      <c r="GJZ39" s="1849"/>
      <c r="GKA39" s="1020"/>
      <c r="GKB39" s="1849"/>
      <c r="GKC39" s="1849"/>
      <c r="GKD39" s="1338"/>
      <c r="GKE39" s="1338"/>
      <c r="GKF39" s="1849"/>
      <c r="GKG39" s="1849"/>
      <c r="GKH39" s="1849"/>
      <c r="GKI39" s="1849"/>
      <c r="GKJ39" s="1020"/>
      <c r="GKK39" s="1849"/>
      <c r="GKL39" s="1849"/>
      <c r="GKM39" s="1338"/>
      <c r="GKN39" s="1338"/>
      <c r="GKO39" s="1849"/>
      <c r="GKP39" s="1849"/>
      <c r="GKQ39" s="1849"/>
      <c r="GKR39" s="1849"/>
      <c r="GKS39" s="1020"/>
      <c r="GKT39" s="1849"/>
      <c r="GKU39" s="1849"/>
      <c r="GKV39" s="1338"/>
      <c r="GKW39" s="1338"/>
      <c r="GKX39" s="1849"/>
      <c r="GKY39" s="1849"/>
      <c r="GKZ39" s="1849"/>
      <c r="GLA39" s="1849"/>
      <c r="GLB39" s="1020"/>
      <c r="GLC39" s="1849"/>
      <c r="GLD39" s="1849"/>
      <c r="GLE39" s="1338"/>
      <c r="GLF39" s="1338"/>
      <c r="GLG39" s="1849"/>
      <c r="GLH39" s="1849"/>
      <c r="GLI39" s="1849"/>
      <c r="GLJ39" s="1849"/>
      <c r="GLK39" s="1020"/>
      <c r="GLL39" s="1849"/>
      <c r="GLM39" s="1849"/>
      <c r="GLN39" s="1338"/>
      <c r="GLO39" s="1338"/>
      <c r="GLP39" s="1849"/>
      <c r="GLQ39" s="1849"/>
      <c r="GLR39" s="1849"/>
      <c r="GLS39" s="1849"/>
      <c r="GLT39" s="1020"/>
      <c r="GLU39" s="1849"/>
      <c r="GLV39" s="1849"/>
      <c r="GLW39" s="1338"/>
      <c r="GLX39" s="1338"/>
      <c r="GLY39" s="1849"/>
      <c r="GLZ39" s="1849"/>
      <c r="GMA39" s="1849"/>
      <c r="GMB39" s="1849"/>
      <c r="GMC39" s="1020"/>
      <c r="GMD39" s="1849"/>
      <c r="GME39" s="1849"/>
      <c r="GMF39" s="1338"/>
      <c r="GMG39" s="1338"/>
      <c r="GMH39" s="1849"/>
      <c r="GMI39" s="1849"/>
      <c r="GMJ39" s="1849"/>
      <c r="GMK39" s="1849"/>
      <c r="GML39" s="1020"/>
      <c r="GMM39" s="1849"/>
      <c r="GMN39" s="1849"/>
      <c r="GMO39" s="1338"/>
      <c r="GMP39" s="1338"/>
      <c r="GMQ39" s="1849"/>
      <c r="GMR39" s="1849"/>
      <c r="GMS39" s="1849"/>
      <c r="GMT39" s="1849"/>
      <c r="GMU39" s="1020"/>
      <c r="GMV39" s="1849"/>
      <c r="GMW39" s="1849"/>
      <c r="GMX39" s="1338"/>
      <c r="GMY39" s="1338"/>
      <c r="GMZ39" s="1849"/>
      <c r="GNA39" s="1849"/>
      <c r="GNB39" s="1849"/>
      <c r="GNC39" s="1849"/>
      <c r="GND39" s="1020"/>
      <c r="GNE39" s="1849"/>
      <c r="GNF39" s="1849"/>
      <c r="GNG39" s="1338"/>
      <c r="GNH39" s="1338"/>
      <c r="GNI39" s="1849"/>
      <c r="GNJ39" s="1849"/>
      <c r="GNK39" s="1849"/>
      <c r="GNL39" s="1849"/>
      <c r="GNM39" s="1020"/>
      <c r="GNN39" s="1849"/>
      <c r="GNO39" s="1849"/>
      <c r="GNP39" s="1338"/>
      <c r="GNQ39" s="1338"/>
      <c r="GNR39" s="1849"/>
      <c r="GNS39" s="1849"/>
      <c r="GNT39" s="1849"/>
      <c r="GNU39" s="1849"/>
      <c r="GNV39" s="1020"/>
      <c r="GNW39" s="1849"/>
      <c r="GNX39" s="1849"/>
      <c r="GNY39" s="1338"/>
      <c r="GNZ39" s="1338"/>
      <c r="GOA39" s="1849"/>
      <c r="GOB39" s="1849"/>
      <c r="GOC39" s="1849"/>
      <c r="GOD39" s="1849"/>
      <c r="GOE39" s="1020"/>
      <c r="GOF39" s="1849"/>
      <c r="GOG39" s="1849"/>
      <c r="GOH39" s="1338"/>
      <c r="GOI39" s="1338"/>
      <c r="GOJ39" s="1849"/>
      <c r="GOK39" s="1849"/>
      <c r="GOL39" s="1849"/>
      <c r="GOM39" s="1849"/>
      <c r="GON39" s="1020"/>
      <c r="GOO39" s="1849"/>
      <c r="GOP39" s="1849"/>
      <c r="GOQ39" s="1338"/>
      <c r="GOR39" s="1338"/>
      <c r="GOS39" s="1849"/>
      <c r="GOT39" s="1849"/>
      <c r="GOU39" s="1849"/>
      <c r="GOV39" s="1849"/>
      <c r="GOW39" s="1020"/>
      <c r="GOX39" s="1849"/>
      <c r="GOY39" s="1849"/>
      <c r="GOZ39" s="1338"/>
      <c r="GPA39" s="1338"/>
      <c r="GPB39" s="1849"/>
      <c r="GPC39" s="1849"/>
      <c r="GPD39" s="1849"/>
      <c r="GPE39" s="1849"/>
      <c r="GPF39" s="1020"/>
      <c r="GPG39" s="1849"/>
      <c r="GPH39" s="1849"/>
      <c r="GPI39" s="1338"/>
      <c r="GPJ39" s="1338"/>
      <c r="GPK39" s="1849"/>
      <c r="GPL39" s="1849"/>
      <c r="GPM39" s="1849"/>
      <c r="GPN39" s="1849"/>
      <c r="GPO39" s="1020"/>
      <c r="GPP39" s="1849"/>
      <c r="GPQ39" s="1849"/>
      <c r="GPR39" s="1338"/>
      <c r="GPS39" s="1338"/>
      <c r="GPT39" s="1849"/>
      <c r="GPU39" s="1849"/>
      <c r="GPV39" s="1849"/>
      <c r="GPW39" s="1849"/>
      <c r="GPX39" s="1020"/>
      <c r="GPY39" s="1849"/>
      <c r="GPZ39" s="1849"/>
      <c r="GQA39" s="1338"/>
      <c r="GQB39" s="1338"/>
      <c r="GQC39" s="1849"/>
      <c r="GQD39" s="1849"/>
      <c r="GQE39" s="1849"/>
      <c r="GQF39" s="1849"/>
      <c r="GQG39" s="1020"/>
      <c r="GQH39" s="1849"/>
      <c r="GQI39" s="1849"/>
      <c r="GQJ39" s="1338"/>
      <c r="GQK39" s="1338"/>
      <c r="GQL39" s="1849"/>
      <c r="GQM39" s="1849"/>
      <c r="GQN39" s="1849"/>
      <c r="GQO39" s="1849"/>
      <c r="GQP39" s="1020"/>
      <c r="GQQ39" s="1849"/>
      <c r="GQR39" s="1849"/>
      <c r="GQS39" s="1338"/>
      <c r="GQT39" s="1338"/>
      <c r="GQU39" s="1849"/>
      <c r="GQV39" s="1849"/>
      <c r="GQW39" s="1849"/>
      <c r="GQX39" s="1849"/>
      <c r="GQY39" s="1020"/>
      <c r="GQZ39" s="1849"/>
      <c r="GRA39" s="1849"/>
      <c r="GRB39" s="1338"/>
      <c r="GRC39" s="1338"/>
      <c r="GRD39" s="1849"/>
      <c r="GRE39" s="1849"/>
      <c r="GRF39" s="1849"/>
      <c r="GRG39" s="1849"/>
      <c r="GRH39" s="1020"/>
      <c r="GRI39" s="1849"/>
      <c r="GRJ39" s="1849"/>
      <c r="GRK39" s="1338"/>
      <c r="GRL39" s="1338"/>
      <c r="GRM39" s="1849"/>
      <c r="GRN39" s="1849"/>
      <c r="GRO39" s="1849"/>
      <c r="GRP39" s="1849"/>
      <c r="GRQ39" s="1020"/>
      <c r="GRR39" s="1849"/>
      <c r="GRS39" s="1849"/>
      <c r="GRT39" s="1338"/>
      <c r="GRU39" s="1338"/>
      <c r="GRV39" s="1849"/>
      <c r="GRW39" s="1849"/>
      <c r="GRX39" s="1849"/>
      <c r="GRY39" s="1849"/>
      <c r="GRZ39" s="1020"/>
      <c r="GSA39" s="1849"/>
      <c r="GSB39" s="1849"/>
      <c r="GSC39" s="1338"/>
      <c r="GSD39" s="1338"/>
      <c r="GSE39" s="1849"/>
      <c r="GSF39" s="1849"/>
      <c r="GSG39" s="1849"/>
      <c r="GSH39" s="1849"/>
      <c r="GSI39" s="1020"/>
      <c r="GSJ39" s="1849"/>
      <c r="GSK39" s="1849"/>
      <c r="GSL39" s="1338"/>
      <c r="GSM39" s="1338"/>
      <c r="GSN39" s="1849"/>
      <c r="GSO39" s="1849"/>
      <c r="GSP39" s="1849"/>
      <c r="GSQ39" s="1849"/>
      <c r="GSR39" s="1020"/>
      <c r="GSS39" s="1849"/>
      <c r="GST39" s="1849"/>
      <c r="GSU39" s="1338"/>
      <c r="GSV39" s="1338"/>
      <c r="GSW39" s="1849"/>
      <c r="GSX39" s="1849"/>
      <c r="GSY39" s="1849"/>
      <c r="GSZ39" s="1849"/>
      <c r="GTA39" s="1020"/>
      <c r="GTB39" s="1849"/>
      <c r="GTC39" s="1849"/>
      <c r="GTD39" s="1338"/>
      <c r="GTE39" s="1338"/>
      <c r="GTF39" s="1849"/>
      <c r="GTG39" s="1849"/>
      <c r="GTH39" s="1849"/>
      <c r="GTI39" s="1849"/>
      <c r="GTJ39" s="1020"/>
      <c r="GTK39" s="1849"/>
      <c r="GTL39" s="1849"/>
      <c r="GTM39" s="1338"/>
      <c r="GTN39" s="1338"/>
      <c r="GTO39" s="1849"/>
      <c r="GTP39" s="1849"/>
      <c r="GTQ39" s="1849"/>
      <c r="GTR39" s="1849"/>
      <c r="GTS39" s="1020"/>
      <c r="GTT39" s="1849"/>
      <c r="GTU39" s="1849"/>
      <c r="GTV39" s="1338"/>
      <c r="GTW39" s="1338"/>
      <c r="GTX39" s="1849"/>
      <c r="GTY39" s="1849"/>
      <c r="GTZ39" s="1849"/>
      <c r="GUA39" s="1849"/>
      <c r="GUB39" s="1020"/>
      <c r="GUC39" s="1849"/>
      <c r="GUD39" s="1849"/>
      <c r="GUE39" s="1338"/>
      <c r="GUF39" s="1338"/>
      <c r="GUG39" s="1849"/>
      <c r="GUH39" s="1849"/>
      <c r="GUI39" s="1849"/>
      <c r="GUJ39" s="1849"/>
      <c r="GUK39" s="1020"/>
      <c r="GUL39" s="1849"/>
      <c r="GUM39" s="1849"/>
      <c r="GUN39" s="1338"/>
      <c r="GUO39" s="1338"/>
      <c r="GUP39" s="1849"/>
      <c r="GUQ39" s="1849"/>
      <c r="GUR39" s="1849"/>
      <c r="GUS39" s="1849"/>
      <c r="GUT39" s="1020"/>
      <c r="GUU39" s="1849"/>
      <c r="GUV39" s="1849"/>
      <c r="GUW39" s="1338"/>
      <c r="GUX39" s="1338"/>
      <c r="GUY39" s="1849"/>
      <c r="GUZ39" s="1849"/>
      <c r="GVA39" s="1849"/>
      <c r="GVB39" s="1849"/>
      <c r="GVC39" s="1020"/>
      <c r="GVD39" s="1849"/>
      <c r="GVE39" s="1849"/>
      <c r="GVF39" s="1338"/>
      <c r="GVG39" s="1338"/>
      <c r="GVH39" s="1849"/>
      <c r="GVI39" s="1849"/>
      <c r="GVJ39" s="1849"/>
      <c r="GVK39" s="1849"/>
      <c r="GVL39" s="1020"/>
      <c r="GVM39" s="1849"/>
      <c r="GVN39" s="1849"/>
      <c r="GVO39" s="1338"/>
      <c r="GVP39" s="1338"/>
      <c r="GVQ39" s="1849"/>
      <c r="GVR39" s="1849"/>
      <c r="GVS39" s="1849"/>
      <c r="GVT39" s="1849"/>
      <c r="GVU39" s="1020"/>
      <c r="GVV39" s="1849"/>
      <c r="GVW39" s="1849"/>
      <c r="GVX39" s="1338"/>
      <c r="GVY39" s="1338"/>
      <c r="GVZ39" s="1849"/>
      <c r="GWA39" s="1849"/>
      <c r="GWB39" s="1849"/>
      <c r="GWC39" s="1849"/>
      <c r="GWD39" s="1020"/>
      <c r="GWE39" s="1849"/>
      <c r="GWF39" s="1849"/>
      <c r="GWG39" s="1338"/>
      <c r="GWH39" s="1338"/>
      <c r="GWI39" s="1849"/>
      <c r="GWJ39" s="1849"/>
      <c r="GWK39" s="1849"/>
      <c r="GWL39" s="1849"/>
      <c r="GWM39" s="1020"/>
      <c r="GWN39" s="1849"/>
      <c r="GWO39" s="1849"/>
      <c r="GWP39" s="1338"/>
      <c r="GWQ39" s="1338"/>
      <c r="GWR39" s="1849"/>
      <c r="GWS39" s="1849"/>
      <c r="GWT39" s="1849"/>
      <c r="GWU39" s="1849"/>
      <c r="GWV39" s="1020"/>
      <c r="GWW39" s="1849"/>
      <c r="GWX39" s="1849"/>
      <c r="GWY39" s="1338"/>
      <c r="GWZ39" s="1338"/>
      <c r="GXA39" s="1849"/>
      <c r="GXB39" s="1849"/>
      <c r="GXC39" s="1849"/>
      <c r="GXD39" s="1849"/>
      <c r="GXE39" s="1020"/>
      <c r="GXF39" s="1849"/>
      <c r="GXG39" s="1849"/>
      <c r="GXH39" s="1338"/>
      <c r="GXI39" s="1338"/>
      <c r="GXJ39" s="1849"/>
      <c r="GXK39" s="1849"/>
      <c r="GXL39" s="1849"/>
      <c r="GXM39" s="1849"/>
      <c r="GXN39" s="1020"/>
      <c r="GXO39" s="1849"/>
      <c r="GXP39" s="1849"/>
      <c r="GXQ39" s="1338"/>
      <c r="GXR39" s="1338"/>
      <c r="GXS39" s="1849"/>
      <c r="GXT39" s="1849"/>
      <c r="GXU39" s="1849"/>
      <c r="GXV39" s="1849"/>
      <c r="GXW39" s="1020"/>
      <c r="GXX39" s="1849"/>
      <c r="GXY39" s="1849"/>
      <c r="GXZ39" s="1338"/>
      <c r="GYA39" s="1338"/>
      <c r="GYB39" s="1849"/>
      <c r="GYC39" s="1849"/>
      <c r="GYD39" s="1849"/>
      <c r="GYE39" s="1849"/>
      <c r="GYF39" s="1020"/>
      <c r="GYG39" s="1849"/>
      <c r="GYH39" s="1849"/>
      <c r="GYI39" s="1338"/>
      <c r="GYJ39" s="1338"/>
      <c r="GYK39" s="1849"/>
      <c r="GYL39" s="1849"/>
      <c r="GYM39" s="1849"/>
      <c r="GYN39" s="1849"/>
      <c r="GYO39" s="1020"/>
      <c r="GYP39" s="1849"/>
      <c r="GYQ39" s="1849"/>
      <c r="GYR39" s="1338"/>
      <c r="GYS39" s="1338"/>
      <c r="GYT39" s="1849"/>
      <c r="GYU39" s="1849"/>
      <c r="GYV39" s="1849"/>
      <c r="GYW39" s="1849"/>
      <c r="GYX39" s="1020"/>
      <c r="GYY39" s="1849"/>
      <c r="GYZ39" s="1849"/>
      <c r="GZA39" s="1338"/>
      <c r="GZB39" s="1338"/>
      <c r="GZC39" s="1849"/>
      <c r="GZD39" s="1849"/>
      <c r="GZE39" s="1849"/>
      <c r="GZF39" s="1849"/>
      <c r="GZG39" s="1020"/>
      <c r="GZH39" s="1849"/>
      <c r="GZI39" s="1849"/>
      <c r="GZJ39" s="1338"/>
      <c r="GZK39" s="1338"/>
      <c r="GZL39" s="1849"/>
      <c r="GZM39" s="1849"/>
      <c r="GZN39" s="1849"/>
      <c r="GZO39" s="1849"/>
      <c r="GZP39" s="1020"/>
      <c r="GZQ39" s="1849"/>
      <c r="GZR39" s="1849"/>
      <c r="GZS39" s="1338"/>
      <c r="GZT39" s="1338"/>
      <c r="GZU39" s="1849"/>
      <c r="GZV39" s="1849"/>
      <c r="GZW39" s="1849"/>
      <c r="GZX39" s="1849"/>
      <c r="GZY39" s="1020"/>
      <c r="GZZ39" s="1849"/>
      <c r="HAA39" s="1849"/>
      <c r="HAB39" s="1338"/>
      <c r="HAC39" s="1338"/>
      <c r="HAD39" s="1849"/>
      <c r="HAE39" s="1849"/>
      <c r="HAF39" s="1849"/>
      <c r="HAG39" s="1849"/>
      <c r="HAH39" s="1020"/>
      <c r="HAI39" s="1849"/>
      <c r="HAJ39" s="1849"/>
      <c r="HAK39" s="1338"/>
      <c r="HAL39" s="1338"/>
      <c r="HAM39" s="1849"/>
      <c r="HAN39" s="1849"/>
      <c r="HAO39" s="1849"/>
      <c r="HAP39" s="1849"/>
      <c r="HAQ39" s="1020"/>
      <c r="HAR39" s="1849"/>
      <c r="HAS39" s="1849"/>
      <c r="HAT39" s="1338"/>
      <c r="HAU39" s="1338"/>
      <c r="HAV39" s="1849"/>
      <c r="HAW39" s="1849"/>
      <c r="HAX39" s="1849"/>
      <c r="HAY39" s="1849"/>
      <c r="HAZ39" s="1020"/>
      <c r="HBA39" s="1849"/>
      <c r="HBB39" s="1849"/>
      <c r="HBC39" s="1338"/>
      <c r="HBD39" s="1338"/>
      <c r="HBE39" s="1849"/>
      <c r="HBF39" s="1849"/>
      <c r="HBG39" s="1849"/>
      <c r="HBH39" s="1849"/>
      <c r="HBI39" s="1020"/>
      <c r="HBJ39" s="1849"/>
      <c r="HBK39" s="1849"/>
      <c r="HBL39" s="1338"/>
      <c r="HBM39" s="1338"/>
      <c r="HBN39" s="1849"/>
      <c r="HBO39" s="1849"/>
      <c r="HBP39" s="1849"/>
      <c r="HBQ39" s="1849"/>
      <c r="HBR39" s="1020"/>
      <c r="HBS39" s="1849"/>
      <c r="HBT39" s="1849"/>
      <c r="HBU39" s="1338"/>
      <c r="HBV39" s="1338"/>
      <c r="HBW39" s="1849"/>
      <c r="HBX39" s="1849"/>
      <c r="HBY39" s="1849"/>
      <c r="HBZ39" s="1849"/>
      <c r="HCA39" s="1020"/>
      <c r="HCB39" s="1849"/>
      <c r="HCC39" s="1849"/>
      <c r="HCD39" s="1338"/>
      <c r="HCE39" s="1338"/>
      <c r="HCF39" s="1849"/>
      <c r="HCG39" s="1849"/>
      <c r="HCH39" s="1849"/>
      <c r="HCI39" s="1849"/>
      <c r="HCJ39" s="1020"/>
      <c r="HCK39" s="1849"/>
      <c r="HCL39" s="1849"/>
      <c r="HCM39" s="1338"/>
      <c r="HCN39" s="1338"/>
      <c r="HCO39" s="1849"/>
      <c r="HCP39" s="1849"/>
      <c r="HCQ39" s="1849"/>
      <c r="HCR39" s="1849"/>
      <c r="HCS39" s="1020"/>
      <c r="HCT39" s="1849"/>
      <c r="HCU39" s="1849"/>
      <c r="HCV39" s="1338"/>
      <c r="HCW39" s="1338"/>
      <c r="HCX39" s="1849"/>
      <c r="HCY39" s="1849"/>
      <c r="HCZ39" s="1849"/>
      <c r="HDA39" s="1849"/>
      <c r="HDB39" s="1020"/>
      <c r="HDC39" s="1849"/>
      <c r="HDD39" s="1849"/>
      <c r="HDE39" s="1338"/>
      <c r="HDF39" s="1338"/>
      <c r="HDG39" s="1849"/>
      <c r="HDH39" s="1849"/>
      <c r="HDI39" s="1849"/>
      <c r="HDJ39" s="1849"/>
      <c r="HDK39" s="1020"/>
      <c r="HDL39" s="1849"/>
      <c r="HDM39" s="1849"/>
      <c r="HDN39" s="1338"/>
      <c r="HDO39" s="1338"/>
      <c r="HDP39" s="1849"/>
      <c r="HDQ39" s="1849"/>
      <c r="HDR39" s="1849"/>
      <c r="HDS39" s="1849"/>
      <c r="HDT39" s="1020"/>
      <c r="HDU39" s="1849"/>
      <c r="HDV39" s="1849"/>
      <c r="HDW39" s="1338"/>
      <c r="HDX39" s="1338"/>
      <c r="HDY39" s="1849"/>
      <c r="HDZ39" s="1849"/>
      <c r="HEA39" s="1849"/>
      <c r="HEB39" s="1849"/>
      <c r="HEC39" s="1020"/>
      <c r="HED39" s="1849"/>
      <c r="HEE39" s="1849"/>
      <c r="HEF39" s="1338"/>
      <c r="HEG39" s="1338"/>
      <c r="HEH39" s="1849"/>
      <c r="HEI39" s="1849"/>
      <c r="HEJ39" s="1849"/>
      <c r="HEK39" s="1849"/>
      <c r="HEL39" s="1020"/>
      <c r="HEM39" s="1849"/>
      <c r="HEN39" s="1849"/>
      <c r="HEO39" s="1338"/>
      <c r="HEP39" s="1338"/>
      <c r="HEQ39" s="1849"/>
      <c r="HER39" s="1849"/>
      <c r="HES39" s="1849"/>
      <c r="HET39" s="1849"/>
      <c r="HEU39" s="1020"/>
      <c r="HEV39" s="1849"/>
      <c r="HEW39" s="1849"/>
      <c r="HEX39" s="1338"/>
      <c r="HEY39" s="1338"/>
      <c r="HEZ39" s="1849"/>
      <c r="HFA39" s="1849"/>
      <c r="HFB39" s="1849"/>
      <c r="HFC39" s="1849"/>
      <c r="HFD39" s="1020"/>
      <c r="HFE39" s="1849"/>
      <c r="HFF39" s="1849"/>
      <c r="HFG39" s="1338"/>
      <c r="HFH39" s="1338"/>
      <c r="HFI39" s="1849"/>
      <c r="HFJ39" s="1849"/>
      <c r="HFK39" s="1849"/>
      <c r="HFL39" s="1849"/>
      <c r="HFM39" s="1020"/>
      <c r="HFN39" s="1849"/>
      <c r="HFO39" s="1849"/>
      <c r="HFP39" s="1338"/>
      <c r="HFQ39" s="1338"/>
      <c r="HFR39" s="1849"/>
      <c r="HFS39" s="1849"/>
      <c r="HFT39" s="1849"/>
      <c r="HFU39" s="1849"/>
      <c r="HFV39" s="1020"/>
      <c r="HFW39" s="1849"/>
      <c r="HFX39" s="1849"/>
      <c r="HFY39" s="1338"/>
      <c r="HFZ39" s="1338"/>
      <c r="HGA39" s="1849"/>
      <c r="HGB39" s="1849"/>
      <c r="HGC39" s="1849"/>
      <c r="HGD39" s="1849"/>
      <c r="HGE39" s="1020"/>
      <c r="HGF39" s="1849"/>
      <c r="HGG39" s="1849"/>
      <c r="HGH39" s="1338"/>
      <c r="HGI39" s="1338"/>
      <c r="HGJ39" s="1849"/>
      <c r="HGK39" s="1849"/>
      <c r="HGL39" s="1849"/>
      <c r="HGM39" s="1849"/>
      <c r="HGN39" s="1020"/>
      <c r="HGO39" s="1849"/>
      <c r="HGP39" s="1849"/>
      <c r="HGQ39" s="1338"/>
      <c r="HGR39" s="1338"/>
      <c r="HGS39" s="1849"/>
      <c r="HGT39" s="1849"/>
      <c r="HGU39" s="1849"/>
      <c r="HGV39" s="1849"/>
      <c r="HGW39" s="1020"/>
      <c r="HGX39" s="1849"/>
      <c r="HGY39" s="1849"/>
      <c r="HGZ39" s="1338"/>
      <c r="HHA39" s="1338"/>
      <c r="HHB39" s="1849"/>
      <c r="HHC39" s="1849"/>
      <c r="HHD39" s="1849"/>
      <c r="HHE39" s="1849"/>
      <c r="HHF39" s="1020"/>
      <c r="HHG39" s="1849"/>
      <c r="HHH39" s="1849"/>
      <c r="HHI39" s="1338"/>
      <c r="HHJ39" s="1338"/>
      <c r="HHK39" s="1849"/>
      <c r="HHL39" s="1849"/>
      <c r="HHM39" s="1849"/>
      <c r="HHN39" s="1849"/>
      <c r="HHO39" s="1020"/>
      <c r="HHP39" s="1849"/>
      <c r="HHQ39" s="1849"/>
      <c r="HHR39" s="1338"/>
      <c r="HHS39" s="1338"/>
      <c r="HHT39" s="1849"/>
      <c r="HHU39" s="1849"/>
      <c r="HHV39" s="1849"/>
      <c r="HHW39" s="1849"/>
      <c r="HHX39" s="1020"/>
      <c r="HHY39" s="1849"/>
      <c r="HHZ39" s="1849"/>
      <c r="HIA39" s="1338"/>
      <c r="HIB39" s="1338"/>
      <c r="HIC39" s="1849"/>
      <c r="HID39" s="1849"/>
      <c r="HIE39" s="1849"/>
      <c r="HIF39" s="1849"/>
      <c r="HIG39" s="1020"/>
      <c r="HIH39" s="1849"/>
      <c r="HII39" s="1849"/>
      <c r="HIJ39" s="1338"/>
      <c r="HIK39" s="1338"/>
      <c r="HIL39" s="1849"/>
      <c r="HIM39" s="1849"/>
      <c r="HIN39" s="1849"/>
      <c r="HIO39" s="1849"/>
      <c r="HIP39" s="1020"/>
      <c r="HIQ39" s="1849"/>
      <c r="HIR39" s="1849"/>
      <c r="HIS39" s="1338"/>
      <c r="HIT39" s="1338"/>
      <c r="HIU39" s="1849"/>
      <c r="HIV39" s="1849"/>
      <c r="HIW39" s="1849"/>
      <c r="HIX39" s="1849"/>
      <c r="HIY39" s="1020"/>
      <c r="HIZ39" s="1849"/>
      <c r="HJA39" s="1849"/>
      <c r="HJB39" s="1338"/>
      <c r="HJC39" s="1338"/>
      <c r="HJD39" s="1849"/>
      <c r="HJE39" s="1849"/>
      <c r="HJF39" s="1849"/>
      <c r="HJG39" s="1849"/>
      <c r="HJH39" s="1020"/>
      <c r="HJI39" s="1849"/>
      <c r="HJJ39" s="1849"/>
      <c r="HJK39" s="1338"/>
      <c r="HJL39" s="1338"/>
      <c r="HJM39" s="1849"/>
      <c r="HJN39" s="1849"/>
      <c r="HJO39" s="1849"/>
      <c r="HJP39" s="1849"/>
      <c r="HJQ39" s="1020"/>
      <c r="HJR39" s="1849"/>
      <c r="HJS39" s="1849"/>
      <c r="HJT39" s="1338"/>
      <c r="HJU39" s="1338"/>
      <c r="HJV39" s="1849"/>
      <c r="HJW39" s="1849"/>
      <c r="HJX39" s="1849"/>
      <c r="HJY39" s="1849"/>
      <c r="HJZ39" s="1020"/>
      <c r="HKA39" s="1849"/>
      <c r="HKB39" s="1849"/>
      <c r="HKC39" s="1338"/>
      <c r="HKD39" s="1338"/>
      <c r="HKE39" s="1849"/>
      <c r="HKF39" s="1849"/>
      <c r="HKG39" s="1849"/>
      <c r="HKH39" s="1849"/>
      <c r="HKI39" s="1020"/>
      <c r="HKJ39" s="1849"/>
      <c r="HKK39" s="1849"/>
      <c r="HKL39" s="1338"/>
      <c r="HKM39" s="1338"/>
      <c r="HKN39" s="1849"/>
      <c r="HKO39" s="1849"/>
      <c r="HKP39" s="1849"/>
      <c r="HKQ39" s="1849"/>
      <c r="HKR39" s="1020"/>
      <c r="HKS39" s="1849"/>
      <c r="HKT39" s="1849"/>
      <c r="HKU39" s="1338"/>
      <c r="HKV39" s="1338"/>
      <c r="HKW39" s="1849"/>
      <c r="HKX39" s="1849"/>
      <c r="HKY39" s="1849"/>
      <c r="HKZ39" s="1849"/>
      <c r="HLA39" s="1020"/>
      <c r="HLB39" s="1849"/>
      <c r="HLC39" s="1849"/>
      <c r="HLD39" s="1338"/>
      <c r="HLE39" s="1338"/>
      <c r="HLF39" s="1849"/>
      <c r="HLG39" s="1849"/>
      <c r="HLH39" s="1849"/>
      <c r="HLI39" s="1849"/>
      <c r="HLJ39" s="1020"/>
      <c r="HLK39" s="1849"/>
      <c r="HLL39" s="1849"/>
      <c r="HLM39" s="1338"/>
      <c r="HLN39" s="1338"/>
      <c r="HLO39" s="1849"/>
      <c r="HLP39" s="1849"/>
      <c r="HLQ39" s="1849"/>
      <c r="HLR39" s="1849"/>
      <c r="HLS39" s="1020"/>
      <c r="HLT39" s="1849"/>
      <c r="HLU39" s="1849"/>
      <c r="HLV39" s="1338"/>
      <c r="HLW39" s="1338"/>
      <c r="HLX39" s="1849"/>
      <c r="HLY39" s="1849"/>
      <c r="HLZ39" s="1849"/>
      <c r="HMA39" s="1849"/>
      <c r="HMB39" s="1020"/>
      <c r="HMC39" s="1849"/>
      <c r="HMD39" s="1849"/>
      <c r="HME39" s="1338"/>
      <c r="HMF39" s="1338"/>
      <c r="HMG39" s="1849"/>
      <c r="HMH39" s="1849"/>
      <c r="HMI39" s="1849"/>
      <c r="HMJ39" s="1849"/>
      <c r="HMK39" s="1020"/>
      <c r="HML39" s="1849"/>
      <c r="HMM39" s="1849"/>
      <c r="HMN39" s="1338"/>
      <c r="HMO39" s="1338"/>
      <c r="HMP39" s="1849"/>
      <c r="HMQ39" s="1849"/>
      <c r="HMR39" s="1849"/>
      <c r="HMS39" s="1849"/>
      <c r="HMT39" s="1020"/>
      <c r="HMU39" s="1849"/>
      <c r="HMV39" s="1849"/>
      <c r="HMW39" s="1338"/>
      <c r="HMX39" s="1338"/>
      <c r="HMY39" s="1849"/>
      <c r="HMZ39" s="1849"/>
      <c r="HNA39" s="1849"/>
      <c r="HNB39" s="1849"/>
      <c r="HNC39" s="1020"/>
      <c r="HND39" s="1849"/>
      <c r="HNE39" s="1849"/>
      <c r="HNF39" s="1338"/>
      <c r="HNG39" s="1338"/>
      <c r="HNH39" s="1849"/>
      <c r="HNI39" s="1849"/>
      <c r="HNJ39" s="1849"/>
      <c r="HNK39" s="1849"/>
      <c r="HNL39" s="1020"/>
      <c r="HNM39" s="1849"/>
      <c r="HNN39" s="1849"/>
      <c r="HNO39" s="1338"/>
      <c r="HNP39" s="1338"/>
      <c r="HNQ39" s="1849"/>
      <c r="HNR39" s="1849"/>
      <c r="HNS39" s="1849"/>
      <c r="HNT39" s="1849"/>
      <c r="HNU39" s="1020"/>
      <c r="HNV39" s="1849"/>
      <c r="HNW39" s="1849"/>
      <c r="HNX39" s="1338"/>
      <c r="HNY39" s="1338"/>
      <c r="HNZ39" s="1849"/>
      <c r="HOA39" s="1849"/>
      <c r="HOB39" s="1849"/>
      <c r="HOC39" s="1849"/>
      <c r="HOD39" s="1020"/>
      <c r="HOE39" s="1849"/>
      <c r="HOF39" s="1849"/>
      <c r="HOG39" s="1338"/>
      <c r="HOH39" s="1338"/>
      <c r="HOI39" s="1849"/>
      <c r="HOJ39" s="1849"/>
      <c r="HOK39" s="1849"/>
      <c r="HOL39" s="1849"/>
      <c r="HOM39" s="1020"/>
      <c r="HON39" s="1849"/>
      <c r="HOO39" s="1849"/>
      <c r="HOP39" s="1338"/>
      <c r="HOQ39" s="1338"/>
      <c r="HOR39" s="1849"/>
      <c r="HOS39" s="1849"/>
      <c r="HOT39" s="1849"/>
      <c r="HOU39" s="1849"/>
      <c r="HOV39" s="1020"/>
      <c r="HOW39" s="1849"/>
      <c r="HOX39" s="1849"/>
      <c r="HOY39" s="1338"/>
      <c r="HOZ39" s="1338"/>
      <c r="HPA39" s="1849"/>
      <c r="HPB39" s="1849"/>
      <c r="HPC39" s="1849"/>
      <c r="HPD39" s="1849"/>
      <c r="HPE39" s="1020"/>
      <c r="HPF39" s="1849"/>
      <c r="HPG39" s="1849"/>
      <c r="HPH39" s="1338"/>
      <c r="HPI39" s="1338"/>
      <c r="HPJ39" s="1849"/>
      <c r="HPK39" s="1849"/>
      <c r="HPL39" s="1849"/>
      <c r="HPM39" s="1849"/>
      <c r="HPN39" s="1020"/>
      <c r="HPO39" s="1849"/>
      <c r="HPP39" s="1849"/>
      <c r="HPQ39" s="1338"/>
      <c r="HPR39" s="1338"/>
      <c r="HPS39" s="1849"/>
      <c r="HPT39" s="1849"/>
      <c r="HPU39" s="1849"/>
      <c r="HPV39" s="1849"/>
      <c r="HPW39" s="1020"/>
      <c r="HPX39" s="1849"/>
      <c r="HPY39" s="1849"/>
      <c r="HPZ39" s="1338"/>
      <c r="HQA39" s="1338"/>
      <c r="HQB39" s="1849"/>
      <c r="HQC39" s="1849"/>
      <c r="HQD39" s="1849"/>
      <c r="HQE39" s="1849"/>
      <c r="HQF39" s="1020"/>
      <c r="HQG39" s="1849"/>
      <c r="HQH39" s="1849"/>
      <c r="HQI39" s="1338"/>
      <c r="HQJ39" s="1338"/>
      <c r="HQK39" s="1849"/>
      <c r="HQL39" s="1849"/>
      <c r="HQM39" s="1849"/>
      <c r="HQN39" s="1849"/>
      <c r="HQO39" s="1020"/>
      <c r="HQP39" s="1849"/>
      <c r="HQQ39" s="1849"/>
      <c r="HQR39" s="1338"/>
      <c r="HQS39" s="1338"/>
      <c r="HQT39" s="1849"/>
      <c r="HQU39" s="1849"/>
      <c r="HQV39" s="1849"/>
      <c r="HQW39" s="1849"/>
      <c r="HQX39" s="1020"/>
      <c r="HQY39" s="1849"/>
      <c r="HQZ39" s="1849"/>
      <c r="HRA39" s="1338"/>
      <c r="HRB39" s="1338"/>
      <c r="HRC39" s="1849"/>
      <c r="HRD39" s="1849"/>
      <c r="HRE39" s="1849"/>
      <c r="HRF39" s="1849"/>
      <c r="HRG39" s="1020"/>
      <c r="HRH39" s="1849"/>
      <c r="HRI39" s="1849"/>
      <c r="HRJ39" s="1338"/>
      <c r="HRK39" s="1338"/>
      <c r="HRL39" s="1849"/>
      <c r="HRM39" s="1849"/>
      <c r="HRN39" s="1849"/>
      <c r="HRO39" s="1849"/>
      <c r="HRP39" s="1020"/>
      <c r="HRQ39" s="1849"/>
      <c r="HRR39" s="1849"/>
      <c r="HRS39" s="1338"/>
      <c r="HRT39" s="1338"/>
      <c r="HRU39" s="1849"/>
      <c r="HRV39" s="1849"/>
      <c r="HRW39" s="1849"/>
      <c r="HRX39" s="1849"/>
      <c r="HRY39" s="1020"/>
      <c r="HRZ39" s="1849"/>
      <c r="HSA39" s="1849"/>
      <c r="HSB39" s="1338"/>
      <c r="HSC39" s="1338"/>
      <c r="HSD39" s="1849"/>
      <c r="HSE39" s="1849"/>
      <c r="HSF39" s="1849"/>
      <c r="HSG39" s="1849"/>
      <c r="HSH39" s="1020"/>
      <c r="HSI39" s="1849"/>
      <c r="HSJ39" s="1849"/>
      <c r="HSK39" s="1338"/>
      <c r="HSL39" s="1338"/>
      <c r="HSM39" s="1849"/>
      <c r="HSN39" s="1849"/>
      <c r="HSO39" s="1849"/>
      <c r="HSP39" s="1849"/>
      <c r="HSQ39" s="1020"/>
      <c r="HSR39" s="1849"/>
      <c r="HSS39" s="1849"/>
      <c r="HST39" s="1338"/>
      <c r="HSU39" s="1338"/>
      <c r="HSV39" s="1849"/>
      <c r="HSW39" s="1849"/>
      <c r="HSX39" s="1849"/>
      <c r="HSY39" s="1849"/>
      <c r="HSZ39" s="1020"/>
      <c r="HTA39" s="1849"/>
      <c r="HTB39" s="1849"/>
      <c r="HTC39" s="1338"/>
      <c r="HTD39" s="1338"/>
      <c r="HTE39" s="1849"/>
      <c r="HTF39" s="1849"/>
      <c r="HTG39" s="1849"/>
      <c r="HTH39" s="1849"/>
      <c r="HTI39" s="1020"/>
      <c r="HTJ39" s="1849"/>
      <c r="HTK39" s="1849"/>
      <c r="HTL39" s="1338"/>
      <c r="HTM39" s="1338"/>
      <c r="HTN39" s="1849"/>
      <c r="HTO39" s="1849"/>
      <c r="HTP39" s="1849"/>
      <c r="HTQ39" s="1849"/>
      <c r="HTR39" s="1020"/>
      <c r="HTS39" s="1849"/>
      <c r="HTT39" s="1849"/>
      <c r="HTU39" s="1338"/>
      <c r="HTV39" s="1338"/>
      <c r="HTW39" s="1849"/>
      <c r="HTX39" s="1849"/>
      <c r="HTY39" s="1849"/>
      <c r="HTZ39" s="1849"/>
      <c r="HUA39" s="1020"/>
      <c r="HUB39" s="1849"/>
      <c r="HUC39" s="1849"/>
      <c r="HUD39" s="1338"/>
      <c r="HUE39" s="1338"/>
      <c r="HUF39" s="1849"/>
      <c r="HUG39" s="1849"/>
      <c r="HUH39" s="1849"/>
      <c r="HUI39" s="1849"/>
      <c r="HUJ39" s="1020"/>
      <c r="HUK39" s="1849"/>
      <c r="HUL39" s="1849"/>
      <c r="HUM39" s="1338"/>
      <c r="HUN39" s="1338"/>
      <c r="HUO39" s="1849"/>
      <c r="HUP39" s="1849"/>
      <c r="HUQ39" s="1849"/>
      <c r="HUR39" s="1849"/>
      <c r="HUS39" s="1020"/>
      <c r="HUT39" s="1849"/>
      <c r="HUU39" s="1849"/>
      <c r="HUV39" s="1338"/>
      <c r="HUW39" s="1338"/>
      <c r="HUX39" s="1849"/>
      <c r="HUY39" s="1849"/>
      <c r="HUZ39" s="1849"/>
      <c r="HVA39" s="1849"/>
      <c r="HVB39" s="1020"/>
      <c r="HVC39" s="1849"/>
      <c r="HVD39" s="1849"/>
      <c r="HVE39" s="1338"/>
      <c r="HVF39" s="1338"/>
      <c r="HVG39" s="1849"/>
      <c r="HVH39" s="1849"/>
      <c r="HVI39" s="1849"/>
      <c r="HVJ39" s="1849"/>
      <c r="HVK39" s="1020"/>
      <c r="HVL39" s="1849"/>
      <c r="HVM39" s="1849"/>
      <c r="HVN39" s="1338"/>
      <c r="HVO39" s="1338"/>
      <c r="HVP39" s="1849"/>
      <c r="HVQ39" s="1849"/>
      <c r="HVR39" s="1849"/>
      <c r="HVS39" s="1849"/>
      <c r="HVT39" s="1020"/>
      <c r="HVU39" s="1849"/>
      <c r="HVV39" s="1849"/>
      <c r="HVW39" s="1338"/>
      <c r="HVX39" s="1338"/>
      <c r="HVY39" s="1849"/>
      <c r="HVZ39" s="1849"/>
      <c r="HWA39" s="1849"/>
      <c r="HWB39" s="1849"/>
      <c r="HWC39" s="1020"/>
      <c r="HWD39" s="1849"/>
      <c r="HWE39" s="1849"/>
      <c r="HWF39" s="1338"/>
      <c r="HWG39" s="1338"/>
      <c r="HWH39" s="1849"/>
      <c r="HWI39" s="1849"/>
      <c r="HWJ39" s="1849"/>
      <c r="HWK39" s="1849"/>
      <c r="HWL39" s="1020"/>
      <c r="HWM39" s="1849"/>
      <c r="HWN39" s="1849"/>
      <c r="HWO39" s="1338"/>
      <c r="HWP39" s="1338"/>
      <c r="HWQ39" s="1849"/>
      <c r="HWR39" s="1849"/>
      <c r="HWS39" s="1849"/>
      <c r="HWT39" s="1849"/>
      <c r="HWU39" s="1020"/>
      <c r="HWV39" s="1849"/>
      <c r="HWW39" s="1849"/>
      <c r="HWX39" s="1338"/>
      <c r="HWY39" s="1338"/>
      <c r="HWZ39" s="1849"/>
      <c r="HXA39" s="1849"/>
      <c r="HXB39" s="1849"/>
      <c r="HXC39" s="1849"/>
      <c r="HXD39" s="1020"/>
      <c r="HXE39" s="1849"/>
      <c r="HXF39" s="1849"/>
      <c r="HXG39" s="1338"/>
      <c r="HXH39" s="1338"/>
      <c r="HXI39" s="1849"/>
      <c r="HXJ39" s="1849"/>
      <c r="HXK39" s="1849"/>
      <c r="HXL39" s="1849"/>
      <c r="HXM39" s="1020"/>
      <c r="HXN39" s="1849"/>
      <c r="HXO39" s="1849"/>
      <c r="HXP39" s="1338"/>
      <c r="HXQ39" s="1338"/>
      <c r="HXR39" s="1849"/>
      <c r="HXS39" s="1849"/>
      <c r="HXT39" s="1849"/>
      <c r="HXU39" s="1849"/>
      <c r="HXV39" s="1020"/>
      <c r="HXW39" s="1849"/>
      <c r="HXX39" s="1849"/>
      <c r="HXY39" s="1338"/>
      <c r="HXZ39" s="1338"/>
      <c r="HYA39" s="1849"/>
      <c r="HYB39" s="1849"/>
      <c r="HYC39" s="1849"/>
      <c r="HYD39" s="1849"/>
      <c r="HYE39" s="1020"/>
      <c r="HYF39" s="1849"/>
      <c r="HYG39" s="1849"/>
      <c r="HYH39" s="1338"/>
      <c r="HYI39" s="1338"/>
      <c r="HYJ39" s="1849"/>
      <c r="HYK39" s="1849"/>
      <c r="HYL39" s="1849"/>
      <c r="HYM39" s="1849"/>
      <c r="HYN39" s="1020"/>
      <c r="HYO39" s="1849"/>
      <c r="HYP39" s="1849"/>
      <c r="HYQ39" s="1338"/>
      <c r="HYR39" s="1338"/>
      <c r="HYS39" s="1849"/>
      <c r="HYT39" s="1849"/>
      <c r="HYU39" s="1849"/>
      <c r="HYV39" s="1849"/>
      <c r="HYW39" s="1020"/>
      <c r="HYX39" s="1849"/>
      <c r="HYY39" s="1849"/>
      <c r="HYZ39" s="1338"/>
      <c r="HZA39" s="1338"/>
      <c r="HZB39" s="1849"/>
      <c r="HZC39" s="1849"/>
      <c r="HZD39" s="1849"/>
      <c r="HZE39" s="1849"/>
      <c r="HZF39" s="1020"/>
      <c r="HZG39" s="1849"/>
      <c r="HZH39" s="1849"/>
      <c r="HZI39" s="1338"/>
      <c r="HZJ39" s="1338"/>
      <c r="HZK39" s="1849"/>
      <c r="HZL39" s="1849"/>
      <c r="HZM39" s="1849"/>
      <c r="HZN39" s="1849"/>
      <c r="HZO39" s="1020"/>
      <c r="HZP39" s="1849"/>
      <c r="HZQ39" s="1849"/>
      <c r="HZR39" s="1338"/>
      <c r="HZS39" s="1338"/>
      <c r="HZT39" s="1849"/>
      <c r="HZU39" s="1849"/>
      <c r="HZV39" s="1849"/>
      <c r="HZW39" s="1849"/>
      <c r="HZX39" s="1020"/>
      <c r="HZY39" s="1849"/>
      <c r="HZZ39" s="1849"/>
      <c r="IAA39" s="1338"/>
      <c r="IAB39" s="1338"/>
      <c r="IAC39" s="1849"/>
      <c r="IAD39" s="1849"/>
      <c r="IAE39" s="1849"/>
      <c r="IAF39" s="1849"/>
      <c r="IAG39" s="1020"/>
      <c r="IAH39" s="1849"/>
      <c r="IAI39" s="1849"/>
      <c r="IAJ39" s="1338"/>
      <c r="IAK39" s="1338"/>
      <c r="IAL39" s="1849"/>
      <c r="IAM39" s="1849"/>
      <c r="IAN39" s="1849"/>
      <c r="IAO39" s="1849"/>
      <c r="IAP39" s="1020"/>
      <c r="IAQ39" s="1849"/>
      <c r="IAR39" s="1849"/>
      <c r="IAS39" s="1338"/>
      <c r="IAT39" s="1338"/>
      <c r="IAU39" s="1849"/>
      <c r="IAV39" s="1849"/>
      <c r="IAW39" s="1849"/>
      <c r="IAX39" s="1849"/>
      <c r="IAY39" s="1020"/>
      <c r="IAZ39" s="1849"/>
      <c r="IBA39" s="1849"/>
      <c r="IBB39" s="1338"/>
      <c r="IBC39" s="1338"/>
      <c r="IBD39" s="1849"/>
      <c r="IBE39" s="1849"/>
      <c r="IBF39" s="1849"/>
      <c r="IBG39" s="1849"/>
      <c r="IBH39" s="1020"/>
      <c r="IBI39" s="1849"/>
      <c r="IBJ39" s="1849"/>
      <c r="IBK39" s="1338"/>
      <c r="IBL39" s="1338"/>
      <c r="IBM39" s="1849"/>
      <c r="IBN39" s="1849"/>
      <c r="IBO39" s="1849"/>
      <c r="IBP39" s="1849"/>
      <c r="IBQ39" s="1020"/>
      <c r="IBR39" s="1849"/>
      <c r="IBS39" s="1849"/>
      <c r="IBT39" s="1338"/>
      <c r="IBU39" s="1338"/>
      <c r="IBV39" s="1849"/>
      <c r="IBW39" s="1849"/>
      <c r="IBX39" s="1849"/>
      <c r="IBY39" s="1849"/>
      <c r="IBZ39" s="1020"/>
      <c r="ICA39" s="1849"/>
      <c r="ICB39" s="1849"/>
      <c r="ICC39" s="1338"/>
      <c r="ICD39" s="1338"/>
      <c r="ICE39" s="1849"/>
      <c r="ICF39" s="1849"/>
      <c r="ICG39" s="1849"/>
      <c r="ICH39" s="1849"/>
      <c r="ICI39" s="1020"/>
      <c r="ICJ39" s="1849"/>
      <c r="ICK39" s="1849"/>
      <c r="ICL39" s="1338"/>
      <c r="ICM39" s="1338"/>
      <c r="ICN39" s="1849"/>
      <c r="ICO39" s="1849"/>
      <c r="ICP39" s="1849"/>
      <c r="ICQ39" s="1849"/>
      <c r="ICR39" s="1020"/>
      <c r="ICS39" s="1849"/>
      <c r="ICT39" s="1849"/>
      <c r="ICU39" s="1338"/>
      <c r="ICV39" s="1338"/>
      <c r="ICW39" s="1849"/>
      <c r="ICX39" s="1849"/>
      <c r="ICY39" s="1849"/>
      <c r="ICZ39" s="1849"/>
      <c r="IDA39" s="1020"/>
      <c r="IDB39" s="1849"/>
      <c r="IDC39" s="1849"/>
      <c r="IDD39" s="1338"/>
      <c r="IDE39" s="1338"/>
      <c r="IDF39" s="1849"/>
      <c r="IDG39" s="1849"/>
      <c r="IDH39" s="1849"/>
      <c r="IDI39" s="1849"/>
      <c r="IDJ39" s="1020"/>
      <c r="IDK39" s="1849"/>
      <c r="IDL39" s="1849"/>
      <c r="IDM39" s="1338"/>
      <c r="IDN39" s="1338"/>
      <c r="IDO39" s="1849"/>
      <c r="IDP39" s="1849"/>
      <c r="IDQ39" s="1849"/>
      <c r="IDR39" s="1849"/>
      <c r="IDS39" s="1020"/>
      <c r="IDT39" s="1849"/>
      <c r="IDU39" s="1849"/>
      <c r="IDV39" s="1338"/>
      <c r="IDW39" s="1338"/>
      <c r="IDX39" s="1849"/>
      <c r="IDY39" s="1849"/>
      <c r="IDZ39" s="1849"/>
      <c r="IEA39" s="1849"/>
      <c r="IEB39" s="1020"/>
      <c r="IEC39" s="1849"/>
      <c r="IED39" s="1849"/>
      <c r="IEE39" s="1338"/>
      <c r="IEF39" s="1338"/>
      <c r="IEG39" s="1849"/>
      <c r="IEH39" s="1849"/>
      <c r="IEI39" s="1849"/>
      <c r="IEJ39" s="1849"/>
      <c r="IEK39" s="1020"/>
      <c r="IEL39" s="1849"/>
      <c r="IEM39" s="1849"/>
      <c r="IEN39" s="1338"/>
      <c r="IEO39" s="1338"/>
      <c r="IEP39" s="1849"/>
      <c r="IEQ39" s="1849"/>
      <c r="IER39" s="1849"/>
      <c r="IES39" s="1849"/>
      <c r="IET39" s="1020"/>
      <c r="IEU39" s="1849"/>
      <c r="IEV39" s="1849"/>
      <c r="IEW39" s="1338"/>
      <c r="IEX39" s="1338"/>
      <c r="IEY39" s="1849"/>
      <c r="IEZ39" s="1849"/>
      <c r="IFA39" s="1849"/>
      <c r="IFB39" s="1849"/>
      <c r="IFC39" s="1020"/>
      <c r="IFD39" s="1849"/>
      <c r="IFE39" s="1849"/>
      <c r="IFF39" s="1338"/>
      <c r="IFG39" s="1338"/>
      <c r="IFH39" s="1849"/>
      <c r="IFI39" s="1849"/>
      <c r="IFJ39" s="1849"/>
      <c r="IFK39" s="1849"/>
      <c r="IFL39" s="1020"/>
      <c r="IFM39" s="1849"/>
      <c r="IFN39" s="1849"/>
      <c r="IFO39" s="1338"/>
      <c r="IFP39" s="1338"/>
      <c r="IFQ39" s="1849"/>
      <c r="IFR39" s="1849"/>
      <c r="IFS39" s="1849"/>
      <c r="IFT39" s="1849"/>
      <c r="IFU39" s="1020"/>
      <c r="IFV39" s="1849"/>
      <c r="IFW39" s="1849"/>
      <c r="IFX39" s="1338"/>
      <c r="IFY39" s="1338"/>
      <c r="IFZ39" s="1849"/>
      <c r="IGA39" s="1849"/>
      <c r="IGB39" s="1849"/>
      <c r="IGC39" s="1849"/>
      <c r="IGD39" s="1020"/>
      <c r="IGE39" s="1849"/>
      <c r="IGF39" s="1849"/>
      <c r="IGG39" s="1338"/>
      <c r="IGH39" s="1338"/>
      <c r="IGI39" s="1849"/>
      <c r="IGJ39" s="1849"/>
      <c r="IGK39" s="1849"/>
      <c r="IGL39" s="1849"/>
      <c r="IGM39" s="1020"/>
      <c r="IGN39" s="1849"/>
      <c r="IGO39" s="1849"/>
      <c r="IGP39" s="1338"/>
      <c r="IGQ39" s="1338"/>
      <c r="IGR39" s="1849"/>
      <c r="IGS39" s="1849"/>
      <c r="IGT39" s="1849"/>
      <c r="IGU39" s="1849"/>
      <c r="IGV39" s="1020"/>
      <c r="IGW39" s="1849"/>
      <c r="IGX39" s="1849"/>
      <c r="IGY39" s="1338"/>
      <c r="IGZ39" s="1338"/>
      <c r="IHA39" s="1849"/>
      <c r="IHB39" s="1849"/>
      <c r="IHC39" s="1849"/>
      <c r="IHD39" s="1849"/>
      <c r="IHE39" s="1020"/>
      <c r="IHF39" s="1849"/>
      <c r="IHG39" s="1849"/>
      <c r="IHH39" s="1338"/>
      <c r="IHI39" s="1338"/>
      <c r="IHJ39" s="1849"/>
      <c r="IHK39" s="1849"/>
      <c r="IHL39" s="1849"/>
      <c r="IHM39" s="1849"/>
      <c r="IHN39" s="1020"/>
      <c r="IHO39" s="1849"/>
      <c r="IHP39" s="1849"/>
      <c r="IHQ39" s="1338"/>
      <c r="IHR39" s="1338"/>
      <c r="IHS39" s="1849"/>
      <c r="IHT39" s="1849"/>
      <c r="IHU39" s="1849"/>
      <c r="IHV39" s="1849"/>
      <c r="IHW39" s="1020"/>
      <c r="IHX39" s="1849"/>
      <c r="IHY39" s="1849"/>
      <c r="IHZ39" s="1338"/>
      <c r="IIA39" s="1338"/>
      <c r="IIB39" s="1849"/>
      <c r="IIC39" s="1849"/>
      <c r="IID39" s="1849"/>
      <c r="IIE39" s="1849"/>
      <c r="IIF39" s="1020"/>
      <c r="IIG39" s="1849"/>
      <c r="IIH39" s="1849"/>
      <c r="III39" s="1338"/>
      <c r="IIJ39" s="1338"/>
      <c r="IIK39" s="1849"/>
      <c r="IIL39" s="1849"/>
      <c r="IIM39" s="1849"/>
      <c r="IIN39" s="1849"/>
      <c r="IIO39" s="1020"/>
      <c r="IIP39" s="1849"/>
      <c r="IIQ39" s="1849"/>
      <c r="IIR39" s="1338"/>
      <c r="IIS39" s="1338"/>
      <c r="IIT39" s="1849"/>
      <c r="IIU39" s="1849"/>
      <c r="IIV39" s="1849"/>
      <c r="IIW39" s="1849"/>
      <c r="IIX39" s="1020"/>
      <c r="IIY39" s="1849"/>
      <c r="IIZ39" s="1849"/>
      <c r="IJA39" s="1338"/>
      <c r="IJB39" s="1338"/>
      <c r="IJC39" s="1849"/>
      <c r="IJD39" s="1849"/>
      <c r="IJE39" s="1849"/>
      <c r="IJF39" s="1849"/>
      <c r="IJG39" s="1020"/>
      <c r="IJH39" s="1849"/>
      <c r="IJI39" s="1849"/>
      <c r="IJJ39" s="1338"/>
      <c r="IJK39" s="1338"/>
      <c r="IJL39" s="1849"/>
      <c r="IJM39" s="1849"/>
      <c r="IJN39" s="1849"/>
      <c r="IJO39" s="1849"/>
      <c r="IJP39" s="1020"/>
      <c r="IJQ39" s="1849"/>
      <c r="IJR39" s="1849"/>
      <c r="IJS39" s="1338"/>
      <c r="IJT39" s="1338"/>
      <c r="IJU39" s="1849"/>
      <c r="IJV39" s="1849"/>
      <c r="IJW39" s="1849"/>
      <c r="IJX39" s="1849"/>
      <c r="IJY39" s="1020"/>
      <c r="IJZ39" s="1849"/>
      <c r="IKA39" s="1849"/>
      <c r="IKB39" s="1338"/>
      <c r="IKC39" s="1338"/>
      <c r="IKD39" s="1849"/>
      <c r="IKE39" s="1849"/>
      <c r="IKF39" s="1849"/>
      <c r="IKG39" s="1849"/>
      <c r="IKH39" s="1020"/>
      <c r="IKI39" s="1849"/>
      <c r="IKJ39" s="1849"/>
      <c r="IKK39" s="1338"/>
      <c r="IKL39" s="1338"/>
      <c r="IKM39" s="1849"/>
      <c r="IKN39" s="1849"/>
      <c r="IKO39" s="1849"/>
      <c r="IKP39" s="1849"/>
      <c r="IKQ39" s="1020"/>
      <c r="IKR39" s="1849"/>
      <c r="IKS39" s="1849"/>
      <c r="IKT39" s="1338"/>
      <c r="IKU39" s="1338"/>
      <c r="IKV39" s="1849"/>
      <c r="IKW39" s="1849"/>
      <c r="IKX39" s="1849"/>
      <c r="IKY39" s="1849"/>
      <c r="IKZ39" s="1020"/>
      <c r="ILA39" s="1849"/>
      <c r="ILB39" s="1849"/>
      <c r="ILC39" s="1338"/>
      <c r="ILD39" s="1338"/>
      <c r="ILE39" s="1849"/>
      <c r="ILF39" s="1849"/>
      <c r="ILG39" s="1849"/>
      <c r="ILH39" s="1849"/>
      <c r="ILI39" s="1020"/>
      <c r="ILJ39" s="1849"/>
      <c r="ILK39" s="1849"/>
      <c r="ILL39" s="1338"/>
      <c r="ILM39" s="1338"/>
      <c r="ILN39" s="1849"/>
      <c r="ILO39" s="1849"/>
      <c r="ILP39" s="1849"/>
      <c r="ILQ39" s="1849"/>
      <c r="ILR39" s="1020"/>
      <c r="ILS39" s="1849"/>
      <c r="ILT39" s="1849"/>
      <c r="ILU39" s="1338"/>
      <c r="ILV39" s="1338"/>
      <c r="ILW39" s="1849"/>
      <c r="ILX39" s="1849"/>
      <c r="ILY39" s="1849"/>
      <c r="ILZ39" s="1849"/>
      <c r="IMA39" s="1020"/>
      <c r="IMB39" s="1849"/>
      <c r="IMC39" s="1849"/>
      <c r="IMD39" s="1338"/>
      <c r="IME39" s="1338"/>
      <c r="IMF39" s="1849"/>
      <c r="IMG39" s="1849"/>
      <c r="IMH39" s="1849"/>
      <c r="IMI39" s="1849"/>
      <c r="IMJ39" s="1020"/>
      <c r="IMK39" s="1849"/>
      <c r="IML39" s="1849"/>
      <c r="IMM39" s="1338"/>
      <c r="IMN39" s="1338"/>
      <c r="IMO39" s="1849"/>
      <c r="IMP39" s="1849"/>
      <c r="IMQ39" s="1849"/>
      <c r="IMR39" s="1849"/>
      <c r="IMS39" s="1020"/>
      <c r="IMT39" s="1849"/>
      <c r="IMU39" s="1849"/>
      <c r="IMV39" s="1338"/>
      <c r="IMW39" s="1338"/>
      <c r="IMX39" s="1849"/>
      <c r="IMY39" s="1849"/>
      <c r="IMZ39" s="1849"/>
      <c r="INA39" s="1849"/>
      <c r="INB39" s="1020"/>
      <c r="INC39" s="1849"/>
      <c r="IND39" s="1849"/>
      <c r="INE39" s="1338"/>
      <c r="INF39" s="1338"/>
      <c r="ING39" s="1849"/>
      <c r="INH39" s="1849"/>
      <c r="INI39" s="1849"/>
      <c r="INJ39" s="1849"/>
      <c r="INK39" s="1020"/>
      <c r="INL39" s="1849"/>
      <c r="INM39" s="1849"/>
      <c r="INN39" s="1338"/>
      <c r="INO39" s="1338"/>
      <c r="INP39" s="1849"/>
      <c r="INQ39" s="1849"/>
      <c r="INR39" s="1849"/>
      <c r="INS39" s="1849"/>
      <c r="INT39" s="1020"/>
      <c r="INU39" s="1849"/>
      <c r="INV39" s="1849"/>
      <c r="INW39" s="1338"/>
      <c r="INX39" s="1338"/>
      <c r="INY39" s="1849"/>
      <c r="INZ39" s="1849"/>
      <c r="IOA39" s="1849"/>
      <c r="IOB39" s="1849"/>
      <c r="IOC39" s="1020"/>
      <c r="IOD39" s="1849"/>
      <c r="IOE39" s="1849"/>
      <c r="IOF39" s="1338"/>
      <c r="IOG39" s="1338"/>
      <c r="IOH39" s="1849"/>
      <c r="IOI39" s="1849"/>
      <c r="IOJ39" s="1849"/>
      <c r="IOK39" s="1849"/>
      <c r="IOL39" s="1020"/>
      <c r="IOM39" s="1849"/>
      <c r="ION39" s="1849"/>
      <c r="IOO39" s="1338"/>
      <c r="IOP39" s="1338"/>
      <c r="IOQ39" s="1849"/>
      <c r="IOR39" s="1849"/>
      <c r="IOS39" s="1849"/>
      <c r="IOT39" s="1849"/>
      <c r="IOU39" s="1020"/>
      <c r="IOV39" s="1849"/>
      <c r="IOW39" s="1849"/>
      <c r="IOX39" s="1338"/>
      <c r="IOY39" s="1338"/>
      <c r="IOZ39" s="1849"/>
      <c r="IPA39" s="1849"/>
      <c r="IPB39" s="1849"/>
      <c r="IPC39" s="1849"/>
      <c r="IPD39" s="1020"/>
      <c r="IPE39" s="1849"/>
      <c r="IPF39" s="1849"/>
      <c r="IPG39" s="1338"/>
      <c r="IPH39" s="1338"/>
      <c r="IPI39" s="1849"/>
      <c r="IPJ39" s="1849"/>
      <c r="IPK39" s="1849"/>
      <c r="IPL39" s="1849"/>
      <c r="IPM39" s="1020"/>
      <c r="IPN39" s="1849"/>
      <c r="IPO39" s="1849"/>
      <c r="IPP39" s="1338"/>
      <c r="IPQ39" s="1338"/>
      <c r="IPR39" s="1849"/>
      <c r="IPS39" s="1849"/>
      <c r="IPT39" s="1849"/>
      <c r="IPU39" s="1849"/>
      <c r="IPV39" s="1020"/>
      <c r="IPW39" s="1849"/>
      <c r="IPX39" s="1849"/>
      <c r="IPY39" s="1338"/>
      <c r="IPZ39" s="1338"/>
      <c r="IQA39" s="1849"/>
      <c r="IQB39" s="1849"/>
      <c r="IQC39" s="1849"/>
      <c r="IQD39" s="1849"/>
      <c r="IQE39" s="1020"/>
      <c r="IQF39" s="1849"/>
      <c r="IQG39" s="1849"/>
      <c r="IQH39" s="1338"/>
      <c r="IQI39" s="1338"/>
      <c r="IQJ39" s="1849"/>
      <c r="IQK39" s="1849"/>
      <c r="IQL39" s="1849"/>
      <c r="IQM39" s="1849"/>
      <c r="IQN39" s="1020"/>
      <c r="IQO39" s="1849"/>
      <c r="IQP39" s="1849"/>
      <c r="IQQ39" s="1338"/>
      <c r="IQR39" s="1338"/>
      <c r="IQS39" s="1849"/>
      <c r="IQT39" s="1849"/>
      <c r="IQU39" s="1849"/>
      <c r="IQV39" s="1849"/>
      <c r="IQW39" s="1020"/>
      <c r="IQX39" s="1849"/>
      <c r="IQY39" s="1849"/>
      <c r="IQZ39" s="1338"/>
      <c r="IRA39" s="1338"/>
      <c r="IRB39" s="1849"/>
      <c r="IRC39" s="1849"/>
      <c r="IRD39" s="1849"/>
      <c r="IRE39" s="1849"/>
      <c r="IRF39" s="1020"/>
      <c r="IRG39" s="1849"/>
      <c r="IRH39" s="1849"/>
      <c r="IRI39" s="1338"/>
      <c r="IRJ39" s="1338"/>
      <c r="IRK39" s="1849"/>
      <c r="IRL39" s="1849"/>
      <c r="IRM39" s="1849"/>
      <c r="IRN39" s="1849"/>
      <c r="IRO39" s="1020"/>
      <c r="IRP39" s="1849"/>
      <c r="IRQ39" s="1849"/>
      <c r="IRR39" s="1338"/>
      <c r="IRS39" s="1338"/>
      <c r="IRT39" s="1849"/>
      <c r="IRU39" s="1849"/>
      <c r="IRV39" s="1849"/>
      <c r="IRW39" s="1849"/>
      <c r="IRX39" s="1020"/>
      <c r="IRY39" s="1849"/>
      <c r="IRZ39" s="1849"/>
      <c r="ISA39" s="1338"/>
      <c r="ISB39" s="1338"/>
      <c r="ISC39" s="1849"/>
      <c r="ISD39" s="1849"/>
      <c r="ISE39" s="1849"/>
      <c r="ISF39" s="1849"/>
      <c r="ISG39" s="1020"/>
      <c r="ISH39" s="1849"/>
      <c r="ISI39" s="1849"/>
      <c r="ISJ39" s="1338"/>
      <c r="ISK39" s="1338"/>
      <c r="ISL39" s="1849"/>
      <c r="ISM39" s="1849"/>
      <c r="ISN39" s="1849"/>
      <c r="ISO39" s="1849"/>
      <c r="ISP39" s="1020"/>
      <c r="ISQ39" s="1849"/>
      <c r="ISR39" s="1849"/>
      <c r="ISS39" s="1338"/>
      <c r="IST39" s="1338"/>
      <c r="ISU39" s="1849"/>
      <c r="ISV39" s="1849"/>
      <c r="ISW39" s="1849"/>
      <c r="ISX39" s="1849"/>
      <c r="ISY39" s="1020"/>
      <c r="ISZ39" s="1849"/>
      <c r="ITA39" s="1849"/>
      <c r="ITB39" s="1338"/>
      <c r="ITC39" s="1338"/>
      <c r="ITD39" s="1849"/>
      <c r="ITE39" s="1849"/>
      <c r="ITF39" s="1849"/>
      <c r="ITG39" s="1849"/>
      <c r="ITH39" s="1020"/>
      <c r="ITI39" s="1849"/>
      <c r="ITJ39" s="1849"/>
      <c r="ITK39" s="1338"/>
      <c r="ITL39" s="1338"/>
      <c r="ITM39" s="1849"/>
      <c r="ITN39" s="1849"/>
      <c r="ITO39" s="1849"/>
      <c r="ITP39" s="1849"/>
      <c r="ITQ39" s="1020"/>
      <c r="ITR39" s="1849"/>
      <c r="ITS39" s="1849"/>
      <c r="ITT39" s="1338"/>
      <c r="ITU39" s="1338"/>
      <c r="ITV39" s="1849"/>
      <c r="ITW39" s="1849"/>
      <c r="ITX39" s="1849"/>
      <c r="ITY39" s="1849"/>
      <c r="ITZ39" s="1020"/>
      <c r="IUA39" s="1849"/>
      <c r="IUB39" s="1849"/>
      <c r="IUC39" s="1338"/>
      <c r="IUD39" s="1338"/>
      <c r="IUE39" s="1849"/>
      <c r="IUF39" s="1849"/>
      <c r="IUG39" s="1849"/>
      <c r="IUH39" s="1849"/>
      <c r="IUI39" s="1020"/>
      <c r="IUJ39" s="1849"/>
      <c r="IUK39" s="1849"/>
      <c r="IUL39" s="1338"/>
      <c r="IUM39" s="1338"/>
      <c r="IUN39" s="1849"/>
      <c r="IUO39" s="1849"/>
      <c r="IUP39" s="1849"/>
      <c r="IUQ39" s="1849"/>
      <c r="IUR39" s="1020"/>
      <c r="IUS39" s="1849"/>
      <c r="IUT39" s="1849"/>
      <c r="IUU39" s="1338"/>
      <c r="IUV39" s="1338"/>
      <c r="IUW39" s="1849"/>
      <c r="IUX39" s="1849"/>
      <c r="IUY39" s="1849"/>
      <c r="IUZ39" s="1849"/>
      <c r="IVA39" s="1020"/>
      <c r="IVB39" s="1849"/>
      <c r="IVC39" s="1849"/>
      <c r="IVD39" s="1338"/>
      <c r="IVE39" s="1338"/>
      <c r="IVF39" s="1849"/>
      <c r="IVG39" s="1849"/>
      <c r="IVH39" s="1849"/>
      <c r="IVI39" s="1849"/>
      <c r="IVJ39" s="1020"/>
      <c r="IVK39" s="1849"/>
      <c r="IVL39" s="1849"/>
      <c r="IVM39" s="1338"/>
      <c r="IVN39" s="1338"/>
      <c r="IVO39" s="1849"/>
      <c r="IVP39" s="1849"/>
      <c r="IVQ39" s="1849"/>
      <c r="IVR39" s="1849"/>
      <c r="IVS39" s="1020"/>
      <c r="IVT39" s="1849"/>
      <c r="IVU39" s="1849"/>
      <c r="IVV39" s="1338"/>
      <c r="IVW39" s="1338"/>
      <c r="IVX39" s="1849"/>
      <c r="IVY39" s="1849"/>
      <c r="IVZ39" s="1849"/>
      <c r="IWA39" s="1849"/>
      <c r="IWB39" s="1020"/>
      <c r="IWC39" s="1849"/>
      <c r="IWD39" s="1849"/>
      <c r="IWE39" s="1338"/>
      <c r="IWF39" s="1338"/>
      <c r="IWG39" s="1849"/>
      <c r="IWH39" s="1849"/>
      <c r="IWI39" s="1849"/>
      <c r="IWJ39" s="1849"/>
      <c r="IWK39" s="1020"/>
      <c r="IWL39" s="1849"/>
      <c r="IWM39" s="1849"/>
      <c r="IWN39" s="1338"/>
      <c r="IWO39" s="1338"/>
      <c r="IWP39" s="1849"/>
      <c r="IWQ39" s="1849"/>
      <c r="IWR39" s="1849"/>
      <c r="IWS39" s="1849"/>
      <c r="IWT39" s="1020"/>
      <c r="IWU39" s="1849"/>
      <c r="IWV39" s="1849"/>
      <c r="IWW39" s="1338"/>
      <c r="IWX39" s="1338"/>
      <c r="IWY39" s="1849"/>
      <c r="IWZ39" s="1849"/>
      <c r="IXA39" s="1849"/>
      <c r="IXB39" s="1849"/>
      <c r="IXC39" s="1020"/>
      <c r="IXD39" s="1849"/>
      <c r="IXE39" s="1849"/>
      <c r="IXF39" s="1338"/>
      <c r="IXG39" s="1338"/>
      <c r="IXH39" s="1849"/>
      <c r="IXI39" s="1849"/>
      <c r="IXJ39" s="1849"/>
      <c r="IXK39" s="1849"/>
      <c r="IXL39" s="1020"/>
      <c r="IXM39" s="1849"/>
      <c r="IXN39" s="1849"/>
      <c r="IXO39" s="1338"/>
      <c r="IXP39" s="1338"/>
      <c r="IXQ39" s="1849"/>
      <c r="IXR39" s="1849"/>
      <c r="IXS39" s="1849"/>
      <c r="IXT39" s="1849"/>
      <c r="IXU39" s="1020"/>
      <c r="IXV39" s="1849"/>
      <c r="IXW39" s="1849"/>
      <c r="IXX39" s="1338"/>
      <c r="IXY39" s="1338"/>
      <c r="IXZ39" s="1849"/>
      <c r="IYA39" s="1849"/>
      <c r="IYB39" s="1849"/>
      <c r="IYC39" s="1849"/>
      <c r="IYD39" s="1020"/>
      <c r="IYE39" s="1849"/>
      <c r="IYF39" s="1849"/>
      <c r="IYG39" s="1338"/>
      <c r="IYH39" s="1338"/>
      <c r="IYI39" s="1849"/>
      <c r="IYJ39" s="1849"/>
      <c r="IYK39" s="1849"/>
      <c r="IYL39" s="1849"/>
      <c r="IYM39" s="1020"/>
      <c r="IYN39" s="1849"/>
      <c r="IYO39" s="1849"/>
      <c r="IYP39" s="1338"/>
      <c r="IYQ39" s="1338"/>
      <c r="IYR39" s="1849"/>
      <c r="IYS39" s="1849"/>
      <c r="IYT39" s="1849"/>
      <c r="IYU39" s="1849"/>
      <c r="IYV39" s="1020"/>
      <c r="IYW39" s="1849"/>
      <c r="IYX39" s="1849"/>
      <c r="IYY39" s="1338"/>
      <c r="IYZ39" s="1338"/>
      <c r="IZA39" s="1849"/>
      <c r="IZB39" s="1849"/>
      <c r="IZC39" s="1849"/>
      <c r="IZD39" s="1849"/>
      <c r="IZE39" s="1020"/>
      <c r="IZF39" s="1849"/>
      <c r="IZG39" s="1849"/>
      <c r="IZH39" s="1338"/>
      <c r="IZI39" s="1338"/>
      <c r="IZJ39" s="1849"/>
      <c r="IZK39" s="1849"/>
      <c r="IZL39" s="1849"/>
      <c r="IZM39" s="1849"/>
      <c r="IZN39" s="1020"/>
      <c r="IZO39" s="1849"/>
      <c r="IZP39" s="1849"/>
      <c r="IZQ39" s="1338"/>
      <c r="IZR39" s="1338"/>
      <c r="IZS39" s="1849"/>
      <c r="IZT39" s="1849"/>
      <c r="IZU39" s="1849"/>
      <c r="IZV39" s="1849"/>
      <c r="IZW39" s="1020"/>
      <c r="IZX39" s="1849"/>
      <c r="IZY39" s="1849"/>
      <c r="IZZ39" s="1338"/>
      <c r="JAA39" s="1338"/>
      <c r="JAB39" s="1849"/>
      <c r="JAC39" s="1849"/>
      <c r="JAD39" s="1849"/>
      <c r="JAE39" s="1849"/>
      <c r="JAF39" s="1020"/>
      <c r="JAG39" s="1849"/>
      <c r="JAH39" s="1849"/>
      <c r="JAI39" s="1338"/>
      <c r="JAJ39" s="1338"/>
      <c r="JAK39" s="1849"/>
      <c r="JAL39" s="1849"/>
      <c r="JAM39" s="1849"/>
      <c r="JAN39" s="1849"/>
      <c r="JAO39" s="1020"/>
      <c r="JAP39" s="1849"/>
      <c r="JAQ39" s="1849"/>
      <c r="JAR39" s="1338"/>
      <c r="JAS39" s="1338"/>
      <c r="JAT39" s="1849"/>
      <c r="JAU39" s="1849"/>
      <c r="JAV39" s="1849"/>
      <c r="JAW39" s="1849"/>
      <c r="JAX39" s="1020"/>
      <c r="JAY39" s="1849"/>
      <c r="JAZ39" s="1849"/>
      <c r="JBA39" s="1338"/>
      <c r="JBB39" s="1338"/>
      <c r="JBC39" s="1849"/>
      <c r="JBD39" s="1849"/>
      <c r="JBE39" s="1849"/>
      <c r="JBF39" s="1849"/>
      <c r="JBG39" s="1020"/>
      <c r="JBH39" s="1849"/>
      <c r="JBI39" s="1849"/>
      <c r="JBJ39" s="1338"/>
      <c r="JBK39" s="1338"/>
      <c r="JBL39" s="1849"/>
      <c r="JBM39" s="1849"/>
      <c r="JBN39" s="1849"/>
      <c r="JBO39" s="1849"/>
      <c r="JBP39" s="1020"/>
      <c r="JBQ39" s="1849"/>
      <c r="JBR39" s="1849"/>
      <c r="JBS39" s="1338"/>
      <c r="JBT39" s="1338"/>
      <c r="JBU39" s="1849"/>
      <c r="JBV39" s="1849"/>
      <c r="JBW39" s="1849"/>
      <c r="JBX39" s="1849"/>
      <c r="JBY39" s="1020"/>
      <c r="JBZ39" s="1849"/>
      <c r="JCA39" s="1849"/>
      <c r="JCB39" s="1338"/>
      <c r="JCC39" s="1338"/>
      <c r="JCD39" s="1849"/>
      <c r="JCE39" s="1849"/>
      <c r="JCF39" s="1849"/>
      <c r="JCG39" s="1849"/>
      <c r="JCH39" s="1020"/>
      <c r="JCI39" s="1849"/>
      <c r="JCJ39" s="1849"/>
      <c r="JCK39" s="1338"/>
      <c r="JCL39" s="1338"/>
      <c r="JCM39" s="1849"/>
      <c r="JCN39" s="1849"/>
      <c r="JCO39" s="1849"/>
      <c r="JCP39" s="1849"/>
      <c r="JCQ39" s="1020"/>
      <c r="JCR39" s="1849"/>
      <c r="JCS39" s="1849"/>
      <c r="JCT39" s="1338"/>
      <c r="JCU39" s="1338"/>
      <c r="JCV39" s="1849"/>
      <c r="JCW39" s="1849"/>
      <c r="JCX39" s="1849"/>
      <c r="JCY39" s="1849"/>
      <c r="JCZ39" s="1020"/>
      <c r="JDA39" s="1849"/>
      <c r="JDB39" s="1849"/>
      <c r="JDC39" s="1338"/>
      <c r="JDD39" s="1338"/>
      <c r="JDE39" s="1849"/>
      <c r="JDF39" s="1849"/>
      <c r="JDG39" s="1849"/>
      <c r="JDH39" s="1849"/>
      <c r="JDI39" s="1020"/>
      <c r="JDJ39" s="1849"/>
      <c r="JDK39" s="1849"/>
      <c r="JDL39" s="1338"/>
      <c r="JDM39" s="1338"/>
      <c r="JDN39" s="1849"/>
      <c r="JDO39" s="1849"/>
      <c r="JDP39" s="1849"/>
      <c r="JDQ39" s="1849"/>
      <c r="JDR39" s="1020"/>
      <c r="JDS39" s="1849"/>
      <c r="JDT39" s="1849"/>
      <c r="JDU39" s="1338"/>
      <c r="JDV39" s="1338"/>
      <c r="JDW39" s="1849"/>
      <c r="JDX39" s="1849"/>
      <c r="JDY39" s="1849"/>
      <c r="JDZ39" s="1849"/>
      <c r="JEA39" s="1020"/>
      <c r="JEB39" s="1849"/>
      <c r="JEC39" s="1849"/>
      <c r="JED39" s="1338"/>
      <c r="JEE39" s="1338"/>
      <c r="JEF39" s="1849"/>
      <c r="JEG39" s="1849"/>
      <c r="JEH39" s="1849"/>
      <c r="JEI39" s="1849"/>
      <c r="JEJ39" s="1020"/>
      <c r="JEK39" s="1849"/>
      <c r="JEL39" s="1849"/>
      <c r="JEM39" s="1338"/>
      <c r="JEN39" s="1338"/>
      <c r="JEO39" s="1849"/>
      <c r="JEP39" s="1849"/>
      <c r="JEQ39" s="1849"/>
      <c r="JER39" s="1849"/>
      <c r="JES39" s="1020"/>
      <c r="JET39" s="1849"/>
      <c r="JEU39" s="1849"/>
      <c r="JEV39" s="1338"/>
      <c r="JEW39" s="1338"/>
      <c r="JEX39" s="1849"/>
      <c r="JEY39" s="1849"/>
      <c r="JEZ39" s="1849"/>
      <c r="JFA39" s="1849"/>
      <c r="JFB39" s="1020"/>
      <c r="JFC39" s="1849"/>
      <c r="JFD39" s="1849"/>
      <c r="JFE39" s="1338"/>
      <c r="JFF39" s="1338"/>
      <c r="JFG39" s="1849"/>
      <c r="JFH39" s="1849"/>
      <c r="JFI39" s="1849"/>
      <c r="JFJ39" s="1849"/>
      <c r="JFK39" s="1020"/>
      <c r="JFL39" s="1849"/>
      <c r="JFM39" s="1849"/>
      <c r="JFN39" s="1338"/>
      <c r="JFO39" s="1338"/>
      <c r="JFP39" s="1849"/>
      <c r="JFQ39" s="1849"/>
      <c r="JFR39" s="1849"/>
      <c r="JFS39" s="1849"/>
      <c r="JFT39" s="1020"/>
      <c r="JFU39" s="1849"/>
      <c r="JFV39" s="1849"/>
      <c r="JFW39" s="1338"/>
      <c r="JFX39" s="1338"/>
      <c r="JFY39" s="1849"/>
      <c r="JFZ39" s="1849"/>
      <c r="JGA39" s="1849"/>
      <c r="JGB39" s="1849"/>
      <c r="JGC39" s="1020"/>
      <c r="JGD39" s="1849"/>
      <c r="JGE39" s="1849"/>
      <c r="JGF39" s="1338"/>
      <c r="JGG39" s="1338"/>
      <c r="JGH39" s="1849"/>
      <c r="JGI39" s="1849"/>
      <c r="JGJ39" s="1849"/>
      <c r="JGK39" s="1849"/>
      <c r="JGL39" s="1020"/>
      <c r="JGM39" s="1849"/>
      <c r="JGN39" s="1849"/>
      <c r="JGO39" s="1338"/>
      <c r="JGP39" s="1338"/>
      <c r="JGQ39" s="1849"/>
      <c r="JGR39" s="1849"/>
      <c r="JGS39" s="1849"/>
      <c r="JGT39" s="1849"/>
      <c r="JGU39" s="1020"/>
      <c r="JGV39" s="1849"/>
      <c r="JGW39" s="1849"/>
      <c r="JGX39" s="1338"/>
      <c r="JGY39" s="1338"/>
      <c r="JGZ39" s="1849"/>
      <c r="JHA39" s="1849"/>
      <c r="JHB39" s="1849"/>
      <c r="JHC39" s="1849"/>
      <c r="JHD39" s="1020"/>
      <c r="JHE39" s="1849"/>
      <c r="JHF39" s="1849"/>
      <c r="JHG39" s="1338"/>
      <c r="JHH39" s="1338"/>
      <c r="JHI39" s="1849"/>
      <c r="JHJ39" s="1849"/>
      <c r="JHK39" s="1849"/>
      <c r="JHL39" s="1849"/>
      <c r="JHM39" s="1020"/>
      <c r="JHN39" s="1849"/>
      <c r="JHO39" s="1849"/>
      <c r="JHP39" s="1338"/>
      <c r="JHQ39" s="1338"/>
      <c r="JHR39" s="1849"/>
      <c r="JHS39" s="1849"/>
      <c r="JHT39" s="1849"/>
      <c r="JHU39" s="1849"/>
      <c r="JHV39" s="1020"/>
      <c r="JHW39" s="1849"/>
      <c r="JHX39" s="1849"/>
      <c r="JHY39" s="1338"/>
      <c r="JHZ39" s="1338"/>
      <c r="JIA39" s="1849"/>
      <c r="JIB39" s="1849"/>
      <c r="JIC39" s="1849"/>
      <c r="JID39" s="1849"/>
      <c r="JIE39" s="1020"/>
      <c r="JIF39" s="1849"/>
      <c r="JIG39" s="1849"/>
      <c r="JIH39" s="1338"/>
      <c r="JII39" s="1338"/>
      <c r="JIJ39" s="1849"/>
      <c r="JIK39" s="1849"/>
      <c r="JIL39" s="1849"/>
      <c r="JIM39" s="1849"/>
      <c r="JIN39" s="1020"/>
      <c r="JIO39" s="1849"/>
      <c r="JIP39" s="1849"/>
      <c r="JIQ39" s="1338"/>
      <c r="JIR39" s="1338"/>
      <c r="JIS39" s="1849"/>
      <c r="JIT39" s="1849"/>
      <c r="JIU39" s="1849"/>
      <c r="JIV39" s="1849"/>
      <c r="JIW39" s="1020"/>
      <c r="JIX39" s="1849"/>
      <c r="JIY39" s="1849"/>
      <c r="JIZ39" s="1338"/>
      <c r="JJA39" s="1338"/>
      <c r="JJB39" s="1849"/>
      <c r="JJC39" s="1849"/>
      <c r="JJD39" s="1849"/>
      <c r="JJE39" s="1849"/>
      <c r="JJF39" s="1020"/>
      <c r="JJG39" s="1849"/>
      <c r="JJH39" s="1849"/>
      <c r="JJI39" s="1338"/>
      <c r="JJJ39" s="1338"/>
      <c r="JJK39" s="1849"/>
      <c r="JJL39" s="1849"/>
      <c r="JJM39" s="1849"/>
      <c r="JJN39" s="1849"/>
      <c r="JJO39" s="1020"/>
      <c r="JJP39" s="1849"/>
      <c r="JJQ39" s="1849"/>
      <c r="JJR39" s="1338"/>
      <c r="JJS39" s="1338"/>
      <c r="JJT39" s="1849"/>
      <c r="JJU39" s="1849"/>
      <c r="JJV39" s="1849"/>
      <c r="JJW39" s="1849"/>
      <c r="JJX39" s="1020"/>
      <c r="JJY39" s="1849"/>
      <c r="JJZ39" s="1849"/>
      <c r="JKA39" s="1338"/>
      <c r="JKB39" s="1338"/>
      <c r="JKC39" s="1849"/>
      <c r="JKD39" s="1849"/>
      <c r="JKE39" s="1849"/>
      <c r="JKF39" s="1849"/>
      <c r="JKG39" s="1020"/>
      <c r="JKH39" s="1849"/>
      <c r="JKI39" s="1849"/>
      <c r="JKJ39" s="1338"/>
      <c r="JKK39" s="1338"/>
      <c r="JKL39" s="1849"/>
      <c r="JKM39" s="1849"/>
      <c r="JKN39" s="1849"/>
      <c r="JKO39" s="1849"/>
      <c r="JKP39" s="1020"/>
      <c r="JKQ39" s="1849"/>
      <c r="JKR39" s="1849"/>
      <c r="JKS39" s="1338"/>
      <c r="JKT39" s="1338"/>
      <c r="JKU39" s="1849"/>
      <c r="JKV39" s="1849"/>
      <c r="JKW39" s="1849"/>
      <c r="JKX39" s="1849"/>
      <c r="JKY39" s="1020"/>
      <c r="JKZ39" s="1849"/>
      <c r="JLA39" s="1849"/>
      <c r="JLB39" s="1338"/>
      <c r="JLC39" s="1338"/>
      <c r="JLD39" s="1849"/>
      <c r="JLE39" s="1849"/>
      <c r="JLF39" s="1849"/>
      <c r="JLG39" s="1849"/>
      <c r="JLH39" s="1020"/>
      <c r="JLI39" s="1849"/>
      <c r="JLJ39" s="1849"/>
      <c r="JLK39" s="1338"/>
      <c r="JLL39" s="1338"/>
      <c r="JLM39" s="1849"/>
      <c r="JLN39" s="1849"/>
      <c r="JLO39" s="1849"/>
      <c r="JLP39" s="1849"/>
      <c r="JLQ39" s="1020"/>
      <c r="JLR39" s="1849"/>
      <c r="JLS39" s="1849"/>
      <c r="JLT39" s="1338"/>
      <c r="JLU39" s="1338"/>
      <c r="JLV39" s="1849"/>
      <c r="JLW39" s="1849"/>
      <c r="JLX39" s="1849"/>
      <c r="JLY39" s="1849"/>
      <c r="JLZ39" s="1020"/>
      <c r="JMA39" s="1849"/>
      <c r="JMB39" s="1849"/>
      <c r="JMC39" s="1338"/>
      <c r="JMD39" s="1338"/>
      <c r="JME39" s="1849"/>
      <c r="JMF39" s="1849"/>
      <c r="JMG39" s="1849"/>
      <c r="JMH39" s="1849"/>
      <c r="JMI39" s="1020"/>
      <c r="JMJ39" s="1849"/>
      <c r="JMK39" s="1849"/>
      <c r="JML39" s="1338"/>
      <c r="JMM39" s="1338"/>
      <c r="JMN39" s="1849"/>
      <c r="JMO39" s="1849"/>
      <c r="JMP39" s="1849"/>
      <c r="JMQ39" s="1849"/>
      <c r="JMR39" s="1020"/>
      <c r="JMS39" s="1849"/>
      <c r="JMT39" s="1849"/>
      <c r="JMU39" s="1338"/>
      <c r="JMV39" s="1338"/>
      <c r="JMW39" s="1849"/>
      <c r="JMX39" s="1849"/>
      <c r="JMY39" s="1849"/>
      <c r="JMZ39" s="1849"/>
      <c r="JNA39" s="1020"/>
      <c r="JNB39" s="1849"/>
      <c r="JNC39" s="1849"/>
      <c r="JND39" s="1338"/>
      <c r="JNE39" s="1338"/>
      <c r="JNF39" s="1849"/>
      <c r="JNG39" s="1849"/>
      <c r="JNH39" s="1849"/>
      <c r="JNI39" s="1849"/>
      <c r="JNJ39" s="1020"/>
      <c r="JNK39" s="1849"/>
      <c r="JNL39" s="1849"/>
      <c r="JNM39" s="1338"/>
      <c r="JNN39" s="1338"/>
      <c r="JNO39" s="1849"/>
      <c r="JNP39" s="1849"/>
      <c r="JNQ39" s="1849"/>
      <c r="JNR39" s="1849"/>
      <c r="JNS39" s="1020"/>
      <c r="JNT39" s="1849"/>
      <c r="JNU39" s="1849"/>
      <c r="JNV39" s="1338"/>
      <c r="JNW39" s="1338"/>
      <c r="JNX39" s="1849"/>
      <c r="JNY39" s="1849"/>
      <c r="JNZ39" s="1849"/>
      <c r="JOA39" s="1849"/>
      <c r="JOB39" s="1020"/>
      <c r="JOC39" s="1849"/>
      <c r="JOD39" s="1849"/>
      <c r="JOE39" s="1338"/>
      <c r="JOF39" s="1338"/>
      <c r="JOG39" s="1849"/>
      <c r="JOH39" s="1849"/>
      <c r="JOI39" s="1849"/>
      <c r="JOJ39" s="1849"/>
      <c r="JOK39" s="1020"/>
      <c r="JOL39" s="1849"/>
      <c r="JOM39" s="1849"/>
      <c r="JON39" s="1338"/>
      <c r="JOO39" s="1338"/>
      <c r="JOP39" s="1849"/>
      <c r="JOQ39" s="1849"/>
      <c r="JOR39" s="1849"/>
      <c r="JOS39" s="1849"/>
      <c r="JOT39" s="1020"/>
      <c r="JOU39" s="1849"/>
      <c r="JOV39" s="1849"/>
      <c r="JOW39" s="1338"/>
      <c r="JOX39" s="1338"/>
      <c r="JOY39" s="1849"/>
      <c r="JOZ39" s="1849"/>
      <c r="JPA39" s="1849"/>
      <c r="JPB39" s="1849"/>
      <c r="JPC39" s="1020"/>
      <c r="JPD39" s="1849"/>
      <c r="JPE39" s="1849"/>
      <c r="JPF39" s="1338"/>
      <c r="JPG39" s="1338"/>
      <c r="JPH39" s="1849"/>
      <c r="JPI39" s="1849"/>
      <c r="JPJ39" s="1849"/>
      <c r="JPK39" s="1849"/>
      <c r="JPL39" s="1020"/>
      <c r="JPM39" s="1849"/>
      <c r="JPN39" s="1849"/>
      <c r="JPO39" s="1338"/>
      <c r="JPP39" s="1338"/>
      <c r="JPQ39" s="1849"/>
      <c r="JPR39" s="1849"/>
      <c r="JPS39" s="1849"/>
      <c r="JPT39" s="1849"/>
      <c r="JPU39" s="1020"/>
      <c r="JPV39" s="1849"/>
      <c r="JPW39" s="1849"/>
      <c r="JPX39" s="1338"/>
      <c r="JPY39" s="1338"/>
      <c r="JPZ39" s="1849"/>
      <c r="JQA39" s="1849"/>
      <c r="JQB39" s="1849"/>
      <c r="JQC39" s="1849"/>
      <c r="JQD39" s="1020"/>
      <c r="JQE39" s="1849"/>
      <c r="JQF39" s="1849"/>
      <c r="JQG39" s="1338"/>
      <c r="JQH39" s="1338"/>
      <c r="JQI39" s="1849"/>
      <c r="JQJ39" s="1849"/>
      <c r="JQK39" s="1849"/>
      <c r="JQL39" s="1849"/>
      <c r="JQM39" s="1020"/>
      <c r="JQN39" s="1849"/>
      <c r="JQO39" s="1849"/>
      <c r="JQP39" s="1338"/>
      <c r="JQQ39" s="1338"/>
      <c r="JQR39" s="1849"/>
      <c r="JQS39" s="1849"/>
      <c r="JQT39" s="1849"/>
      <c r="JQU39" s="1849"/>
      <c r="JQV39" s="1020"/>
      <c r="JQW39" s="1849"/>
      <c r="JQX39" s="1849"/>
      <c r="JQY39" s="1338"/>
      <c r="JQZ39" s="1338"/>
      <c r="JRA39" s="1849"/>
      <c r="JRB39" s="1849"/>
      <c r="JRC39" s="1849"/>
      <c r="JRD39" s="1849"/>
      <c r="JRE39" s="1020"/>
      <c r="JRF39" s="1849"/>
      <c r="JRG39" s="1849"/>
      <c r="JRH39" s="1338"/>
      <c r="JRI39" s="1338"/>
      <c r="JRJ39" s="1849"/>
      <c r="JRK39" s="1849"/>
      <c r="JRL39" s="1849"/>
      <c r="JRM39" s="1849"/>
      <c r="JRN39" s="1020"/>
      <c r="JRO39" s="1849"/>
      <c r="JRP39" s="1849"/>
      <c r="JRQ39" s="1338"/>
      <c r="JRR39" s="1338"/>
      <c r="JRS39" s="1849"/>
      <c r="JRT39" s="1849"/>
      <c r="JRU39" s="1849"/>
      <c r="JRV39" s="1849"/>
      <c r="JRW39" s="1020"/>
      <c r="JRX39" s="1849"/>
      <c r="JRY39" s="1849"/>
      <c r="JRZ39" s="1338"/>
      <c r="JSA39" s="1338"/>
      <c r="JSB39" s="1849"/>
      <c r="JSC39" s="1849"/>
      <c r="JSD39" s="1849"/>
      <c r="JSE39" s="1849"/>
      <c r="JSF39" s="1020"/>
      <c r="JSG39" s="1849"/>
      <c r="JSH39" s="1849"/>
      <c r="JSI39" s="1338"/>
      <c r="JSJ39" s="1338"/>
      <c r="JSK39" s="1849"/>
      <c r="JSL39" s="1849"/>
      <c r="JSM39" s="1849"/>
      <c r="JSN39" s="1849"/>
      <c r="JSO39" s="1020"/>
      <c r="JSP39" s="1849"/>
      <c r="JSQ39" s="1849"/>
      <c r="JSR39" s="1338"/>
      <c r="JSS39" s="1338"/>
      <c r="JST39" s="1849"/>
      <c r="JSU39" s="1849"/>
      <c r="JSV39" s="1849"/>
      <c r="JSW39" s="1849"/>
      <c r="JSX39" s="1020"/>
      <c r="JSY39" s="1849"/>
      <c r="JSZ39" s="1849"/>
      <c r="JTA39" s="1338"/>
      <c r="JTB39" s="1338"/>
      <c r="JTC39" s="1849"/>
      <c r="JTD39" s="1849"/>
      <c r="JTE39" s="1849"/>
      <c r="JTF39" s="1849"/>
      <c r="JTG39" s="1020"/>
      <c r="JTH39" s="1849"/>
      <c r="JTI39" s="1849"/>
      <c r="JTJ39" s="1338"/>
      <c r="JTK39" s="1338"/>
      <c r="JTL39" s="1849"/>
      <c r="JTM39" s="1849"/>
      <c r="JTN39" s="1849"/>
      <c r="JTO39" s="1849"/>
      <c r="JTP39" s="1020"/>
      <c r="JTQ39" s="1849"/>
      <c r="JTR39" s="1849"/>
      <c r="JTS39" s="1338"/>
      <c r="JTT39" s="1338"/>
      <c r="JTU39" s="1849"/>
      <c r="JTV39" s="1849"/>
      <c r="JTW39" s="1849"/>
      <c r="JTX39" s="1849"/>
      <c r="JTY39" s="1020"/>
      <c r="JTZ39" s="1849"/>
      <c r="JUA39" s="1849"/>
      <c r="JUB39" s="1338"/>
      <c r="JUC39" s="1338"/>
      <c r="JUD39" s="1849"/>
      <c r="JUE39" s="1849"/>
      <c r="JUF39" s="1849"/>
      <c r="JUG39" s="1849"/>
      <c r="JUH39" s="1020"/>
      <c r="JUI39" s="1849"/>
      <c r="JUJ39" s="1849"/>
      <c r="JUK39" s="1338"/>
      <c r="JUL39" s="1338"/>
      <c r="JUM39" s="1849"/>
      <c r="JUN39" s="1849"/>
      <c r="JUO39" s="1849"/>
      <c r="JUP39" s="1849"/>
      <c r="JUQ39" s="1020"/>
      <c r="JUR39" s="1849"/>
      <c r="JUS39" s="1849"/>
      <c r="JUT39" s="1338"/>
      <c r="JUU39" s="1338"/>
      <c r="JUV39" s="1849"/>
      <c r="JUW39" s="1849"/>
      <c r="JUX39" s="1849"/>
      <c r="JUY39" s="1849"/>
      <c r="JUZ39" s="1020"/>
      <c r="JVA39" s="1849"/>
      <c r="JVB39" s="1849"/>
      <c r="JVC39" s="1338"/>
      <c r="JVD39" s="1338"/>
      <c r="JVE39" s="1849"/>
      <c r="JVF39" s="1849"/>
      <c r="JVG39" s="1849"/>
      <c r="JVH39" s="1849"/>
      <c r="JVI39" s="1020"/>
      <c r="JVJ39" s="1849"/>
      <c r="JVK39" s="1849"/>
      <c r="JVL39" s="1338"/>
      <c r="JVM39" s="1338"/>
      <c r="JVN39" s="1849"/>
      <c r="JVO39" s="1849"/>
      <c r="JVP39" s="1849"/>
      <c r="JVQ39" s="1849"/>
      <c r="JVR39" s="1020"/>
      <c r="JVS39" s="1849"/>
      <c r="JVT39" s="1849"/>
      <c r="JVU39" s="1338"/>
      <c r="JVV39" s="1338"/>
      <c r="JVW39" s="1849"/>
      <c r="JVX39" s="1849"/>
      <c r="JVY39" s="1849"/>
      <c r="JVZ39" s="1849"/>
      <c r="JWA39" s="1020"/>
      <c r="JWB39" s="1849"/>
      <c r="JWC39" s="1849"/>
      <c r="JWD39" s="1338"/>
      <c r="JWE39" s="1338"/>
      <c r="JWF39" s="1849"/>
      <c r="JWG39" s="1849"/>
      <c r="JWH39" s="1849"/>
      <c r="JWI39" s="1849"/>
      <c r="JWJ39" s="1020"/>
      <c r="JWK39" s="1849"/>
      <c r="JWL39" s="1849"/>
      <c r="JWM39" s="1338"/>
      <c r="JWN39" s="1338"/>
      <c r="JWO39" s="1849"/>
      <c r="JWP39" s="1849"/>
      <c r="JWQ39" s="1849"/>
      <c r="JWR39" s="1849"/>
      <c r="JWS39" s="1020"/>
      <c r="JWT39" s="1849"/>
      <c r="JWU39" s="1849"/>
      <c r="JWV39" s="1338"/>
      <c r="JWW39" s="1338"/>
      <c r="JWX39" s="1849"/>
      <c r="JWY39" s="1849"/>
      <c r="JWZ39" s="1849"/>
      <c r="JXA39" s="1849"/>
      <c r="JXB39" s="1020"/>
      <c r="JXC39" s="1849"/>
      <c r="JXD39" s="1849"/>
      <c r="JXE39" s="1338"/>
      <c r="JXF39" s="1338"/>
      <c r="JXG39" s="1849"/>
      <c r="JXH39" s="1849"/>
      <c r="JXI39" s="1849"/>
      <c r="JXJ39" s="1849"/>
      <c r="JXK39" s="1020"/>
      <c r="JXL39" s="1849"/>
      <c r="JXM39" s="1849"/>
      <c r="JXN39" s="1338"/>
      <c r="JXO39" s="1338"/>
      <c r="JXP39" s="1849"/>
      <c r="JXQ39" s="1849"/>
      <c r="JXR39" s="1849"/>
      <c r="JXS39" s="1849"/>
      <c r="JXT39" s="1020"/>
      <c r="JXU39" s="1849"/>
      <c r="JXV39" s="1849"/>
      <c r="JXW39" s="1338"/>
      <c r="JXX39" s="1338"/>
      <c r="JXY39" s="1849"/>
      <c r="JXZ39" s="1849"/>
      <c r="JYA39" s="1849"/>
      <c r="JYB39" s="1849"/>
      <c r="JYC39" s="1020"/>
      <c r="JYD39" s="1849"/>
      <c r="JYE39" s="1849"/>
      <c r="JYF39" s="1338"/>
      <c r="JYG39" s="1338"/>
      <c r="JYH39" s="1849"/>
      <c r="JYI39" s="1849"/>
      <c r="JYJ39" s="1849"/>
      <c r="JYK39" s="1849"/>
      <c r="JYL39" s="1020"/>
      <c r="JYM39" s="1849"/>
      <c r="JYN39" s="1849"/>
      <c r="JYO39" s="1338"/>
      <c r="JYP39" s="1338"/>
      <c r="JYQ39" s="1849"/>
      <c r="JYR39" s="1849"/>
      <c r="JYS39" s="1849"/>
      <c r="JYT39" s="1849"/>
      <c r="JYU39" s="1020"/>
      <c r="JYV39" s="1849"/>
      <c r="JYW39" s="1849"/>
      <c r="JYX39" s="1338"/>
      <c r="JYY39" s="1338"/>
      <c r="JYZ39" s="1849"/>
      <c r="JZA39" s="1849"/>
      <c r="JZB39" s="1849"/>
      <c r="JZC39" s="1849"/>
      <c r="JZD39" s="1020"/>
      <c r="JZE39" s="1849"/>
      <c r="JZF39" s="1849"/>
      <c r="JZG39" s="1338"/>
      <c r="JZH39" s="1338"/>
      <c r="JZI39" s="1849"/>
      <c r="JZJ39" s="1849"/>
      <c r="JZK39" s="1849"/>
      <c r="JZL39" s="1849"/>
      <c r="JZM39" s="1020"/>
      <c r="JZN39" s="1849"/>
      <c r="JZO39" s="1849"/>
      <c r="JZP39" s="1338"/>
      <c r="JZQ39" s="1338"/>
      <c r="JZR39" s="1849"/>
      <c r="JZS39" s="1849"/>
      <c r="JZT39" s="1849"/>
      <c r="JZU39" s="1849"/>
      <c r="JZV39" s="1020"/>
      <c r="JZW39" s="1849"/>
      <c r="JZX39" s="1849"/>
      <c r="JZY39" s="1338"/>
      <c r="JZZ39" s="1338"/>
      <c r="KAA39" s="1849"/>
      <c r="KAB39" s="1849"/>
      <c r="KAC39" s="1849"/>
      <c r="KAD39" s="1849"/>
      <c r="KAE39" s="1020"/>
      <c r="KAF39" s="1849"/>
      <c r="KAG39" s="1849"/>
      <c r="KAH39" s="1338"/>
      <c r="KAI39" s="1338"/>
      <c r="KAJ39" s="1849"/>
      <c r="KAK39" s="1849"/>
      <c r="KAL39" s="1849"/>
      <c r="KAM39" s="1849"/>
      <c r="KAN39" s="1020"/>
      <c r="KAO39" s="1849"/>
      <c r="KAP39" s="1849"/>
      <c r="KAQ39" s="1338"/>
      <c r="KAR39" s="1338"/>
      <c r="KAS39" s="1849"/>
      <c r="KAT39" s="1849"/>
      <c r="KAU39" s="1849"/>
      <c r="KAV39" s="1849"/>
      <c r="KAW39" s="1020"/>
      <c r="KAX39" s="1849"/>
      <c r="KAY39" s="1849"/>
      <c r="KAZ39" s="1338"/>
      <c r="KBA39" s="1338"/>
      <c r="KBB39" s="1849"/>
      <c r="KBC39" s="1849"/>
      <c r="KBD39" s="1849"/>
      <c r="KBE39" s="1849"/>
      <c r="KBF39" s="1020"/>
      <c r="KBG39" s="1849"/>
      <c r="KBH39" s="1849"/>
      <c r="KBI39" s="1338"/>
      <c r="KBJ39" s="1338"/>
      <c r="KBK39" s="1849"/>
      <c r="KBL39" s="1849"/>
      <c r="KBM39" s="1849"/>
      <c r="KBN39" s="1849"/>
      <c r="KBO39" s="1020"/>
      <c r="KBP39" s="1849"/>
      <c r="KBQ39" s="1849"/>
      <c r="KBR39" s="1338"/>
      <c r="KBS39" s="1338"/>
      <c r="KBT39" s="1849"/>
      <c r="KBU39" s="1849"/>
      <c r="KBV39" s="1849"/>
      <c r="KBW39" s="1849"/>
      <c r="KBX39" s="1020"/>
      <c r="KBY39" s="1849"/>
      <c r="KBZ39" s="1849"/>
      <c r="KCA39" s="1338"/>
      <c r="KCB39" s="1338"/>
      <c r="KCC39" s="1849"/>
      <c r="KCD39" s="1849"/>
      <c r="KCE39" s="1849"/>
      <c r="KCF39" s="1849"/>
      <c r="KCG39" s="1020"/>
      <c r="KCH39" s="1849"/>
      <c r="KCI39" s="1849"/>
      <c r="KCJ39" s="1338"/>
      <c r="KCK39" s="1338"/>
      <c r="KCL39" s="1849"/>
      <c r="KCM39" s="1849"/>
      <c r="KCN39" s="1849"/>
      <c r="KCO39" s="1849"/>
      <c r="KCP39" s="1020"/>
      <c r="KCQ39" s="1849"/>
      <c r="KCR39" s="1849"/>
      <c r="KCS39" s="1338"/>
      <c r="KCT39" s="1338"/>
      <c r="KCU39" s="1849"/>
      <c r="KCV39" s="1849"/>
      <c r="KCW39" s="1849"/>
      <c r="KCX39" s="1849"/>
      <c r="KCY39" s="1020"/>
      <c r="KCZ39" s="1849"/>
      <c r="KDA39" s="1849"/>
      <c r="KDB39" s="1338"/>
      <c r="KDC39" s="1338"/>
      <c r="KDD39" s="1849"/>
      <c r="KDE39" s="1849"/>
      <c r="KDF39" s="1849"/>
      <c r="KDG39" s="1849"/>
      <c r="KDH39" s="1020"/>
      <c r="KDI39" s="1849"/>
      <c r="KDJ39" s="1849"/>
      <c r="KDK39" s="1338"/>
      <c r="KDL39" s="1338"/>
      <c r="KDM39" s="1849"/>
      <c r="KDN39" s="1849"/>
      <c r="KDO39" s="1849"/>
      <c r="KDP39" s="1849"/>
      <c r="KDQ39" s="1020"/>
      <c r="KDR39" s="1849"/>
      <c r="KDS39" s="1849"/>
      <c r="KDT39" s="1338"/>
      <c r="KDU39" s="1338"/>
      <c r="KDV39" s="1849"/>
      <c r="KDW39" s="1849"/>
      <c r="KDX39" s="1849"/>
      <c r="KDY39" s="1849"/>
      <c r="KDZ39" s="1020"/>
      <c r="KEA39" s="1849"/>
      <c r="KEB39" s="1849"/>
      <c r="KEC39" s="1338"/>
      <c r="KED39" s="1338"/>
      <c r="KEE39" s="1849"/>
      <c r="KEF39" s="1849"/>
      <c r="KEG39" s="1849"/>
      <c r="KEH39" s="1849"/>
      <c r="KEI39" s="1020"/>
      <c r="KEJ39" s="1849"/>
      <c r="KEK39" s="1849"/>
      <c r="KEL39" s="1338"/>
      <c r="KEM39" s="1338"/>
      <c r="KEN39" s="1849"/>
      <c r="KEO39" s="1849"/>
      <c r="KEP39" s="1849"/>
      <c r="KEQ39" s="1849"/>
      <c r="KER39" s="1020"/>
      <c r="KES39" s="1849"/>
      <c r="KET39" s="1849"/>
      <c r="KEU39" s="1338"/>
      <c r="KEV39" s="1338"/>
      <c r="KEW39" s="1849"/>
      <c r="KEX39" s="1849"/>
      <c r="KEY39" s="1849"/>
      <c r="KEZ39" s="1849"/>
      <c r="KFA39" s="1020"/>
      <c r="KFB39" s="1849"/>
      <c r="KFC39" s="1849"/>
      <c r="KFD39" s="1338"/>
      <c r="KFE39" s="1338"/>
      <c r="KFF39" s="1849"/>
      <c r="KFG39" s="1849"/>
      <c r="KFH39" s="1849"/>
      <c r="KFI39" s="1849"/>
      <c r="KFJ39" s="1020"/>
      <c r="KFK39" s="1849"/>
      <c r="KFL39" s="1849"/>
      <c r="KFM39" s="1338"/>
      <c r="KFN39" s="1338"/>
      <c r="KFO39" s="1849"/>
      <c r="KFP39" s="1849"/>
      <c r="KFQ39" s="1849"/>
      <c r="KFR39" s="1849"/>
      <c r="KFS39" s="1020"/>
      <c r="KFT39" s="1849"/>
      <c r="KFU39" s="1849"/>
      <c r="KFV39" s="1338"/>
      <c r="KFW39" s="1338"/>
      <c r="KFX39" s="1849"/>
      <c r="KFY39" s="1849"/>
      <c r="KFZ39" s="1849"/>
      <c r="KGA39" s="1849"/>
      <c r="KGB39" s="1020"/>
      <c r="KGC39" s="1849"/>
      <c r="KGD39" s="1849"/>
      <c r="KGE39" s="1338"/>
      <c r="KGF39" s="1338"/>
      <c r="KGG39" s="1849"/>
      <c r="KGH39" s="1849"/>
      <c r="KGI39" s="1849"/>
      <c r="KGJ39" s="1849"/>
      <c r="KGK39" s="1020"/>
      <c r="KGL39" s="1849"/>
      <c r="KGM39" s="1849"/>
      <c r="KGN39" s="1338"/>
      <c r="KGO39" s="1338"/>
      <c r="KGP39" s="1849"/>
      <c r="KGQ39" s="1849"/>
      <c r="KGR39" s="1849"/>
      <c r="KGS39" s="1849"/>
      <c r="KGT39" s="1020"/>
      <c r="KGU39" s="1849"/>
      <c r="KGV39" s="1849"/>
      <c r="KGW39" s="1338"/>
      <c r="KGX39" s="1338"/>
      <c r="KGY39" s="1849"/>
      <c r="KGZ39" s="1849"/>
      <c r="KHA39" s="1849"/>
      <c r="KHB39" s="1849"/>
      <c r="KHC39" s="1020"/>
      <c r="KHD39" s="1849"/>
      <c r="KHE39" s="1849"/>
      <c r="KHF39" s="1338"/>
      <c r="KHG39" s="1338"/>
      <c r="KHH39" s="1849"/>
      <c r="KHI39" s="1849"/>
      <c r="KHJ39" s="1849"/>
      <c r="KHK39" s="1849"/>
      <c r="KHL39" s="1020"/>
      <c r="KHM39" s="1849"/>
      <c r="KHN39" s="1849"/>
      <c r="KHO39" s="1338"/>
      <c r="KHP39" s="1338"/>
      <c r="KHQ39" s="1849"/>
      <c r="KHR39" s="1849"/>
      <c r="KHS39" s="1849"/>
      <c r="KHT39" s="1849"/>
      <c r="KHU39" s="1020"/>
      <c r="KHV39" s="1849"/>
      <c r="KHW39" s="1849"/>
      <c r="KHX39" s="1338"/>
      <c r="KHY39" s="1338"/>
      <c r="KHZ39" s="1849"/>
      <c r="KIA39" s="1849"/>
      <c r="KIB39" s="1849"/>
      <c r="KIC39" s="1849"/>
      <c r="KID39" s="1020"/>
      <c r="KIE39" s="1849"/>
      <c r="KIF39" s="1849"/>
      <c r="KIG39" s="1338"/>
      <c r="KIH39" s="1338"/>
      <c r="KII39" s="1849"/>
      <c r="KIJ39" s="1849"/>
      <c r="KIK39" s="1849"/>
      <c r="KIL39" s="1849"/>
      <c r="KIM39" s="1020"/>
      <c r="KIN39" s="1849"/>
      <c r="KIO39" s="1849"/>
      <c r="KIP39" s="1338"/>
      <c r="KIQ39" s="1338"/>
      <c r="KIR39" s="1849"/>
      <c r="KIS39" s="1849"/>
      <c r="KIT39" s="1849"/>
      <c r="KIU39" s="1849"/>
      <c r="KIV39" s="1020"/>
      <c r="KIW39" s="1849"/>
      <c r="KIX39" s="1849"/>
      <c r="KIY39" s="1338"/>
      <c r="KIZ39" s="1338"/>
      <c r="KJA39" s="1849"/>
      <c r="KJB39" s="1849"/>
      <c r="KJC39" s="1849"/>
      <c r="KJD39" s="1849"/>
      <c r="KJE39" s="1020"/>
      <c r="KJF39" s="1849"/>
      <c r="KJG39" s="1849"/>
      <c r="KJH39" s="1338"/>
      <c r="KJI39" s="1338"/>
      <c r="KJJ39" s="1849"/>
      <c r="KJK39" s="1849"/>
      <c r="KJL39" s="1849"/>
      <c r="KJM39" s="1849"/>
      <c r="KJN39" s="1020"/>
      <c r="KJO39" s="1849"/>
      <c r="KJP39" s="1849"/>
      <c r="KJQ39" s="1338"/>
      <c r="KJR39" s="1338"/>
      <c r="KJS39" s="1849"/>
      <c r="KJT39" s="1849"/>
      <c r="KJU39" s="1849"/>
      <c r="KJV39" s="1849"/>
      <c r="KJW39" s="1020"/>
      <c r="KJX39" s="1849"/>
      <c r="KJY39" s="1849"/>
      <c r="KJZ39" s="1338"/>
      <c r="KKA39" s="1338"/>
      <c r="KKB39" s="1849"/>
      <c r="KKC39" s="1849"/>
      <c r="KKD39" s="1849"/>
      <c r="KKE39" s="1849"/>
      <c r="KKF39" s="1020"/>
      <c r="KKG39" s="1849"/>
      <c r="KKH39" s="1849"/>
      <c r="KKI39" s="1338"/>
      <c r="KKJ39" s="1338"/>
      <c r="KKK39" s="1849"/>
      <c r="KKL39" s="1849"/>
      <c r="KKM39" s="1849"/>
      <c r="KKN39" s="1849"/>
      <c r="KKO39" s="1020"/>
      <c r="KKP39" s="1849"/>
      <c r="KKQ39" s="1849"/>
      <c r="KKR39" s="1338"/>
      <c r="KKS39" s="1338"/>
      <c r="KKT39" s="1849"/>
      <c r="KKU39" s="1849"/>
      <c r="KKV39" s="1849"/>
      <c r="KKW39" s="1849"/>
      <c r="KKX39" s="1020"/>
      <c r="KKY39" s="1849"/>
      <c r="KKZ39" s="1849"/>
      <c r="KLA39" s="1338"/>
      <c r="KLB39" s="1338"/>
      <c r="KLC39" s="1849"/>
      <c r="KLD39" s="1849"/>
      <c r="KLE39" s="1849"/>
      <c r="KLF39" s="1849"/>
      <c r="KLG39" s="1020"/>
      <c r="KLH39" s="1849"/>
      <c r="KLI39" s="1849"/>
      <c r="KLJ39" s="1338"/>
      <c r="KLK39" s="1338"/>
      <c r="KLL39" s="1849"/>
      <c r="KLM39" s="1849"/>
      <c r="KLN39" s="1849"/>
      <c r="KLO39" s="1849"/>
      <c r="KLP39" s="1020"/>
      <c r="KLQ39" s="1849"/>
      <c r="KLR39" s="1849"/>
      <c r="KLS39" s="1338"/>
      <c r="KLT39" s="1338"/>
      <c r="KLU39" s="1849"/>
      <c r="KLV39" s="1849"/>
      <c r="KLW39" s="1849"/>
      <c r="KLX39" s="1849"/>
      <c r="KLY39" s="1020"/>
      <c r="KLZ39" s="1849"/>
      <c r="KMA39" s="1849"/>
      <c r="KMB39" s="1338"/>
      <c r="KMC39" s="1338"/>
      <c r="KMD39" s="1849"/>
      <c r="KME39" s="1849"/>
      <c r="KMF39" s="1849"/>
      <c r="KMG39" s="1849"/>
      <c r="KMH39" s="1020"/>
      <c r="KMI39" s="1849"/>
      <c r="KMJ39" s="1849"/>
      <c r="KMK39" s="1338"/>
      <c r="KML39" s="1338"/>
      <c r="KMM39" s="1849"/>
      <c r="KMN39" s="1849"/>
      <c r="KMO39" s="1849"/>
      <c r="KMP39" s="1849"/>
      <c r="KMQ39" s="1020"/>
      <c r="KMR39" s="1849"/>
      <c r="KMS39" s="1849"/>
      <c r="KMT39" s="1338"/>
      <c r="KMU39" s="1338"/>
      <c r="KMV39" s="1849"/>
      <c r="KMW39" s="1849"/>
      <c r="KMX39" s="1849"/>
      <c r="KMY39" s="1849"/>
      <c r="KMZ39" s="1020"/>
      <c r="KNA39" s="1849"/>
      <c r="KNB39" s="1849"/>
      <c r="KNC39" s="1338"/>
      <c r="KND39" s="1338"/>
      <c r="KNE39" s="1849"/>
      <c r="KNF39" s="1849"/>
      <c r="KNG39" s="1849"/>
      <c r="KNH39" s="1849"/>
      <c r="KNI39" s="1020"/>
      <c r="KNJ39" s="1849"/>
      <c r="KNK39" s="1849"/>
      <c r="KNL39" s="1338"/>
      <c r="KNM39" s="1338"/>
      <c r="KNN39" s="1849"/>
      <c r="KNO39" s="1849"/>
      <c r="KNP39" s="1849"/>
      <c r="KNQ39" s="1849"/>
      <c r="KNR39" s="1020"/>
      <c r="KNS39" s="1849"/>
      <c r="KNT39" s="1849"/>
      <c r="KNU39" s="1338"/>
      <c r="KNV39" s="1338"/>
      <c r="KNW39" s="1849"/>
      <c r="KNX39" s="1849"/>
      <c r="KNY39" s="1849"/>
      <c r="KNZ39" s="1849"/>
      <c r="KOA39" s="1020"/>
      <c r="KOB39" s="1849"/>
      <c r="KOC39" s="1849"/>
      <c r="KOD39" s="1338"/>
      <c r="KOE39" s="1338"/>
      <c r="KOF39" s="1849"/>
      <c r="KOG39" s="1849"/>
      <c r="KOH39" s="1849"/>
      <c r="KOI39" s="1849"/>
      <c r="KOJ39" s="1020"/>
      <c r="KOK39" s="1849"/>
      <c r="KOL39" s="1849"/>
      <c r="KOM39" s="1338"/>
      <c r="KON39" s="1338"/>
      <c r="KOO39" s="1849"/>
      <c r="KOP39" s="1849"/>
      <c r="KOQ39" s="1849"/>
      <c r="KOR39" s="1849"/>
      <c r="KOS39" s="1020"/>
      <c r="KOT39" s="1849"/>
      <c r="KOU39" s="1849"/>
      <c r="KOV39" s="1338"/>
      <c r="KOW39" s="1338"/>
      <c r="KOX39" s="1849"/>
      <c r="KOY39" s="1849"/>
      <c r="KOZ39" s="1849"/>
      <c r="KPA39" s="1849"/>
      <c r="KPB39" s="1020"/>
      <c r="KPC39" s="1849"/>
      <c r="KPD39" s="1849"/>
      <c r="KPE39" s="1338"/>
      <c r="KPF39" s="1338"/>
      <c r="KPG39" s="1849"/>
      <c r="KPH39" s="1849"/>
      <c r="KPI39" s="1849"/>
      <c r="KPJ39" s="1849"/>
      <c r="KPK39" s="1020"/>
      <c r="KPL39" s="1849"/>
      <c r="KPM39" s="1849"/>
      <c r="KPN39" s="1338"/>
      <c r="KPO39" s="1338"/>
      <c r="KPP39" s="1849"/>
      <c r="KPQ39" s="1849"/>
      <c r="KPR39" s="1849"/>
      <c r="KPS39" s="1849"/>
      <c r="KPT39" s="1020"/>
      <c r="KPU39" s="1849"/>
      <c r="KPV39" s="1849"/>
      <c r="KPW39" s="1338"/>
      <c r="KPX39" s="1338"/>
      <c r="KPY39" s="1849"/>
      <c r="KPZ39" s="1849"/>
      <c r="KQA39" s="1849"/>
      <c r="KQB39" s="1849"/>
      <c r="KQC39" s="1020"/>
      <c r="KQD39" s="1849"/>
      <c r="KQE39" s="1849"/>
      <c r="KQF39" s="1338"/>
      <c r="KQG39" s="1338"/>
      <c r="KQH39" s="1849"/>
      <c r="KQI39" s="1849"/>
      <c r="KQJ39" s="1849"/>
      <c r="KQK39" s="1849"/>
      <c r="KQL39" s="1020"/>
      <c r="KQM39" s="1849"/>
      <c r="KQN39" s="1849"/>
      <c r="KQO39" s="1338"/>
      <c r="KQP39" s="1338"/>
      <c r="KQQ39" s="1849"/>
      <c r="KQR39" s="1849"/>
      <c r="KQS39" s="1849"/>
      <c r="KQT39" s="1849"/>
      <c r="KQU39" s="1020"/>
      <c r="KQV39" s="1849"/>
      <c r="KQW39" s="1849"/>
      <c r="KQX39" s="1338"/>
      <c r="KQY39" s="1338"/>
      <c r="KQZ39" s="1849"/>
      <c r="KRA39" s="1849"/>
      <c r="KRB39" s="1849"/>
      <c r="KRC39" s="1849"/>
      <c r="KRD39" s="1020"/>
      <c r="KRE39" s="1849"/>
      <c r="KRF39" s="1849"/>
      <c r="KRG39" s="1338"/>
      <c r="KRH39" s="1338"/>
      <c r="KRI39" s="1849"/>
      <c r="KRJ39" s="1849"/>
      <c r="KRK39" s="1849"/>
      <c r="KRL39" s="1849"/>
      <c r="KRM39" s="1020"/>
      <c r="KRN39" s="1849"/>
      <c r="KRO39" s="1849"/>
      <c r="KRP39" s="1338"/>
      <c r="KRQ39" s="1338"/>
      <c r="KRR39" s="1849"/>
      <c r="KRS39" s="1849"/>
      <c r="KRT39" s="1849"/>
      <c r="KRU39" s="1849"/>
      <c r="KRV39" s="1020"/>
      <c r="KRW39" s="1849"/>
      <c r="KRX39" s="1849"/>
      <c r="KRY39" s="1338"/>
      <c r="KRZ39" s="1338"/>
      <c r="KSA39" s="1849"/>
      <c r="KSB39" s="1849"/>
      <c r="KSC39" s="1849"/>
      <c r="KSD39" s="1849"/>
      <c r="KSE39" s="1020"/>
      <c r="KSF39" s="1849"/>
      <c r="KSG39" s="1849"/>
      <c r="KSH39" s="1338"/>
      <c r="KSI39" s="1338"/>
      <c r="KSJ39" s="1849"/>
      <c r="KSK39" s="1849"/>
      <c r="KSL39" s="1849"/>
      <c r="KSM39" s="1849"/>
      <c r="KSN39" s="1020"/>
      <c r="KSO39" s="1849"/>
      <c r="KSP39" s="1849"/>
      <c r="KSQ39" s="1338"/>
      <c r="KSR39" s="1338"/>
      <c r="KSS39" s="1849"/>
      <c r="KST39" s="1849"/>
      <c r="KSU39" s="1849"/>
      <c r="KSV39" s="1849"/>
      <c r="KSW39" s="1020"/>
      <c r="KSX39" s="1849"/>
      <c r="KSY39" s="1849"/>
      <c r="KSZ39" s="1338"/>
      <c r="KTA39" s="1338"/>
      <c r="KTB39" s="1849"/>
      <c r="KTC39" s="1849"/>
      <c r="KTD39" s="1849"/>
      <c r="KTE39" s="1849"/>
      <c r="KTF39" s="1020"/>
      <c r="KTG39" s="1849"/>
      <c r="KTH39" s="1849"/>
      <c r="KTI39" s="1338"/>
      <c r="KTJ39" s="1338"/>
      <c r="KTK39" s="1849"/>
      <c r="KTL39" s="1849"/>
      <c r="KTM39" s="1849"/>
      <c r="KTN39" s="1849"/>
      <c r="KTO39" s="1020"/>
      <c r="KTP39" s="1849"/>
      <c r="KTQ39" s="1849"/>
      <c r="KTR39" s="1338"/>
      <c r="KTS39" s="1338"/>
      <c r="KTT39" s="1849"/>
      <c r="KTU39" s="1849"/>
      <c r="KTV39" s="1849"/>
      <c r="KTW39" s="1849"/>
      <c r="KTX39" s="1020"/>
      <c r="KTY39" s="1849"/>
      <c r="KTZ39" s="1849"/>
      <c r="KUA39" s="1338"/>
      <c r="KUB39" s="1338"/>
      <c r="KUC39" s="1849"/>
      <c r="KUD39" s="1849"/>
      <c r="KUE39" s="1849"/>
      <c r="KUF39" s="1849"/>
      <c r="KUG39" s="1020"/>
      <c r="KUH39" s="1849"/>
      <c r="KUI39" s="1849"/>
      <c r="KUJ39" s="1338"/>
      <c r="KUK39" s="1338"/>
      <c r="KUL39" s="1849"/>
      <c r="KUM39" s="1849"/>
      <c r="KUN39" s="1849"/>
      <c r="KUO39" s="1849"/>
      <c r="KUP39" s="1020"/>
      <c r="KUQ39" s="1849"/>
      <c r="KUR39" s="1849"/>
      <c r="KUS39" s="1338"/>
      <c r="KUT39" s="1338"/>
      <c r="KUU39" s="1849"/>
      <c r="KUV39" s="1849"/>
      <c r="KUW39" s="1849"/>
      <c r="KUX39" s="1849"/>
      <c r="KUY39" s="1020"/>
      <c r="KUZ39" s="1849"/>
      <c r="KVA39" s="1849"/>
      <c r="KVB39" s="1338"/>
      <c r="KVC39" s="1338"/>
      <c r="KVD39" s="1849"/>
      <c r="KVE39" s="1849"/>
      <c r="KVF39" s="1849"/>
      <c r="KVG39" s="1849"/>
      <c r="KVH39" s="1020"/>
      <c r="KVI39" s="1849"/>
      <c r="KVJ39" s="1849"/>
      <c r="KVK39" s="1338"/>
      <c r="KVL39" s="1338"/>
      <c r="KVM39" s="1849"/>
      <c r="KVN39" s="1849"/>
      <c r="KVO39" s="1849"/>
      <c r="KVP39" s="1849"/>
      <c r="KVQ39" s="1020"/>
      <c r="KVR39" s="1849"/>
      <c r="KVS39" s="1849"/>
      <c r="KVT39" s="1338"/>
      <c r="KVU39" s="1338"/>
      <c r="KVV39" s="1849"/>
      <c r="KVW39" s="1849"/>
      <c r="KVX39" s="1849"/>
      <c r="KVY39" s="1849"/>
      <c r="KVZ39" s="1020"/>
      <c r="KWA39" s="1849"/>
      <c r="KWB39" s="1849"/>
      <c r="KWC39" s="1338"/>
      <c r="KWD39" s="1338"/>
      <c r="KWE39" s="1849"/>
      <c r="KWF39" s="1849"/>
      <c r="KWG39" s="1849"/>
      <c r="KWH39" s="1849"/>
      <c r="KWI39" s="1020"/>
      <c r="KWJ39" s="1849"/>
      <c r="KWK39" s="1849"/>
      <c r="KWL39" s="1338"/>
      <c r="KWM39" s="1338"/>
      <c r="KWN39" s="1849"/>
      <c r="KWO39" s="1849"/>
      <c r="KWP39" s="1849"/>
      <c r="KWQ39" s="1849"/>
      <c r="KWR39" s="1020"/>
      <c r="KWS39" s="1849"/>
      <c r="KWT39" s="1849"/>
      <c r="KWU39" s="1338"/>
      <c r="KWV39" s="1338"/>
      <c r="KWW39" s="1849"/>
      <c r="KWX39" s="1849"/>
      <c r="KWY39" s="1849"/>
      <c r="KWZ39" s="1849"/>
      <c r="KXA39" s="1020"/>
      <c r="KXB39" s="1849"/>
      <c r="KXC39" s="1849"/>
      <c r="KXD39" s="1338"/>
      <c r="KXE39" s="1338"/>
      <c r="KXF39" s="1849"/>
      <c r="KXG39" s="1849"/>
      <c r="KXH39" s="1849"/>
      <c r="KXI39" s="1849"/>
      <c r="KXJ39" s="1020"/>
      <c r="KXK39" s="1849"/>
      <c r="KXL39" s="1849"/>
      <c r="KXM39" s="1338"/>
      <c r="KXN39" s="1338"/>
      <c r="KXO39" s="1849"/>
      <c r="KXP39" s="1849"/>
      <c r="KXQ39" s="1849"/>
      <c r="KXR39" s="1849"/>
      <c r="KXS39" s="1020"/>
      <c r="KXT39" s="1849"/>
      <c r="KXU39" s="1849"/>
      <c r="KXV39" s="1338"/>
      <c r="KXW39" s="1338"/>
      <c r="KXX39" s="1849"/>
      <c r="KXY39" s="1849"/>
      <c r="KXZ39" s="1849"/>
      <c r="KYA39" s="1849"/>
      <c r="KYB39" s="1020"/>
      <c r="KYC39" s="1849"/>
      <c r="KYD39" s="1849"/>
      <c r="KYE39" s="1338"/>
      <c r="KYF39" s="1338"/>
      <c r="KYG39" s="1849"/>
      <c r="KYH39" s="1849"/>
      <c r="KYI39" s="1849"/>
      <c r="KYJ39" s="1849"/>
      <c r="KYK39" s="1020"/>
      <c r="KYL39" s="1849"/>
      <c r="KYM39" s="1849"/>
      <c r="KYN39" s="1338"/>
      <c r="KYO39" s="1338"/>
      <c r="KYP39" s="1849"/>
      <c r="KYQ39" s="1849"/>
      <c r="KYR39" s="1849"/>
      <c r="KYS39" s="1849"/>
      <c r="KYT39" s="1020"/>
      <c r="KYU39" s="1849"/>
      <c r="KYV39" s="1849"/>
      <c r="KYW39" s="1338"/>
      <c r="KYX39" s="1338"/>
      <c r="KYY39" s="1849"/>
      <c r="KYZ39" s="1849"/>
      <c r="KZA39" s="1849"/>
      <c r="KZB39" s="1849"/>
      <c r="KZC39" s="1020"/>
      <c r="KZD39" s="1849"/>
      <c r="KZE39" s="1849"/>
      <c r="KZF39" s="1338"/>
      <c r="KZG39" s="1338"/>
      <c r="KZH39" s="1849"/>
      <c r="KZI39" s="1849"/>
      <c r="KZJ39" s="1849"/>
      <c r="KZK39" s="1849"/>
      <c r="KZL39" s="1020"/>
      <c r="KZM39" s="1849"/>
      <c r="KZN39" s="1849"/>
      <c r="KZO39" s="1338"/>
      <c r="KZP39" s="1338"/>
      <c r="KZQ39" s="1849"/>
      <c r="KZR39" s="1849"/>
      <c r="KZS39" s="1849"/>
      <c r="KZT39" s="1849"/>
      <c r="KZU39" s="1020"/>
      <c r="KZV39" s="1849"/>
      <c r="KZW39" s="1849"/>
      <c r="KZX39" s="1338"/>
      <c r="KZY39" s="1338"/>
      <c r="KZZ39" s="1849"/>
      <c r="LAA39" s="1849"/>
      <c r="LAB39" s="1849"/>
      <c r="LAC39" s="1849"/>
      <c r="LAD39" s="1020"/>
      <c r="LAE39" s="1849"/>
      <c r="LAF39" s="1849"/>
      <c r="LAG39" s="1338"/>
      <c r="LAH39" s="1338"/>
      <c r="LAI39" s="1849"/>
      <c r="LAJ39" s="1849"/>
      <c r="LAK39" s="1849"/>
      <c r="LAL39" s="1849"/>
      <c r="LAM39" s="1020"/>
      <c r="LAN39" s="1849"/>
      <c r="LAO39" s="1849"/>
      <c r="LAP39" s="1338"/>
      <c r="LAQ39" s="1338"/>
      <c r="LAR39" s="1849"/>
      <c r="LAS39" s="1849"/>
      <c r="LAT39" s="1849"/>
      <c r="LAU39" s="1849"/>
      <c r="LAV39" s="1020"/>
      <c r="LAW39" s="1849"/>
      <c r="LAX39" s="1849"/>
      <c r="LAY39" s="1338"/>
      <c r="LAZ39" s="1338"/>
      <c r="LBA39" s="1849"/>
      <c r="LBB39" s="1849"/>
      <c r="LBC39" s="1849"/>
      <c r="LBD39" s="1849"/>
      <c r="LBE39" s="1020"/>
      <c r="LBF39" s="1849"/>
      <c r="LBG39" s="1849"/>
      <c r="LBH39" s="1338"/>
      <c r="LBI39" s="1338"/>
      <c r="LBJ39" s="1849"/>
      <c r="LBK39" s="1849"/>
      <c r="LBL39" s="1849"/>
      <c r="LBM39" s="1849"/>
      <c r="LBN39" s="1020"/>
      <c r="LBO39" s="1849"/>
      <c r="LBP39" s="1849"/>
      <c r="LBQ39" s="1338"/>
      <c r="LBR39" s="1338"/>
      <c r="LBS39" s="1849"/>
      <c r="LBT39" s="1849"/>
      <c r="LBU39" s="1849"/>
      <c r="LBV39" s="1849"/>
      <c r="LBW39" s="1020"/>
      <c r="LBX39" s="1849"/>
      <c r="LBY39" s="1849"/>
      <c r="LBZ39" s="1338"/>
      <c r="LCA39" s="1338"/>
      <c r="LCB39" s="1849"/>
      <c r="LCC39" s="1849"/>
      <c r="LCD39" s="1849"/>
      <c r="LCE39" s="1849"/>
      <c r="LCF39" s="1020"/>
      <c r="LCG39" s="1849"/>
      <c r="LCH39" s="1849"/>
      <c r="LCI39" s="1338"/>
      <c r="LCJ39" s="1338"/>
      <c r="LCK39" s="1849"/>
      <c r="LCL39" s="1849"/>
      <c r="LCM39" s="1849"/>
      <c r="LCN39" s="1849"/>
      <c r="LCO39" s="1020"/>
      <c r="LCP39" s="1849"/>
      <c r="LCQ39" s="1849"/>
      <c r="LCR39" s="1338"/>
      <c r="LCS39" s="1338"/>
      <c r="LCT39" s="1849"/>
      <c r="LCU39" s="1849"/>
      <c r="LCV39" s="1849"/>
      <c r="LCW39" s="1849"/>
      <c r="LCX39" s="1020"/>
      <c r="LCY39" s="1849"/>
      <c r="LCZ39" s="1849"/>
      <c r="LDA39" s="1338"/>
      <c r="LDB39" s="1338"/>
      <c r="LDC39" s="1849"/>
      <c r="LDD39" s="1849"/>
      <c r="LDE39" s="1849"/>
      <c r="LDF39" s="1849"/>
      <c r="LDG39" s="1020"/>
      <c r="LDH39" s="1849"/>
      <c r="LDI39" s="1849"/>
      <c r="LDJ39" s="1338"/>
      <c r="LDK39" s="1338"/>
      <c r="LDL39" s="1849"/>
      <c r="LDM39" s="1849"/>
      <c r="LDN39" s="1849"/>
      <c r="LDO39" s="1849"/>
      <c r="LDP39" s="1020"/>
      <c r="LDQ39" s="1849"/>
      <c r="LDR39" s="1849"/>
      <c r="LDS39" s="1338"/>
      <c r="LDT39" s="1338"/>
      <c r="LDU39" s="1849"/>
      <c r="LDV39" s="1849"/>
      <c r="LDW39" s="1849"/>
      <c r="LDX39" s="1849"/>
      <c r="LDY39" s="1020"/>
      <c r="LDZ39" s="1849"/>
      <c r="LEA39" s="1849"/>
      <c r="LEB39" s="1338"/>
      <c r="LEC39" s="1338"/>
      <c r="LED39" s="1849"/>
      <c r="LEE39" s="1849"/>
      <c r="LEF39" s="1849"/>
      <c r="LEG39" s="1849"/>
      <c r="LEH39" s="1020"/>
      <c r="LEI39" s="1849"/>
      <c r="LEJ39" s="1849"/>
      <c r="LEK39" s="1338"/>
      <c r="LEL39" s="1338"/>
      <c r="LEM39" s="1849"/>
      <c r="LEN39" s="1849"/>
      <c r="LEO39" s="1849"/>
      <c r="LEP39" s="1849"/>
      <c r="LEQ39" s="1020"/>
      <c r="LER39" s="1849"/>
      <c r="LES39" s="1849"/>
      <c r="LET39" s="1338"/>
      <c r="LEU39" s="1338"/>
      <c r="LEV39" s="1849"/>
      <c r="LEW39" s="1849"/>
      <c r="LEX39" s="1849"/>
      <c r="LEY39" s="1849"/>
      <c r="LEZ39" s="1020"/>
      <c r="LFA39" s="1849"/>
      <c r="LFB39" s="1849"/>
      <c r="LFC39" s="1338"/>
      <c r="LFD39" s="1338"/>
      <c r="LFE39" s="1849"/>
      <c r="LFF39" s="1849"/>
      <c r="LFG39" s="1849"/>
      <c r="LFH39" s="1849"/>
      <c r="LFI39" s="1020"/>
      <c r="LFJ39" s="1849"/>
      <c r="LFK39" s="1849"/>
      <c r="LFL39" s="1338"/>
      <c r="LFM39" s="1338"/>
      <c r="LFN39" s="1849"/>
      <c r="LFO39" s="1849"/>
      <c r="LFP39" s="1849"/>
      <c r="LFQ39" s="1849"/>
      <c r="LFR39" s="1020"/>
      <c r="LFS39" s="1849"/>
      <c r="LFT39" s="1849"/>
      <c r="LFU39" s="1338"/>
      <c r="LFV39" s="1338"/>
      <c r="LFW39" s="1849"/>
      <c r="LFX39" s="1849"/>
      <c r="LFY39" s="1849"/>
      <c r="LFZ39" s="1849"/>
      <c r="LGA39" s="1020"/>
      <c r="LGB39" s="1849"/>
      <c r="LGC39" s="1849"/>
      <c r="LGD39" s="1338"/>
      <c r="LGE39" s="1338"/>
      <c r="LGF39" s="1849"/>
      <c r="LGG39" s="1849"/>
      <c r="LGH39" s="1849"/>
      <c r="LGI39" s="1849"/>
      <c r="LGJ39" s="1020"/>
      <c r="LGK39" s="1849"/>
      <c r="LGL39" s="1849"/>
      <c r="LGM39" s="1338"/>
      <c r="LGN39" s="1338"/>
      <c r="LGO39" s="1849"/>
      <c r="LGP39" s="1849"/>
      <c r="LGQ39" s="1849"/>
      <c r="LGR39" s="1849"/>
      <c r="LGS39" s="1020"/>
      <c r="LGT39" s="1849"/>
      <c r="LGU39" s="1849"/>
      <c r="LGV39" s="1338"/>
      <c r="LGW39" s="1338"/>
      <c r="LGX39" s="1849"/>
      <c r="LGY39" s="1849"/>
      <c r="LGZ39" s="1849"/>
      <c r="LHA39" s="1849"/>
      <c r="LHB39" s="1020"/>
      <c r="LHC39" s="1849"/>
      <c r="LHD39" s="1849"/>
      <c r="LHE39" s="1338"/>
      <c r="LHF39" s="1338"/>
      <c r="LHG39" s="1849"/>
      <c r="LHH39" s="1849"/>
      <c r="LHI39" s="1849"/>
      <c r="LHJ39" s="1849"/>
      <c r="LHK39" s="1020"/>
      <c r="LHL39" s="1849"/>
      <c r="LHM39" s="1849"/>
      <c r="LHN39" s="1338"/>
      <c r="LHO39" s="1338"/>
      <c r="LHP39" s="1849"/>
      <c r="LHQ39" s="1849"/>
      <c r="LHR39" s="1849"/>
      <c r="LHS39" s="1849"/>
      <c r="LHT39" s="1020"/>
      <c r="LHU39" s="1849"/>
      <c r="LHV39" s="1849"/>
      <c r="LHW39" s="1338"/>
      <c r="LHX39" s="1338"/>
      <c r="LHY39" s="1849"/>
      <c r="LHZ39" s="1849"/>
      <c r="LIA39" s="1849"/>
      <c r="LIB39" s="1849"/>
      <c r="LIC39" s="1020"/>
      <c r="LID39" s="1849"/>
      <c r="LIE39" s="1849"/>
      <c r="LIF39" s="1338"/>
      <c r="LIG39" s="1338"/>
      <c r="LIH39" s="1849"/>
      <c r="LII39" s="1849"/>
      <c r="LIJ39" s="1849"/>
      <c r="LIK39" s="1849"/>
      <c r="LIL39" s="1020"/>
      <c r="LIM39" s="1849"/>
      <c r="LIN39" s="1849"/>
      <c r="LIO39" s="1338"/>
      <c r="LIP39" s="1338"/>
      <c r="LIQ39" s="1849"/>
      <c r="LIR39" s="1849"/>
      <c r="LIS39" s="1849"/>
      <c r="LIT39" s="1849"/>
      <c r="LIU39" s="1020"/>
      <c r="LIV39" s="1849"/>
      <c r="LIW39" s="1849"/>
      <c r="LIX39" s="1338"/>
      <c r="LIY39" s="1338"/>
      <c r="LIZ39" s="1849"/>
      <c r="LJA39" s="1849"/>
      <c r="LJB39" s="1849"/>
      <c r="LJC39" s="1849"/>
      <c r="LJD39" s="1020"/>
      <c r="LJE39" s="1849"/>
      <c r="LJF39" s="1849"/>
      <c r="LJG39" s="1338"/>
      <c r="LJH39" s="1338"/>
      <c r="LJI39" s="1849"/>
      <c r="LJJ39" s="1849"/>
      <c r="LJK39" s="1849"/>
      <c r="LJL39" s="1849"/>
      <c r="LJM39" s="1020"/>
      <c r="LJN39" s="1849"/>
      <c r="LJO39" s="1849"/>
      <c r="LJP39" s="1338"/>
      <c r="LJQ39" s="1338"/>
      <c r="LJR39" s="1849"/>
      <c r="LJS39" s="1849"/>
      <c r="LJT39" s="1849"/>
      <c r="LJU39" s="1849"/>
      <c r="LJV39" s="1020"/>
      <c r="LJW39" s="1849"/>
      <c r="LJX39" s="1849"/>
      <c r="LJY39" s="1338"/>
      <c r="LJZ39" s="1338"/>
      <c r="LKA39" s="1849"/>
      <c r="LKB39" s="1849"/>
      <c r="LKC39" s="1849"/>
      <c r="LKD39" s="1849"/>
      <c r="LKE39" s="1020"/>
      <c r="LKF39" s="1849"/>
      <c r="LKG39" s="1849"/>
      <c r="LKH39" s="1338"/>
      <c r="LKI39" s="1338"/>
      <c r="LKJ39" s="1849"/>
      <c r="LKK39" s="1849"/>
      <c r="LKL39" s="1849"/>
      <c r="LKM39" s="1849"/>
      <c r="LKN39" s="1020"/>
      <c r="LKO39" s="1849"/>
      <c r="LKP39" s="1849"/>
      <c r="LKQ39" s="1338"/>
      <c r="LKR39" s="1338"/>
      <c r="LKS39" s="1849"/>
      <c r="LKT39" s="1849"/>
      <c r="LKU39" s="1849"/>
      <c r="LKV39" s="1849"/>
      <c r="LKW39" s="1020"/>
      <c r="LKX39" s="1849"/>
      <c r="LKY39" s="1849"/>
      <c r="LKZ39" s="1338"/>
      <c r="LLA39" s="1338"/>
      <c r="LLB39" s="1849"/>
      <c r="LLC39" s="1849"/>
      <c r="LLD39" s="1849"/>
      <c r="LLE39" s="1849"/>
      <c r="LLF39" s="1020"/>
      <c r="LLG39" s="1849"/>
      <c r="LLH39" s="1849"/>
      <c r="LLI39" s="1338"/>
      <c r="LLJ39" s="1338"/>
      <c r="LLK39" s="1849"/>
      <c r="LLL39" s="1849"/>
      <c r="LLM39" s="1849"/>
      <c r="LLN39" s="1849"/>
      <c r="LLO39" s="1020"/>
      <c r="LLP39" s="1849"/>
      <c r="LLQ39" s="1849"/>
      <c r="LLR39" s="1338"/>
      <c r="LLS39" s="1338"/>
      <c r="LLT39" s="1849"/>
      <c r="LLU39" s="1849"/>
      <c r="LLV39" s="1849"/>
      <c r="LLW39" s="1849"/>
      <c r="LLX39" s="1020"/>
      <c r="LLY39" s="1849"/>
      <c r="LLZ39" s="1849"/>
      <c r="LMA39" s="1338"/>
      <c r="LMB39" s="1338"/>
      <c r="LMC39" s="1849"/>
      <c r="LMD39" s="1849"/>
      <c r="LME39" s="1849"/>
      <c r="LMF39" s="1849"/>
      <c r="LMG39" s="1020"/>
      <c r="LMH39" s="1849"/>
      <c r="LMI39" s="1849"/>
      <c r="LMJ39" s="1338"/>
      <c r="LMK39" s="1338"/>
      <c r="LML39" s="1849"/>
      <c r="LMM39" s="1849"/>
      <c r="LMN39" s="1849"/>
      <c r="LMO39" s="1849"/>
      <c r="LMP39" s="1020"/>
      <c r="LMQ39" s="1849"/>
      <c r="LMR39" s="1849"/>
      <c r="LMS39" s="1338"/>
      <c r="LMT39" s="1338"/>
      <c r="LMU39" s="1849"/>
      <c r="LMV39" s="1849"/>
      <c r="LMW39" s="1849"/>
      <c r="LMX39" s="1849"/>
      <c r="LMY39" s="1020"/>
      <c r="LMZ39" s="1849"/>
      <c r="LNA39" s="1849"/>
      <c r="LNB39" s="1338"/>
      <c r="LNC39" s="1338"/>
      <c r="LND39" s="1849"/>
      <c r="LNE39" s="1849"/>
      <c r="LNF39" s="1849"/>
      <c r="LNG39" s="1849"/>
      <c r="LNH39" s="1020"/>
      <c r="LNI39" s="1849"/>
      <c r="LNJ39" s="1849"/>
      <c r="LNK39" s="1338"/>
      <c r="LNL39" s="1338"/>
      <c r="LNM39" s="1849"/>
      <c r="LNN39" s="1849"/>
      <c r="LNO39" s="1849"/>
      <c r="LNP39" s="1849"/>
      <c r="LNQ39" s="1020"/>
      <c r="LNR39" s="1849"/>
      <c r="LNS39" s="1849"/>
      <c r="LNT39" s="1338"/>
      <c r="LNU39" s="1338"/>
      <c r="LNV39" s="1849"/>
      <c r="LNW39" s="1849"/>
      <c r="LNX39" s="1849"/>
      <c r="LNY39" s="1849"/>
      <c r="LNZ39" s="1020"/>
      <c r="LOA39" s="1849"/>
      <c r="LOB39" s="1849"/>
      <c r="LOC39" s="1338"/>
      <c r="LOD39" s="1338"/>
      <c r="LOE39" s="1849"/>
      <c r="LOF39" s="1849"/>
      <c r="LOG39" s="1849"/>
      <c r="LOH39" s="1849"/>
      <c r="LOI39" s="1020"/>
      <c r="LOJ39" s="1849"/>
      <c r="LOK39" s="1849"/>
      <c r="LOL39" s="1338"/>
      <c r="LOM39" s="1338"/>
      <c r="LON39" s="1849"/>
      <c r="LOO39" s="1849"/>
      <c r="LOP39" s="1849"/>
      <c r="LOQ39" s="1849"/>
      <c r="LOR39" s="1020"/>
      <c r="LOS39" s="1849"/>
      <c r="LOT39" s="1849"/>
      <c r="LOU39" s="1338"/>
      <c r="LOV39" s="1338"/>
      <c r="LOW39" s="1849"/>
      <c r="LOX39" s="1849"/>
      <c r="LOY39" s="1849"/>
      <c r="LOZ39" s="1849"/>
      <c r="LPA39" s="1020"/>
      <c r="LPB39" s="1849"/>
      <c r="LPC39" s="1849"/>
      <c r="LPD39" s="1338"/>
      <c r="LPE39" s="1338"/>
      <c r="LPF39" s="1849"/>
      <c r="LPG39" s="1849"/>
      <c r="LPH39" s="1849"/>
      <c r="LPI39" s="1849"/>
      <c r="LPJ39" s="1020"/>
      <c r="LPK39" s="1849"/>
      <c r="LPL39" s="1849"/>
      <c r="LPM39" s="1338"/>
      <c r="LPN39" s="1338"/>
      <c r="LPO39" s="1849"/>
      <c r="LPP39" s="1849"/>
      <c r="LPQ39" s="1849"/>
      <c r="LPR39" s="1849"/>
      <c r="LPS39" s="1020"/>
      <c r="LPT39" s="1849"/>
      <c r="LPU39" s="1849"/>
      <c r="LPV39" s="1338"/>
      <c r="LPW39" s="1338"/>
      <c r="LPX39" s="1849"/>
      <c r="LPY39" s="1849"/>
      <c r="LPZ39" s="1849"/>
      <c r="LQA39" s="1849"/>
      <c r="LQB39" s="1020"/>
      <c r="LQC39" s="1849"/>
      <c r="LQD39" s="1849"/>
      <c r="LQE39" s="1338"/>
      <c r="LQF39" s="1338"/>
      <c r="LQG39" s="1849"/>
      <c r="LQH39" s="1849"/>
      <c r="LQI39" s="1849"/>
      <c r="LQJ39" s="1849"/>
      <c r="LQK39" s="1020"/>
      <c r="LQL39" s="1849"/>
      <c r="LQM39" s="1849"/>
      <c r="LQN39" s="1338"/>
      <c r="LQO39" s="1338"/>
      <c r="LQP39" s="1849"/>
      <c r="LQQ39" s="1849"/>
      <c r="LQR39" s="1849"/>
      <c r="LQS39" s="1849"/>
      <c r="LQT39" s="1020"/>
      <c r="LQU39" s="1849"/>
      <c r="LQV39" s="1849"/>
      <c r="LQW39" s="1338"/>
      <c r="LQX39" s="1338"/>
      <c r="LQY39" s="1849"/>
      <c r="LQZ39" s="1849"/>
      <c r="LRA39" s="1849"/>
      <c r="LRB39" s="1849"/>
      <c r="LRC39" s="1020"/>
      <c r="LRD39" s="1849"/>
      <c r="LRE39" s="1849"/>
      <c r="LRF39" s="1338"/>
      <c r="LRG39" s="1338"/>
      <c r="LRH39" s="1849"/>
      <c r="LRI39" s="1849"/>
      <c r="LRJ39" s="1849"/>
      <c r="LRK39" s="1849"/>
      <c r="LRL39" s="1020"/>
      <c r="LRM39" s="1849"/>
      <c r="LRN39" s="1849"/>
      <c r="LRO39" s="1338"/>
      <c r="LRP39" s="1338"/>
      <c r="LRQ39" s="1849"/>
      <c r="LRR39" s="1849"/>
      <c r="LRS39" s="1849"/>
      <c r="LRT39" s="1849"/>
      <c r="LRU39" s="1020"/>
      <c r="LRV39" s="1849"/>
      <c r="LRW39" s="1849"/>
      <c r="LRX39" s="1338"/>
      <c r="LRY39" s="1338"/>
      <c r="LRZ39" s="1849"/>
      <c r="LSA39" s="1849"/>
      <c r="LSB39" s="1849"/>
      <c r="LSC39" s="1849"/>
      <c r="LSD39" s="1020"/>
      <c r="LSE39" s="1849"/>
      <c r="LSF39" s="1849"/>
      <c r="LSG39" s="1338"/>
      <c r="LSH39" s="1338"/>
      <c r="LSI39" s="1849"/>
      <c r="LSJ39" s="1849"/>
      <c r="LSK39" s="1849"/>
      <c r="LSL39" s="1849"/>
      <c r="LSM39" s="1020"/>
      <c r="LSN39" s="1849"/>
      <c r="LSO39" s="1849"/>
      <c r="LSP39" s="1338"/>
      <c r="LSQ39" s="1338"/>
      <c r="LSR39" s="1849"/>
      <c r="LSS39" s="1849"/>
      <c r="LST39" s="1849"/>
      <c r="LSU39" s="1849"/>
      <c r="LSV39" s="1020"/>
      <c r="LSW39" s="1849"/>
      <c r="LSX39" s="1849"/>
      <c r="LSY39" s="1338"/>
      <c r="LSZ39" s="1338"/>
      <c r="LTA39" s="1849"/>
      <c r="LTB39" s="1849"/>
      <c r="LTC39" s="1849"/>
      <c r="LTD39" s="1849"/>
      <c r="LTE39" s="1020"/>
      <c r="LTF39" s="1849"/>
      <c r="LTG39" s="1849"/>
      <c r="LTH39" s="1338"/>
      <c r="LTI39" s="1338"/>
      <c r="LTJ39" s="1849"/>
      <c r="LTK39" s="1849"/>
      <c r="LTL39" s="1849"/>
      <c r="LTM39" s="1849"/>
      <c r="LTN39" s="1020"/>
      <c r="LTO39" s="1849"/>
      <c r="LTP39" s="1849"/>
      <c r="LTQ39" s="1338"/>
      <c r="LTR39" s="1338"/>
      <c r="LTS39" s="1849"/>
      <c r="LTT39" s="1849"/>
      <c r="LTU39" s="1849"/>
      <c r="LTV39" s="1849"/>
      <c r="LTW39" s="1020"/>
      <c r="LTX39" s="1849"/>
      <c r="LTY39" s="1849"/>
      <c r="LTZ39" s="1338"/>
      <c r="LUA39" s="1338"/>
      <c r="LUB39" s="1849"/>
      <c r="LUC39" s="1849"/>
      <c r="LUD39" s="1849"/>
      <c r="LUE39" s="1849"/>
      <c r="LUF39" s="1020"/>
      <c r="LUG39" s="1849"/>
      <c r="LUH39" s="1849"/>
      <c r="LUI39" s="1338"/>
      <c r="LUJ39" s="1338"/>
      <c r="LUK39" s="1849"/>
      <c r="LUL39" s="1849"/>
      <c r="LUM39" s="1849"/>
      <c r="LUN39" s="1849"/>
      <c r="LUO39" s="1020"/>
      <c r="LUP39" s="1849"/>
      <c r="LUQ39" s="1849"/>
      <c r="LUR39" s="1338"/>
      <c r="LUS39" s="1338"/>
      <c r="LUT39" s="1849"/>
      <c r="LUU39" s="1849"/>
      <c r="LUV39" s="1849"/>
      <c r="LUW39" s="1849"/>
      <c r="LUX39" s="1020"/>
      <c r="LUY39" s="1849"/>
      <c r="LUZ39" s="1849"/>
      <c r="LVA39" s="1338"/>
      <c r="LVB39" s="1338"/>
      <c r="LVC39" s="1849"/>
      <c r="LVD39" s="1849"/>
      <c r="LVE39" s="1849"/>
      <c r="LVF39" s="1849"/>
      <c r="LVG39" s="1020"/>
      <c r="LVH39" s="1849"/>
      <c r="LVI39" s="1849"/>
      <c r="LVJ39" s="1338"/>
      <c r="LVK39" s="1338"/>
      <c r="LVL39" s="1849"/>
      <c r="LVM39" s="1849"/>
      <c r="LVN39" s="1849"/>
      <c r="LVO39" s="1849"/>
      <c r="LVP39" s="1020"/>
      <c r="LVQ39" s="1849"/>
      <c r="LVR39" s="1849"/>
      <c r="LVS39" s="1338"/>
      <c r="LVT39" s="1338"/>
      <c r="LVU39" s="1849"/>
      <c r="LVV39" s="1849"/>
      <c r="LVW39" s="1849"/>
      <c r="LVX39" s="1849"/>
      <c r="LVY39" s="1020"/>
      <c r="LVZ39" s="1849"/>
      <c r="LWA39" s="1849"/>
      <c r="LWB39" s="1338"/>
      <c r="LWC39" s="1338"/>
      <c r="LWD39" s="1849"/>
      <c r="LWE39" s="1849"/>
      <c r="LWF39" s="1849"/>
      <c r="LWG39" s="1849"/>
      <c r="LWH39" s="1020"/>
      <c r="LWI39" s="1849"/>
      <c r="LWJ39" s="1849"/>
      <c r="LWK39" s="1338"/>
      <c r="LWL39" s="1338"/>
      <c r="LWM39" s="1849"/>
      <c r="LWN39" s="1849"/>
      <c r="LWO39" s="1849"/>
      <c r="LWP39" s="1849"/>
      <c r="LWQ39" s="1020"/>
      <c r="LWR39" s="1849"/>
      <c r="LWS39" s="1849"/>
      <c r="LWT39" s="1338"/>
      <c r="LWU39" s="1338"/>
      <c r="LWV39" s="1849"/>
      <c r="LWW39" s="1849"/>
      <c r="LWX39" s="1849"/>
      <c r="LWY39" s="1849"/>
      <c r="LWZ39" s="1020"/>
      <c r="LXA39" s="1849"/>
      <c r="LXB39" s="1849"/>
      <c r="LXC39" s="1338"/>
      <c r="LXD39" s="1338"/>
      <c r="LXE39" s="1849"/>
      <c r="LXF39" s="1849"/>
      <c r="LXG39" s="1849"/>
      <c r="LXH39" s="1849"/>
      <c r="LXI39" s="1020"/>
      <c r="LXJ39" s="1849"/>
      <c r="LXK39" s="1849"/>
      <c r="LXL39" s="1338"/>
      <c r="LXM39" s="1338"/>
      <c r="LXN39" s="1849"/>
      <c r="LXO39" s="1849"/>
      <c r="LXP39" s="1849"/>
      <c r="LXQ39" s="1849"/>
      <c r="LXR39" s="1020"/>
      <c r="LXS39" s="1849"/>
      <c r="LXT39" s="1849"/>
      <c r="LXU39" s="1338"/>
      <c r="LXV39" s="1338"/>
      <c r="LXW39" s="1849"/>
      <c r="LXX39" s="1849"/>
      <c r="LXY39" s="1849"/>
      <c r="LXZ39" s="1849"/>
      <c r="LYA39" s="1020"/>
      <c r="LYB39" s="1849"/>
      <c r="LYC39" s="1849"/>
      <c r="LYD39" s="1338"/>
      <c r="LYE39" s="1338"/>
      <c r="LYF39" s="1849"/>
      <c r="LYG39" s="1849"/>
      <c r="LYH39" s="1849"/>
      <c r="LYI39" s="1849"/>
      <c r="LYJ39" s="1020"/>
      <c r="LYK39" s="1849"/>
      <c r="LYL39" s="1849"/>
      <c r="LYM39" s="1338"/>
      <c r="LYN39" s="1338"/>
      <c r="LYO39" s="1849"/>
      <c r="LYP39" s="1849"/>
      <c r="LYQ39" s="1849"/>
      <c r="LYR39" s="1849"/>
      <c r="LYS39" s="1020"/>
      <c r="LYT39" s="1849"/>
      <c r="LYU39" s="1849"/>
      <c r="LYV39" s="1338"/>
      <c r="LYW39" s="1338"/>
      <c r="LYX39" s="1849"/>
      <c r="LYY39" s="1849"/>
      <c r="LYZ39" s="1849"/>
      <c r="LZA39" s="1849"/>
      <c r="LZB39" s="1020"/>
      <c r="LZC39" s="1849"/>
      <c r="LZD39" s="1849"/>
      <c r="LZE39" s="1338"/>
      <c r="LZF39" s="1338"/>
      <c r="LZG39" s="1849"/>
      <c r="LZH39" s="1849"/>
      <c r="LZI39" s="1849"/>
      <c r="LZJ39" s="1849"/>
      <c r="LZK39" s="1020"/>
      <c r="LZL39" s="1849"/>
      <c r="LZM39" s="1849"/>
      <c r="LZN39" s="1338"/>
      <c r="LZO39" s="1338"/>
      <c r="LZP39" s="1849"/>
      <c r="LZQ39" s="1849"/>
      <c r="LZR39" s="1849"/>
      <c r="LZS39" s="1849"/>
      <c r="LZT39" s="1020"/>
      <c r="LZU39" s="1849"/>
      <c r="LZV39" s="1849"/>
      <c r="LZW39" s="1338"/>
      <c r="LZX39" s="1338"/>
      <c r="LZY39" s="1849"/>
      <c r="LZZ39" s="1849"/>
      <c r="MAA39" s="1849"/>
      <c r="MAB39" s="1849"/>
      <c r="MAC39" s="1020"/>
      <c r="MAD39" s="1849"/>
      <c r="MAE39" s="1849"/>
      <c r="MAF39" s="1338"/>
      <c r="MAG39" s="1338"/>
      <c r="MAH39" s="1849"/>
      <c r="MAI39" s="1849"/>
      <c r="MAJ39" s="1849"/>
      <c r="MAK39" s="1849"/>
      <c r="MAL39" s="1020"/>
      <c r="MAM39" s="1849"/>
      <c r="MAN39" s="1849"/>
      <c r="MAO39" s="1338"/>
      <c r="MAP39" s="1338"/>
      <c r="MAQ39" s="1849"/>
      <c r="MAR39" s="1849"/>
      <c r="MAS39" s="1849"/>
      <c r="MAT39" s="1849"/>
      <c r="MAU39" s="1020"/>
      <c r="MAV39" s="1849"/>
      <c r="MAW39" s="1849"/>
      <c r="MAX39" s="1338"/>
      <c r="MAY39" s="1338"/>
      <c r="MAZ39" s="1849"/>
      <c r="MBA39" s="1849"/>
      <c r="MBB39" s="1849"/>
      <c r="MBC39" s="1849"/>
      <c r="MBD39" s="1020"/>
      <c r="MBE39" s="1849"/>
      <c r="MBF39" s="1849"/>
      <c r="MBG39" s="1338"/>
      <c r="MBH39" s="1338"/>
      <c r="MBI39" s="1849"/>
      <c r="MBJ39" s="1849"/>
      <c r="MBK39" s="1849"/>
      <c r="MBL39" s="1849"/>
      <c r="MBM39" s="1020"/>
      <c r="MBN39" s="1849"/>
      <c r="MBO39" s="1849"/>
      <c r="MBP39" s="1338"/>
      <c r="MBQ39" s="1338"/>
      <c r="MBR39" s="1849"/>
      <c r="MBS39" s="1849"/>
      <c r="MBT39" s="1849"/>
      <c r="MBU39" s="1849"/>
      <c r="MBV39" s="1020"/>
      <c r="MBW39" s="1849"/>
      <c r="MBX39" s="1849"/>
      <c r="MBY39" s="1338"/>
      <c r="MBZ39" s="1338"/>
      <c r="MCA39" s="1849"/>
      <c r="MCB39" s="1849"/>
      <c r="MCC39" s="1849"/>
      <c r="MCD39" s="1849"/>
      <c r="MCE39" s="1020"/>
      <c r="MCF39" s="1849"/>
      <c r="MCG39" s="1849"/>
      <c r="MCH39" s="1338"/>
      <c r="MCI39" s="1338"/>
      <c r="MCJ39" s="1849"/>
      <c r="MCK39" s="1849"/>
      <c r="MCL39" s="1849"/>
      <c r="MCM39" s="1849"/>
      <c r="MCN39" s="1020"/>
      <c r="MCO39" s="1849"/>
      <c r="MCP39" s="1849"/>
      <c r="MCQ39" s="1338"/>
      <c r="MCR39" s="1338"/>
      <c r="MCS39" s="1849"/>
      <c r="MCT39" s="1849"/>
      <c r="MCU39" s="1849"/>
      <c r="MCV39" s="1849"/>
      <c r="MCW39" s="1020"/>
      <c r="MCX39" s="1849"/>
      <c r="MCY39" s="1849"/>
      <c r="MCZ39" s="1338"/>
      <c r="MDA39" s="1338"/>
      <c r="MDB39" s="1849"/>
      <c r="MDC39" s="1849"/>
      <c r="MDD39" s="1849"/>
      <c r="MDE39" s="1849"/>
      <c r="MDF39" s="1020"/>
      <c r="MDG39" s="1849"/>
      <c r="MDH39" s="1849"/>
      <c r="MDI39" s="1338"/>
      <c r="MDJ39" s="1338"/>
      <c r="MDK39" s="1849"/>
      <c r="MDL39" s="1849"/>
      <c r="MDM39" s="1849"/>
      <c r="MDN39" s="1849"/>
      <c r="MDO39" s="1020"/>
      <c r="MDP39" s="1849"/>
      <c r="MDQ39" s="1849"/>
      <c r="MDR39" s="1338"/>
      <c r="MDS39" s="1338"/>
      <c r="MDT39" s="1849"/>
      <c r="MDU39" s="1849"/>
      <c r="MDV39" s="1849"/>
      <c r="MDW39" s="1849"/>
      <c r="MDX39" s="1020"/>
      <c r="MDY39" s="1849"/>
      <c r="MDZ39" s="1849"/>
      <c r="MEA39" s="1338"/>
      <c r="MEB39" s="1338"/>
      <c r="MEC39" s="1849"/>
      <c r="MED39" s="1849"/>
      <c r="MEE39" s="1849"/>
      <c r="MEF39" s="1849"/>
      <c r="MEG39" s="1020"/>
      <c r="MEH39" s="1849"/>
      <c r="MEI39" s="1849"/>
      <c r="MEJ39" s="1338"/>
      <c r="MEK39" s="1338"/>
      <c r="MEL39" s="1849"/>
      <c r="MEM39" s="1849"/>
      <c r="MEN39" s="1849"/>
      <c r="MEO39" s="1849"/>
      <c r="MEP39" s="1020"/>
      <c r="MEQ39" s="1849"/>
      <c r="MER39" s="1849"/>
      <c r="MES39" s="1338"/>
      <c r="MET39" s="1338"/>
      <c r="MEU39" s="1849"/>
      <c r="MEV39" s="1849"/>
      <c r="MEW39" s="1849"/>
      <c r="MEX39" s="1849"/>
      <c r="MEY39" s="1020"/>
      <c r="MEZ39" s="1849"/>
      <c r="MFA39" s="1849"/>
      <c r="MFB39" s="1338"/>
      <c r="MFC39" s="1338"/>
      <c r="MFD39" s="1849"/>
      <c r="MFE39" s="1849"/>
      <c r="MFF39" s="1849"/>
      <c r="MFG39" s="1849"/>
      <c r="MFH39" s="1020"/>
      <c r="MFI39" s="1849"/>
      <c r="MFJ39" s="1849"/>
      <c r="MFK39" s="1338"/>
      <c r="MFL39" s="1338"/>
      <c r="MFM39" s="1849"/>
      <c r="MFN39" s="1849"/>
      <c r="MFO39" s="1849"/>
      <c r="MFP39" s="1849"/>
      <c r="MFQ39" s="1020"/>
      <c r="MFR39" s="1849"/>
      <c r="MFS39" s="1849"/>
      <c r="MFT39" s="1338"/>
      <c r="MFU39" s="1338"/>
      <c r="MFV39" s="1849"/>
      <c r="MFW39" s="1849"/>
      <c r="MFX39" s="1849"/>
      <c r="MFY39" s="1849"/>
      <c r="MFZ39" s="1020"/>
      <c r="MGA39" s="1849"/>
      <c r="MGB39" s="1849"/>
      <c r="MGC39" s="1338"/>
      <c r="MGD39" s="1338"/>
      <c r="MGE39" s="1849"/>
      <c r="MGF39" s="1849"/>
      <c r="MGG39" s="1849"/>
      <c r="MGH39" s="1849"/>
      <c r="MGI39" s="1020"/>
      <c r="MGJ39" s="1849"/>
      <c r="MGK39" s="1849"/>
      <c r="MGL39" s="1338"/>
      <c r="MGM39" s="1338"/>
      <c r="MGN39" s="1849"/>
      <c r="MGO39" s="1849"/>
      <c r="MGP39" s="1849"/>
      <c r="MGQ39" s="1849"/>
      <c r="MGR39" s="1020"/>
      <c r="MGS39" s="1849"/>
      <c r="MGT39" s="1849"/>
      <c r="MGU39" s="1338"/>
      <c r="MGV39" s="1338"/>
      <c r="MGW39" s="1849"/>
      <c r="MGX39" s="1849"/>
      <c r="MGY39" s="1849"/>
      <c r="MGZ39" s="1849"/>
      <c r="MHA39" s="1020"/>
      <c r="MHB39" s="1849"/>
      <c r="MHC39" s="1849"/>
      <c r="MHD39" s="1338"/>
      <c r="MHE39" s="1338"/>
      <c r="MHF39" s="1849"/>
      <c r="MHG39" s="1849"/>
      <c r="MHH39" s="1849"/>
      <c r="MHI39" s="1849"/>
      <c r="MHJ39" s="1020"/>
      <c r="MHK39" s="1849"/>
      <c r="MHL39" s="1849"/>
      <c r="MHM39" s="1338"/>
      <c r="MHN39" s="1338"/>
      <c r="MHO39" s="1849"/>
      <c r="MHP39" s="1849"/>
      <c r="MHQ39" s="1849"/>
      <c r="MHR39" s="1849"/>
      <c r="MHS39" s="1020"/>
      <c r="MHT39" s="1849"/>
      <c r="MHU39" s="1849"/>
      <c r="MHV39" s="1338"/>
      <c r="MHW39" s="1338"/>
      <c r="MHX39" s="1849"/>
      <c r="MHY39" s="1849"/>
      <c r="MHZ39" s="1849"/>
      <c r="MIA39" s="1849"/>
      <c r="MIB39" s="1020"/>
      <c r="MIC39" s="1849"/>
      <c r="MID39" s="1849"/>
      <c r="MIE39" s="1338"/>
      <c r="MIF39" s="1338"/>
      <c r="MIG39" s="1849"/>
      <c r="MIH39" s="1849"/>
      <c r="MII39" s="1849"/>
      <c r="MIJ39" s="1849"/>
      <c r="MIK39" s="1020"/>
      <c r="MIL39" s="1849"/>
      <c r="MIM39" s="1849"/>
      <c r="MIN39" s="1338"/>
      <c r="MIO39" s="1338"/>
      <c r="MIP39" s="1849"/>
      <c r="MIQ39" s="1849"/>
      <c r="MIR39" s="1849"/>
      <c r="MIS39" s="1849"/>
      <c r="MIT39" s="1020"/>
      <c r="MIU39" s="1849"/>
      <c r="MIV39" s="1849"/>
      <c r="MIW39" s="1338"/>
      <c r="MIX39" s="1338"/>
      <c r="MIY39" s="1849"/>
      <c r="MIZ39" s="1849"/>
      <c r="MJA39" s="1849"/>
      <c r="MJB39" s="1849"/>
      <c r="MJC39" s="1020"/>
      <c r="MJD39" s="1849"/>
      <c r="MJE39" s="1849"/>
      <c r="MJF39" s="1338"/>
      <c r="MJG39" s="1338"/>
      <c r="MJH39" s="1849"/>
      <c r="MJI39" s="1849"/>
      <c r="MJJ39" s="1849"/>
      <c r="MJK39" s="1849"/>
      <c r="MJL39" s="1020"/>
      <c r="MJM39" s="1849"/>
      <c r="MJN39" s="1849"/>
      <c r="MJO39" s="1338"/>
      <c r="MJP39" s="1338"/>
      <c r="MJQ39" s="1849"/>
      <c r="MJR39" s="1849"/>
      <c r="MJS39" s="1849"/>
      <c r="MJT39" s="1849"/>
      <c r="MJU39" s="1020"/>
      <c r="MJV39" s="1849"/>
      <c r="MJW39" s="1849"/>
      <c r="MJX39" s="1338"/>
      <c r="MJY39" s="1338"/>
      <c r="MJZ39" s="1849"/>
      <c r="MKA39" s="1849"/>
      <c r="MKB39" s="1849"/>
      <c r="MKC39" s="1849"/>
      <c r="MKD39" s="1020"/>
      <c r="MKE39" s="1849"/>
      <c r="MKF39" s="1849"/>
      <c r="MKG39" s="1338"/>
      <c r="MKH39" s="1338"/>
      <c r="MKI39" s="1849"/>
      <c r="MKJ39" s="1849"/>
      <c r="MKK39" s="1849"/>
      <c r="MKL39" s="1849"/>
      <c r="MKM39" s="1020"/>
      <c r="MKN39" s="1849"/>
      <c r="MKO39" s="1849"/>
      <c r="MKP39" s="1338"/>
      <c r="MKQ39" s="1338"/>
      <c r="MKR39" s="1849"/>
      <c r="MKS39" s="1849"/>
      <c r="MKT39" s="1849"/>
      <c r="MKU39" s="1849"/>
      <c r="MKV39" s="1020"/>
      <c r="MKW39" s="1849"/>
      <c r="MKX39" s="1849"/>
      <c r="MKY39" s="1338"/>
      <c r="MKZ39" s="1338"/>
      <c r="MLA39" s="1849"/>
      <c r="MLB39" s="1849"/>
      <c r="MLC39" s="1849"/>
      <c r="MLD39" s="1849"/>
      <c r="MLE39" s="1020"/>
      <c r="MLF39" s="1849"/>
      <c r="MLG39" s="1849"/>
      <c r="MLH39" s="1338"/>
      <c r="MLI39" s="1338"/>
      <c r="MLJ39" s="1849"/>
      <c r="MLK39" s="1849"/>
      <c r="MLL39" s="1849"/>
      <c r="MLM39" s="1849"/>
      <c r="MLN39" s="1020"/>
      <c r="MLO39" s="1849"/>
      <c r="MLP39" s="1849"/>
      <c r="MLQ39" s="1338"/>
      <c r="MLR39" s="1338"/>
      <c r="MLS39" s="1849"/>
      <c r="MLT39" s="1849"/>
      <c r="MLU39" s="1849"/>
      <c r="MLV39" s="1849"/>
      <c r="MLW39" s="1020"/>
      <c r="MLX39" s="1849"/>
      <c r="MLY39" s="1849"/>
      <c r="MLZ39" s="1338"/>
      <c r="MMA39" s="1338"/>
      <c r="MMB39" s="1849"/>
      <c r="MMC39" s="1849"/>
      <c r="MMD39" s="1849"/>
      <c r="MME39" s="1849"/>
      <c r="MMF39" s="1020"/>
      <c r="MMG39" s="1849"/>
      <c r="MMH39" s="1849"/>
      <c r="MMI39" s="1338"/>
      <c r="MMJ39" s="1338"/>
      <c r="MMK39" s="1849"/>
      <c r="MML39" s="1849"/>
      <c r="MMM39" s="1849"/>
      <c r="MMN39" s="1849"/>
      <c r="MMO39" s="1020"/>
      <c r="MMP39" s="1849"/>
      <c r="MMQ39" s="1849"/>
      <c r="MMR39" s="1338"/>
      <c r="MMS39" s="1338"/>
      <c r="MMT39" s="1849"/>
      <c r="MMU39" s="1849"/>
      <c r="MMV39" s="1849"/>
      <c r="MMW39" s="1849"/>
      <c r="MMX39" s="1020"/>
      <c r="MMY39" s="1849"/>
      <c r="MMZ39" s="1849"/>
      <c r="MNA39" s="1338"/>
      <c r="MNB39" s="1338"/>
      <c r="MNC39" s="1849"/>
      <c r="MND39" s="1849"/>
      <c r="MNE39" s="1849"/>
      <c r="MNF39" s="1849"/>
      <c r="MNG39" s="1020"/>
      <c r="MNH39" s="1849"/>
      <c r="MNI39" s="1849"/>
      <c r="MNJ39" s="1338"/>
      <c r="MNK39" s="1338"/>
      <c r="MNL39" s="1849"/>
      <c r="MNM39" s="1849"/>
      <c r="MNN39" s="1849"/>
      <c r="MNO39" s="1849"/>
      <c r="MNP39" s="1020"/>
      <c r="MNQ39" s="1849"/>
      <c r="MNR39" s="1849"/>
      <c r="MNS39" s="1338"/>
      <c r="MNT39" s="1338"/>
      <c r="MNU39" s="1849"/>
      <c r="MNV39" s="1849"/>
      <c r="MNW39" s="1849"/>
      <c r="MNX39" s="1849"/>
      <c r="MNY39" s="1020"/>
      <c r="MNZ39" s="1849"/>
      <c r="MOA39" s="1849"/>
      <c r="MOB39" s="1338"/>
      <c r="MOC39" s="1338"/>
      <c r="MOD39" s="1849"/>
      <c r="MOE39" s="1849"/>
      <c r="MOF39" s="1849"/>
      <c r="MOG39" s="1849"/>
      <c r="MOH39" s="1020"/>
      <c r="MOI39" s="1849"/>
      <c r="MOJ39" s="1849"/>
      <c r="MOK39" s="1338"/>
      <c r="MOL39" s="1338"/>
      <c r="MOM39" s="1849"/>
      <c r="MON39" s="1849"/>
      <c r="MOO39" s="1849"/>
      <c r="MOP39" s="1849"/>
      <c r="MOQ39" s="1020"/>
      <c r="MOR39" s="1849"/>
      <c r="MOS39" s="1849"/>
      <c r="MOT39" s="1338"/>
      <c r="MOU39" s="1338"/>
      <c r="MOV39" s="1849"/>
      <c r="MOW39" s="1849"/>
      <c r="MOX39" s="1849"/>
      <c r="MOY39" s="1849"/>
      <c r="MOZ39" s="1020"/>
      <c r="MPA39" s="1849"/>
      <c r="MPB39" s="1849"/>
      <c r="MPC39" s="1338"/>
      <c r="MPD39" s="1338"/>
      <c r="MPE39" s="1849"/>
      <c r="MPF39" s="1849"/>
      <c r="MPG39" s="1849"/>
      <c r="MPH39" s="1849"/>
      <c r="MPI39" s="1020"/>
      <c r="MPJ39" s="1849"/>
      <c r="MPK39" s="1849"/>
      <c r="MPL39" s="1338"/>
      <c r="MPM39" s="1338"/>
      <c r="MPN39" s="1849"/>
      <c r="MPO39" s="1849"/>
      <c r="MPP39" s="1849"/>
      <c r="MPQ39" s="1849"/>
      <c r="MPR39" s="1020"/>
      <c r="MPS39" s="1849"/>
      <c r="MPT39" s="1849"/>
      <c r="MPU39" s="1338"/>
      <c r="MPV39" s="1338"/>
      <c r="MPW39" s="1849"/>
      <c r="MPX39" s="1849"/>
      <c r="MPY39" s="1849"/>
      <c r="MPZ39" s="1849"/>
      <c r="MQA39" s="1020"/>
      <c r="MQB39" s="1849"/>
      <c r="MQC39" s="1849"/>
      <c r="MQD39" s="1338"/>
      <c r="MQE39" s="1338"/>
      <c r="MQF39" s="1849"/>
      <c r="MQG39" s="1849"/>
      <c r="MQH39" s="1849"/>
      <c r="MQI39" s="1849"/>
      <c r="MQJ39" s="1020"/>
      <c r="MQK39" s="1849"/>
      <c r="MQL39" s="1849"/>
      <c r="MQM39" s="1338"/>
      <c r="MQN39" s="1338"/>
      <c r="MQO39" s="1849"/>
      <c r="MQP39" s="1849"/>
      <c r="MQQ39" s="1849"/>
      <c r="MQR39" s="1849"/>
      <c r="MQS39" s="1020"/>
      <c r="MQT39" s="1849"/>
      <c r="MQU39" s="1849"/>
      <c r="MQV39" s="1338"/>
      <c r="MQW39" s="1338"/>
      <c r="MQX39" s="1849"/>
      <c r="MQY39" s="1849"/>
      <c r="MQZ39" s="1849"/>
      <c r="MRA39" s="1849"/>
      <c r="MRB39" s="1020"/>
      <c r="MRC39" s="1849"/>
      <c r="MRD39" s="1849"/>
      <c r="MRE39" s="1338"/>
      <c r="MRF39" s="1338"/>
      <c r="MRG39" s="1849"/>
      <c r="MRH39" s="1849"/>
      <c r="MRI39" s="1849"/>
      <c r="MRJ39" s="1849"/>
      <c r="MRK39" s="1020"/>
      <c r="MRL39" s="1849"/>
      <c r="MRM39" s="1849"/>
      <c r="MRN39" s="1338"/>
      <c r="MRO39" s="1338"/>
      <c r="MRP39" s="1849"/>
      <c r="MRQ39" s="1849"/>
      <c r="MRR39" s="1849"/>
      <c r="MRS39" s="1849"/>
      <c r="MRT39" s="1020"/>
      <c r="MRU39" s="1849"/>
      <c r="MRV39" s="1849"/>
      <c r="MRW39" s="1338"/>
      <c r="MRX39" s="1338"/>
      <c r="MRY39" s="1849"/>
      <c r="MRZ39" s="1849"/>
      <c r="MSA39" s="1849"/>
      <c r="MSB39" s="1849"/>
      <c r="MSC39" s="1020"/>
      <c r="MSD39" s="1849"/>
      <c r="MSE39" s="1849"/>
      <c r="MSF39" s="1338"/>
      <c r="MSG39" s="1338"/>
      <c r="MSH39" s="1849"/>
      <c r="MSI39" s="1849"/>
      <c r="MSJ39" s="1849"/>
      <c r="MSK39" s="1849"/>
      <c r="MSL39" s="1020"/>
      <c r="MSM39" s="1849"/>
      <c r="MSN39" s="1849"/>
      <c r="MSO39" s="1338"/>
      <c r="MSP39" s="1338"/>
      <c r="MSQ39" s="1849"/>
      <c r="MSR39" s="1849"/>
      <c r="MSS39" s="1849"/>
      <c r="MST39" s="1849"/>
      <c r="MSU39" s="1020"/>
      <c r="MSV39" s="1849"/>
      <c r="MSW39" s="1849"/>
      <c r="MSX39" s="1338"/>
      <c r="MSY39" s="1338"/>
      <c r="MSZ39" s="1849"/>
      <c r="MTA39" s="1849"/>
      <c r="MTB39" s="1849"/>
      <c r="MTC39" s="1849"/>
      <c r="MTD39" s="1020"/>
      <c r="MTE39" s="1849"/>
      <c r="MTF39" s="1849"/>
      <c r="MTG39" s="1338"/>
      <c r="MTH39" s="1338"/>
      <c r="MTI39" s="1849"/>
      <c r="MTJ39" s="1849"/>
      <c r="MTK39" s="1849"/>
      <c r="MTL39" s="1849"/>
      <c r="MTM39" s="1020"/>
      <c r="MTN39" s="1849"/>
      <c r="MTO39" s="1849"/>
      <c r="MTP39" s="1338"/>
      <c r="MTQ39" s="1338"/>
      <c r="MTR39" s="1849"/>
      <c r="MTS39" s="1849"/>
      <c r="MTT39" s="1849"/>
      <c r="MTU39" s="1849"/>
      <c r="MTV39" s="1020"/>
      <c r="MTW39" s="1849"/>
      <c r="MTX39" s="1849"/>
      <c r="MTY39" s="1338"/>
      <c r="MTZ39" s="1338"/>
      <c r="MUA39" s="1849"/>
      <c r="MUB39" s="1849"/>
      <c r="MUC39" s="1849"/>
      <c r="MUD39" s="1849"/>
      <c r="MUE39" s="1020"/>
      <c r="MUF39" s="1849"/>
      <c r="MUG39" s="1849"/>
      <c r="MUH39" s="1338"/>
      <c r="MUI39" s="1338"/>
      <c r="MUJ39" s="1849"/>
      <c r="MUK39" s="1849"/>
      <c r="MUL39" s="1849"/>
      <c r="MUM39" s="1849"/>
      <c r="MUN39" s="1020"/>
      <c r="MUO39" s="1849"/>
      <c r="MUP39" s="1849"/>
      <c r="MUQ39" s="1338"/>
      <c r="MUR39" s="1338"/>
      <c r="MUS39" s="1849"/>
      <c r="MUT39" s="1849"/>
      <c r="MUU39" s="1849"/>
      <c r="MUV39" s="1849"/>
      <c r="MUW39" s="1020"/>
      <c r="MUX39" s="1849"/>
      <c r="MUY39" s="1849"/>
      <c r="MUZ39" s="1338"/>
      <c r="MVA39" s="1338"/>
      <c r="MVB39" s="1849"/>
      <c r="MVC39" s="1849"/>
      <c r="MVD39" s="1849"/>
      <c r="MVE39" s="1849"/>
      <c r="MVF39" s="1020"/>
      <c r="MVG39" s="1849"/>
      <c r="MVH39" s="1849"/>
      <c r="MVI39" s="1338"/>
      <c r="MVJ39" s="1338"/>
      <c r="MVK39" s="1849"/>
      <c r="MVL39" s="1849"/>
      <c r="MVM39" s="1849"/>
      <c r="MVN39" s="1849"/>
      <c r="MVO39" s="1020"/>
      <c r="MVP39" s="1849"/>
      <c r="MVQ39" s="1849"/>
      <c r="MVR39" s="1338"/>
      <c r="MVS39" s="1338"/>
      <c r="MVT39" s="1849"/>
      <c r="MVU39" s="1849"/>
      <c r="MVV39" s="1849"/>
      <c r="MVW39" s="1849"/>
      <c r="MVX39" s="1020"/>
      <c r="MVY39" s="1849"/>
      <c r="MVZ39" s="1849"/>
      <c r="MWA39" s="1338"/>
      <c r="MWB39" s="1338"/>
      <c r="MWC39" s="1849"/>
      <c r="MWD39" s="1849"/>
      <c r="MWE39" s="1849"/>
      <c r="MWF39" s="1849"/>
      <c r="MWG39" s="1020"/>
      <c r="MWH39" s="1849"/>
      <c r="MWI39" s="1849"/>
      <c r="MWJ39" s="1338"/>
      <c r="MWK39" s="1338"/>
      <c r="MWL39" s="1849"/>
      <c r="MWM39" s="1849"/>
      <c r="MWN39" s="1849"/>
      <c r="MWO39" s="1849"/>
      <c r="MWP39" s="1020"/>
      <c r="MWQ39" s="1849"/>
      <c r="MWR39" s="1849"/>
      <c r="MWS39" s="1338"/>
      <c r="MWT39" s="1338"/>
      <c r="MWU39" s="1849"/>
      <c r="MWV39" s="1849"/>
      <c r="MWW39" s="1849"/>
      <c r="MWX39" s="1849"/>
      <c r="MWY39" s="1020"/>
      <c r="MWZ39" s="1849"/>
      <c r="MXA39" s="1849"/>
      <c r="MXB39" s="1338"/>
      <c r="MXC39" s="1338"/>
      <c r="MXD39" s="1849"/>
      <c r="MXE39" s="1849"/>
      <c r="MXF39" s="1849"/>
      <c r="MXG39" s="1849"/>
      <c r="MXH39" s="1020"/>
      <c r="MXI39" s="1849"/>
      <c r="MXJ39" s="1849"/>
      <c r="MXK39" s="1338"/>
      <c r="MXL39" s="1338"/>
      <c r="MXM39" s="1849"/>
      <c r="MXN39" s="1849"/>
      <c r="MXO39" s="1849"/>
      <c r="MXP39" s="1849"/>
      <c r="MXQ39" s="1020"/>
      <c r="MXR39" s="1849"/>
      <c r="MXS39" s="1849"/>
      <c r="MXT39" s="1338"/>
      <c r="MXU39" s="1338"/>
      <c r="MXV39" s="1849"/>
      <c r="MXW39" s="1849"/>
      <c r="MXX39" s="1849"/>
      <c r="MXY39" s="1849"/>
      <c r="MXZ39" s="1020"/>
      <c r="MYA39" s="1849"/>
      <c r="MYB39" s="1849"/>
      <c r="MYC39" s="1338"/>
      <c r="MYD39" s="1338"/>
      <c r="MYE39" s="1849"/>
      <c r="MYF39" s="1849"/>
      <c r="MYG39" s="1849"/>
      <c r="MYH39" s="1849"/>
      <c r="MYI39" s="1020"/>
      <c r="MYJ39" s="1849"/>
      <c r="MYK39" s="1849"/>
      <c r="MYL39" s="1338"/>
      <c r="MYM39" s="1338"/>
      <c r="MYN39" s="1849"/>
      <c r="MYO39" s="1849"/>
      <c r="MYP39" s="1849"/>
      <c r="MYQ39" s="1849"/>
      <c r="MYR39" s="1020"/>
      <c r="MYS39" s="1849"/>
      <c r="MYT39" s="1849"/>
      <c r="MYU39" s="1338"/>
      <c r="MYV39" s="1338"/>
      <c r="MYW39" s="1849"/>
      <c r="MYX39" s="1849"/>
      <c r="MYY39" s="1849"/>
      <c r="MYZ39" s="1849"/>
      <c r="MZA39" s="1020"/>
      <c r="MZB39" s="1849"/>
      <c r="MZC39" s="1849"/>
      <c r="MZD39" s="1338"/>
      <c r="MZE39" s="1338"/>
      <c r="MZF39" s="1849"/>
      <c r="MZG39" s="1849"/>
      <c r="MZH39" s="1849"/>
      <c r="MZI39" s="1849"/>
      <c r="MZJ39" s="1020"/>
      <c r="MZK39" s="1849"/>
      <c r="MZL39" s="1849"/>
      <c r="MZM39" s="1338"/>
      <c r="MZN39" s="1338"/>
      <c r="MZO39" s="1849"/>
      <c r="MZP39" s="1849"/>
      <c r="MZQ39" s="1849"/>
      <c r="MZR39" s="1849"/>
      <c r="MZS39" s="1020"/>
      <c r="MZT39" s="1849"/>
      <c r="MZU39" s="1849"/>
      <c r="MZV39" s="1338"/>
      <c r="MZW39" s="1338"/>
      <c r="MZX39" s="1849"/>
      <c r="MZY39" s="1849"/>
      <c r="MZZ39" s="1849"/>
      <c r="NAA39" s="1849"/>
      <c r="NAB39" s="1020"/>
      <c r="NAC39" s="1849"/>
      <c r="NAD39" s="1849"/>
      <c r="NAE39" s="1338"/>
      <c r="NAF39" s="1338"/>
      <c r="NAG39" s="1849"/>
      <c r="NAH39" s="1849"/>
      <c r="NAI39" s="1849"/>
      <c r="NAJ39" s="1849"/>
      <c r="NAK39" s="1020"/>
      <c r="NAL39" s="1849"/>
      <c r="NAM39" s="1849"/>
      <c r="NAN39" s="1338"/>
      <c r="NAO39" s="1338"/>
      <c r="NAP39" s="1849"/>
      <c r="NAQ39" s="1849"/>
      <c r="NAR39" s="1849"/>
      <c r="NAS39" s="1849"/>
      <c r="NAT39" s="1020"/>
      <c r="NAU39" s="1849"/>
      <c r="NAV39" s="1849"/>
      <c r="NAW39" s="1338"/>
      <c r="NAX39" s="1338"/>
      <c r="NAY39" s="1849"/>
      <c r="NAZ39" s="1849"/>
      <c r="NBA39" s="1849"/>
      <c r="NBB39" s="1849"/>
      <c r="NBC39" s="1020"/>
      <c r="NBD39" s="1849"/>
      <c r="NBE39" s="1849"/>
      <c r="NBF39" s="1338"/>
      <c r="NBG39" s="1338"/>
      <c r="NBH39" s="1849"/>
      <c r="NBI39" s="1849"/>
      <c r="NBJ39" s="1849"/>
      <c r="NBK39" s="1849"/>
      <c r="NBL39" s="1020"/>
      <c r="NBM39" s="1849"/>
      <c r="NBN39" s="1849"/>
      <c r="NBO39" s="1338"/>
      <c r="NBP39" s="1338"/>
      <c r="NBQ39" s="1849"/>
      <c r="NBR39" s="1849"/>
      <c r="NBS39" s="1849"/>
      <c r="NBT39" s="1849"/>
      <c r="NBU39" s="1020"/>
      <c r="NBV39" s="1849"/>
      <c r="NBW39" s="1849"/>
      <c r="NBX39" s="1338"/>
      <c r="NBY39" s="1338"/>
      <c r="NBZ39" s="1849"/>
      <c r="NCA39" s="1849"/>
      <c r="NCB39" s="1849"/>
      <c r="NCC39" s="1849"/>
      <c r="NCD39" s="1020"/>
      <c r="NCE39" s="1849"/>
      <c r="NCF39" s="1849"/>
      <c r="NCG39" s="1338"/>
      <c r="NCH39" s="1338"/>
      <c r="NCI39" s="1849"/>
      <c r="NCJ39" s="1849"/>
      <c r="NCK39" s="1849"/>
      <c r="NCL39" s="1849"/>
      <c r="NCM39" s="1020"/>
      <c r="NCN39" s="1849"/>
      <c r="NCO39" s="1849"/>
      <c r="NCP39" s="1338"/>
      <c r="NCQ39" s="1338"/>
      <c r="NCR39" s="1849"/>
      <c r="NCS39" s="1849"/>
      <c r="NCT39" s="1849"/>
      <c r="NCU39" s="1849"/>
      <c r="NCV39" s="1020"/>
      <c r="NCW39" s="1849"/>
      <c r="NCX39" s="1849"/>
      <c r="NCY39" s="1338"/>
      <c r="NCZ39" s="1338"/>
      <c r="NDA39" s="1849"/>
      <c r="NDB39" s="1849"/>
      <c r="NDC39" s="1849"/>
      <c r="NDD39" s="1849"/>
      <c r="NDE39" s="1020"/>
      <c r="NDF39" s="1849"/>
      <c r="NDG39" s="1849"/>
      <c r="NDH39" s="1338"/>
      <c r="NDI39" s="1338"/>
      <c r="NDJ39" s="1849"/>
      <c r="NDK39" s="1849"/>
      <c r="NDL39" s="1849"/>
      <c r="NDM39" s="1849"/>
      <c r="NDN39" s="1020"/>
      <c r="NDO39" s="1849"/>
      <c r="NDP39" s="1849"/>
      <c r="NDQ39" s="1338"/>
      <c r="NDR39" s="1338"/>
      <c r="NDS39" s="1849"/>
      <c r="NDT39" s="1849"/>
      <c r="NDU39" s="1849"/>
      <c r="NDV39" s="1849"/>
      <c r="NDW39" s="1020"/>
      <c r="NDX39" s="1849"/>
      <c r="NDY39" s="1849"/>
      <c r="NDZ39" s="1338"/>
      <c r="NEA39" s="1338"/>
      <c r="NEB39" s="1849"/>
      <c r="NEC39" s="1849"/>
      <c r="NED39" s="1849"/>
      <c r="NEE39" s="1849"/>
      <c r="NEF39" s="1020"/>
      <c r="NEG39" s="1849"/>
      <c r="NEH39" s="1849"/>
      <c r="NEI39" s="1338"/>
      <c r="NEJ39" s="1338"/>
      <c r="NEK39" s="1849"/>
      <c r="NEL39" s="1849"/>
      <c r="NEM39" s="1849"/>
      <c r="NEN39" s="1849"/>
      <c r="NEO39" s="1020"/>
      <c r="NEP39" s="1849"/>
      <c r="NEQ39" s="1849"/>
      <c r="NER39" s="1338"/>
      <c r="NES39" s="1338"/>
      <c r="NET39" s="1849"/>
      <c r="NEU39" s="1849"/>
      <c r="NEV39" s="1849"/>
      <c r="NEW39" s="1849"/>
      <c r="NEX39" s="1020"/>
      <c r="NEY39" s="1849"/>
      <c r="NEZ39" s="1849"/>
      <c r="NFA39" s="1338"/>
      <c r="NFB39" s="1338"/>
      <c r="NFC39" s="1849"/>
      <c r="NFD39" s="1849"/>
      <c r="NFE39" s="1849"/>
      <c r="NFF39" s="1849"/>
      <c r="NFG39" s="1020"/>
      <c r="NFH39" s="1849"/>
      <c r="NFI39" s="1849"/>
      <c r="NFJ39" s="1338"/>
      <c r="NFK39" s="1338"/>
      <c r="NFL39" s="1849"/>
      <c r="NFM39" s="1849"/>
      <c r="NFN39" s="1849"/>
      <c r="NFO39" s="1849"/>
      <c r="NFP39" s="1020"/>
      <c r="NFQ39" s="1849"/>
      <c r="NFR39" s="1849"/>
      <c r="NFS39" s="1338"/>
      <c r="NFT39" s="1338"/>
      <c r="NFU39" s="1849"/>
      <c r="NFV39" s="1849"/>
      <c r="NFW39" s="1849"/>
      <c r="NFX39" s="1849"/>
      <c r="NFY39" s="1020"/>
      <c r="NFZ39" s="1849"/>
      <c r="NGA39" s="1849"/>
      <c r="NGB39" s="1338"/>
      <c r="NGC39" s="1338"/>
      <c r="NGD39" s="1849"/>
      <c r="NGE39" s="1849"/>
      <c r="NGF39" s="1849"/>
      <c r="NGG39" s="1849"/>
      <c r="NGH39" s="1020"/>
      <c r="NGI39" s="1849"/>
      <c r="NGJ39" s="1849"/>
      <c r="NGK39" s="1338"/>
      <c r="NGL39" s="1338"/>
      <c r="NGM39" s="1849"/>
      <c r="NGN39" s="1849"/>
      <c r="NGO39" s="1849"/>
      <c r="NGP39" s="1849"/>
      <c r="NGQ39" s="1020"/>
      <c r="NGR39" s="1849"/>
      <c r="NGS39" s="1849"/>
      <c r="NGT39" s="1338"/>
      <c r="NGU39" s="1338"/>
      <c r="NGV39" s="1849"/>
      <c r="NGW39" s="1849"/>
      <c r="NGX39" s="1849"/>
      <c r="NGY39" s="1849"/>
      <c r="NGZ39" s="1020"/>
      <c r="NHA39" s="1849"/>
      <c r="NHB39" s="1849"/>
      <c r="NHC39" s="1338"/>
      <c r="NHD39" s="1338"/>
      <c r="NHE39" s="1849"/>
      <c r="NHF39" s="1849"/>
      <c r="NHG39" s="1849"/>
      <c r="NHH39" s="1849"/>
      <c r="NHI39" s="1020"/>
      <c r="NHJ39" s="1849"/>
      <c r="NHK39" s="1849"/>
      <c r="NHL39" s="1338"/>
      <c r="NHM39" s="1338"/>
      <c r="NHN39" s="1849"/>
      <c r="NHO39" s="1849"/>
      <c r="NHP39" s="1849"/>
      <c r="NHQ39" s="1849"/>
      <c r="NHR39" s="1020"/>
      <c r="NHS39" s="1849"/>
      <c r="NHT39" s="1849"/>
      <c r="NHU39" s="1338"/>
      <c r="NHV39" s="1338"/>
      <c r="NHW39" s="1849"/>
      <c r="NHX39" s="1849"/>
      <c r="NHY39" s="1849"/>
      <c r="NHZ39" s="1849"/>
      <c r="NIA39" s="1020"/>
      <c r="NIB39" s="1849"/>
      <c r="NIC39" s="1849"/>
      <c r="NID39" s="1338"/>
      <c r="NIE39" s="1338"/>
      <c r="NIF39" s="1849"/>
      <c r="NIG39" s="1849"/>
      <c r="NIH39" s="1849"/>
      <c r="NII39" s="1849"/>
      <c r="NIJ39" s="1020"/>
      <c r="NIK39" s="1849"/>
      <c r="NIL39" s="1849"/>
      <c r="NIM39" s="1338"/>
      <c r="NIN39" s="1338"/>
      <c r="NIO39" s="1849"/>
      <c r="NIP39" s="1849"/>
      <c r="NIQ39" s="1849"/>
      <c r="NIR39" s="1849"/>
      <c r="NIS39" s="1020"/>
      <c r="NIT39" s="1849"/>
      <c r="NIU39" s="1849"/>
      <c r="NIV39" s="1338"/>
      <c r="NIW39" s="1338"/>
      <c r="NIX39" s="1849"/>
      <c r="NIY39" s="1849"/>
      <c r="NIZ39" s="1849"/>
      <c r="NJA39" s="1849"/>
      <c r="NJB39" s="1020"/>
      <c r="NJC39" s="1849"/>
      <c r="NJD39" s="1849"/>
      <c r="NJE39" s="1338"/>
      <c r="NJF39" s="1338"/>
      <c r="NJG39" s="1849"/>
      <c r="NJH39" s="1849"/>
      <c r="NJI39" s="1849"/>
      <c r="NJJ39" s="1849"/>
      <c r="NJK39" s="1020"/>
      <c r="NJL39" s="1849"/>
      <c r="NJM39" s="1849"/>
      <c r="NJN39" s="1338"/>
      <c r="NJO39" s="1338"/>
      <c r="NJP39" s="1849"/>
      <c r="NJQ39" s="1849"/>
      <c r="NJR39" s="1849"/>
      <c r="NJS39" s="1849"/>
      <c r="NJT39" s="1020"/>
      <c r="NJU39" s="1849"/>
      <c r="NJV39" s="1849"/>
      <c r="NJW39" s="1338"/>
      <c r="NJX39" s="1338"/>
      <c r="NJY39" s="1849"/>
      <c r="NJZ39" s="1849"/>
      <c r="NKA39" s="1849"/>
      <c r="NKB39" s="1849"/>
      <c r="NKC39" s="1020"/>
      <c r="NKD39" s="1849"/>
      <c r="NKE39" s="1849"/>
      <c r="NKF39" s="1338"/>
      <c r="NKG39" s="1338"/>
      <c r="NKH39" s="1849"/>
      <c r="NKI39" s="1849"/>
      <c r="NKJ39" s="1849"/>
      <c r="NKK39" s="1849"/>
      <c r="NKL39" s="1020"/>
      <c r="NKM39" s="1849"/>
      <c r="NKN39" s="1849"/>
      <c r="NKO39" s="1338"/>
      <c r="NKP39" s="1338"/>
      <c r="NKQ39" s="1849"/>
      <c r="NKR39" s="1849"/>
      <c r="NKS39" s="1849"/>
      <c r="NKT39" s="1849"/>
      <c r="NKU39" s="1020"/>
      <c r="NKV39" s="1849"/>
      <c r="NKW39" s="1849"/>
      <c r="NKX39" s="1338"/>
      <c r="NKY39" s="1338"/>
      <c r="NKZ39" s="1849"/>
      <c r="NLA39" s="1849"/>
      <c r="NLB39" s="1849"/>
      <c r="NLC39" s="1849"/>
      <c r="NLD39" s="1020"/>
      <c r="NLE39" s="1849"/>
      <c r="NLF39" s="1849"/>
      <c r="NLG39" s="1338"/>
      <c r="NLH39" s="1338"/>
      <c r="NLI39" s="1849"/>
      <c r="NLJ39" s="1849"/>
      <c r="NLK39" s="1849"/>
      <c r="NLL39" s="1849"/>
      <c r="NLM39" s="1020"/>
      <c r="NLN39" s="1849"/>
      <c r="NLO39" s="1849"/>
      <c r="NLP39" s="1338"/>
      <c r="NLQ39" s="1338"/>
      <c r="NLR39" s="1849"/>
      <c r="NLS39" s="1849"/>
      <c r="NLT39" s="1849"/>
      <c r="NLU39" s="1849"/>
      <c r="NLV39" s="1020"/>
      <c r="NLW39" s="1849"/>
      <c r="NLX39" s="1849"/>
      <c r="NLY39" s="1338"/>
      <c r="NLZ39" s="1338"/>
      <c r="NMA39" s="1849"/>
      <c r="NMB39" s="1849"/>
      <c r="NMC39" s="1849"/>
      <c r="NMD39" s="1849"/>
      <c r="NME39" s="1020"/>
      <c r="NMF39" s="1849"/>
      <c r="NMG39" s="1849"/>
      <c r="NMH39" s="1338"/>
      <c r="NMI39" s="1338"/>
      <c r="NMJ39" s="1849"/>
      <c r="NMK39" s="1849"/>
      <c r="NML39" s="1849"/>
      <c r="NMM39" s="1849"/>
      <c r="NMN39" s="1020"/>
      <c r="NMO39" s="1849"/>
      <c r="NMP39" s="1849"/>
      <c r="NMQ39" s="1338"/>
      <c r="NMR39" s="1338"/>
      <c r="NMS39" s="1849"/>
      <c r="NMT39" s="1849"/>
      <c r="NMU39" s="1849"/>
      <c r="NMV39" s="1849"/>
      <c r="NMW39" s="1020"/>
      <c r="NMX39" s="1849"/>
      <c r="NMY39" s="1849"/>
      <c r="NMZ39" s="1338"/>
      <c r="NNA39" s="1338"/>
      <c r="NNB39" s="1849"/>
      <c r="NNC39" s="1849"/>
      <c r="NND39" s="1849"/>
      <c r="NNE39" s="1849"/>
      <c r="NNF39" s="1020"/>
      <c r="NNG39" s="1849"/>
      <c r="NNH39" s="1849"/>
      <c r="NNI39" s="1338"/>
      <c r="NNJ39" s="1338"/>
      <c r="NNK39" s="1849"/>
      <c r="NNL39" s="1849"/>
      <c r="NNM39" s="1849"/>
      <c r="NNN39" s="1849"/>
      <c r="NNO39" s="1020"/>
      <c r="NNP39" s="1849"/>
      <c r="NNQ39" s="1849"/>
      <c r="NNR39" s="1338"/>
      <c r="NNS39" s="1338"/>
      <c r="NNT39" s="1849"/>
      <c r="NNU39" s="1849"/>
      <c r="NNV39" s="1849"/>
      <c r="NNW39" s="1849"/>
      <c r="NNX39" s="1020"/>
      <c r="NNY39" s="1849"/>
      <c r="NNZ39" s="1849"/>
      <c r="NOA39" s="1338"/>
      <c r="NOB39" s="1338"/>
      <c r="NOC39" s="1849"/>
      <c r="NOD39" s="1849"/>
      <c r="NOE39" s="1849"/>
      <c r="NOF39" s="1849"/>
      <c r="NOG39" s="1020"/>
      <c r="NOH39" s="1849"/>
      <c r="NOI39" s="1849"/>
      <c r="NOJ39" s="1338"/>
      <c r="NOK39" s="1338"/>
      <c r="NOL39" s="1849"/>
      <c r="NOM39" s="1849"/>
      <c r="NON39" s="1849"/>
      <c r="NOO39" s="1849"/>
      <c r="NOP39" s="1020"/>
      <c r="NOQ39" s="1849"/>
      <c r="NOR39" s="1849"/>
      <c r="NOS39" s="1338"/>
      <c r="NOT39" s="1338"/>
      <c r="NOU39" s="1849"/>
      <c r="NOV39" s="1849"/>
      <c r="NOW39" s="1849"/>
      <c r="NOX39" s="1849"/>
      <c r="NOY39" s="1020"/>
      <c r="NOZ39" s="1849"/>
      <c r="NPA39" s="1849"/>
      <c r="NPB39" s="1338"/>
      <c r="NPC39" s="1338"/>
      <c r="NPD39" s="1849"/>
      <c r="NPE39" s="1849"/>
      <c r="NPF39" s="1849"/>
      <c r="NPG39" s="1849"/>
      <c r="NPH39" s="1020"/>
      <c r="NPI39" s="1849"/>
      <c r="NPJ39" s="1849"/>
      <c r="NPK39" s="1338"/>
      <c r="NPL39" s="1338"/>
      <c r="NPM39" s="1849"/>
      <c r="NPN39" s="1849"/>
      <c r="NPO39" s="1849"/>
      <c r="NPP39" s="1849"/>
      <c r="NPQ39" s="1020"/>
      <c r="NPR39" s="1849"/>
      <c r="NPS39" s="1849"/>
      <c r="NPT39" s="1338"/>
      <c r="NPU39" s="1338"/>
      <c r="NPV39" s="1849"/>
      <c r="NPW39" s="1849"/>
      <c r="NPX39" s="1849"/>
      <c r="NPY39" s="1849"/>
      <c r="NPZ39" s="1020"/>
      <c r="NQA39" s="1849"/>
      <c r="NQB39" s="1849"/>
      <c r="NQC39" s="1338"/>
      <c r="NQD39" s="1338"/>
      <c r="NQE39" s="1849"/>
      <c r="NQF39" s="1849"/>
      <c r="NQG39" s="1849"/>
      <c r="NQH39" s="1849"/>
      <c r="NQI39" s="1020"/>
      <c r="NQJ39" s="1849"/>
      <c r="NQK39" s="1849"/>
      <c r="NQL39" s="1338"/>
      <c r="NQM39" s="1338"/>
      <c r="NQN39" s="1849"/>
      <c r="NQO39" s="1849"/>
      <c r="NQP39" s="1849"/>
      <c r="NQQ39" s="1849"/>
      <c r="NQR39" s="1020"/>
      <c r="NQS39" s="1849"/>
      <c r="NQT39" s="1849"/>
      <c r="NQU39" s="1338"/>
      <c r="NQV39" s="1338"/>
      <c r="NQW39" s="1849"/>
      <c r="NQX39" s="1849"/>
      <c r="NQY39" s="1849"/>
      <c r="NQZ39" s="1849"/>
      <c r="NRA39" s="1020"/>
      <c r="NRB39" s="1849"/>
      <c r="NRC39" s="1849"/>
      <c r="NRD39" s="1338"/>
      <c r="NRE39" s="1338"/>
      <c r="NRF39" s="1849"/>
      <c r="NRG39" s="1849"/>
      <c r="NRH39" s="1849"/>
      <c r="NRI39" s="1849"/>
      <c r="NRJ39" s="1020"/>
      <c r="NRK39" s="1849"/>
      <c r="NRL39" s="1849"/>
      <c r="NRM39" s="1338"/>
      <c r="NRN39" s="1338"/>
      <c r="NRO39" s="1849"/>
      <c r="NRP39" s="1849"/>
      <c r="NRQ39" s="1849"/>
      <c r="NRR39" s="1849"/>
      <c r="NRS39" s="1020"/>
      <c r="NRT39" s="1849"/>
      <c r="NRU39" s="1849"/>
      <c r="NRV39" s="1338"/>
      <c r="NRW39" s="1338"/>
      <c r="NRX39" s="1849"/>
      <c r="NRY39" s="1849"/>
      <c r="NRZ39" s="1849"/>
      <c r="NSA39" s="1849"/>
      <c r="NSB39" s="1020"/>
      <c r="NSC39" s="1849"/>
      <c r="NSD39" s="1849"/>
      <c r="NSE39" s="1338"/>
      <c r="NSF39" s="1338"/>
      <c r="NSG39" s="1849"/>
      <c r="NSH39" s="1849"/>
      <c r="NSI39" s="1849"/>
      <c r="NSJ39" s="1849"/>
      <c r="NSK39" s="1020"/>
      <c r="NSL39" s="1849"/>
      <c r="NSM39" s="1849"/>
      <c r="NSN39" s="1338"/>
      <c r="NSO39" s="1338"/>
      <c r="NSP39" s="1849"/>
      <c r="NSQ39" s="1849"/>
      <c r="NSR39" s="1849"/>
      <c r="NSS39" s="1849"/>
      <c r="NST39" s="1020"/>
      <c r="NSU39" s="1849"/>
      <c r="NSV39" s="1849"/>
      <c r="NSW39" s="1338"/>
      <c r="NSX39" s="1338"/>
      <c r="NSY39" s="1849"/>
      <c r="NSZ39" s="1849"/>
      <c r="NTA39" s="1849"/>
      <c r="NTB39" s="1849"/>
      <c r="NTC39" s="1020"/>
      <c r="NTD39" s="1849"/>
      <c r="NTE39" s="1849"/>
      <c r="NTF39" s="1338"/>
      <c r="NTG39" s="1338"/>
      <c r="NTH39" s="1849"/>
      <c r="NTI39" s="1849"/>
      <c r="NTJ39" s="1849"/>
      <c r="NTK39" s="1849"/>
      <c r="NTL39" s="1020"/>
      <c r="NTM39" s="1849"/>
      <c r="NTN39" s="1849"/>
      <c r="NTO39" s="1338"/>
      <c r="NTP39" s="1338"/>
      <c r="NTQ39" s="1849"/>
      <c r="NTR39" s="1849"/>
      <c r="NTS39" s="1849"/>
      <c r="NTT39" s="1849"/>
      <c r="NTU39" s="1020"/>
      <c r="NTV39" s="1849"/>
      <c r="NTW39" s="1849"/>
      <c r="NTX39" s="1338"/>
      <c r="NTY39" s="1338"/>
      <c r="NTZ39" s="1849"/>
      <c r="NUA39" s="1849"/>
      <c r="NUB39" s="1849"/>
      <c r="NUC39" s="1849"/>
      <c r="NUD39" s="1020"/>
      <c r="NUE39" s="1849"/>
      <c r="NUF39" s="1849"/>
      <c r="NUG39" s="1338"/>
      <c r="NUH39" s="1338"/>
      <c r="NUI39" s="1849"/>
      <c r="NUJ39" s="1849"/>
      <c r="NUK39" s="1849"/>
      <c r="NUL39" s="1849"/>
      <c r="NUM39" s="1020"/>
      <c r="NUN39" s="1849"/>
      <c r="NUO39" s="1849"/>
      <c r="NUP39" s="1338"/>
      <c r="NUQ39" s="1338"/>
      <c r="NUR39" s="1849"/>
      <c r="NUS39" s="1849"/>
      <c r="NUT39" s="1849"/>
      <c r="NUU39" s="1849"/>
      <c r="NUV39" s="1020"/>
      <c r="NUW39" s="1849"/>
      <c r="NUX39" s="1849"/>
      <c r="NUY39" s="1338"/>
      <c r="NUZ39" s="1338"/>
      <c r="NVA39" s="1849"/>
      <c r="NVB39" s="1849"/>
      <c r="NVC39" s="1849"/>
      <c r="NVD39" s="1849"/>
      <c r="NVE39" s="1020"/>
      <c r="NVF39" s="1849"/>
      <c r="NVG39" s="1849"/>
      <c r="NVH39" s="1338"/>
      <c r="NVI39" s="1338"/>
      <c r="NVJ39" s="1849"/>
      <c r="NVK39" s="1849"/>
      <c r="NVL39" s="1849"/>
      <c r="NVM39" s="1849"/>
      <c r="NVN39" s="1020"/>
      <c r="NVO39" s="1849"/>
      <c r="NVP39" s="1849"/>
      <c r="NVQ39" s="1338"/>
      <c r="NVR39" s="1338"/>
      <c r="NVS39" s="1849"/>
      <c r="NVT39" s="1849"/>
      <c r="NVU39" s="1849"/>
      <c r="NVV39" s="1849"/>
      <c r="NVW39" s="1020"/>
      <c r="NVX39" s="1849"/>
      <c r="NVY39" s="1849"/>
      <c r="NVZ39" s="1338"/>
      <c r="NWA39" s="1338"/>
      <c r="NWB39" s="1849"/>
      <c r="NWC39" s="1849"/>
      <c r="NWD39" s="1849"/>
      <c r="NWE39" s="1849"/>
      <c r="NWF39" s="1020"/>
      <c r="NWG39" s="1849"/>
      <c r="NWH39" s="1849"/>
      <c r="NWI39" s="1338"/>
      <c r="NWJ39" s="1338"/>
      <c r="NWK39" s="1849"/>
      <c r="NWL39" s="1849"/>
      <c r="NWM39" s="1849"/>
      <c r="NWN39" s="1849"/>
      <c r="NWO39" s="1020"/>
      <c r="NWP39" s="1849"/>
      <c r="NWQ39" s="1849"/>
      <c r="NWR39" s="1338"/>
      <c r="NWS39" s="1338"/>
      <c r="NWT39" s="1849"/>
      <c r="NWU39" s="1849"/>
      <c r="NWV39" s="1849"/>
      <c r="NWW39" s="1849"/>
      <c r="NWX39" s="1020"/>
      <c r="NWY39" s="1849"/>
      <c r="NWZ39" s="1849"/>
      <c r="NXA39" s="1338"/>
      <c r="NXB39" s="1338"/>
      <c r="NXC39" s="1849"/>
      <c r="NXD39" s="1849"/>
      <c r="NXE39" s="1849"/>
      <c r="NXF39" s="1849"/>
      <c r="NXG39" s="1020"/>
      <c r="NXH39" s="1849"/>
      <c r="NXI39" s="1849"/>
      <c r="NXJ39" s="1338"/>
      <c r="NXK39" s="1338"/>
      <c r="NXL39" s="1849"/>
      <c r="NXM39" s="1849"/>
      <c r="NXN39" s="1849"/>
      <c r="NXO39" s="1849"/>
      <c r="NXP39" s="1020"/>
      <c r="NXQ39" s="1849"/>
      <c r="NXR39" s="1849"/>
      <c r="NXS39" s="1338"/>
      <c r="NXT39" s="1338"/>
      <c r="NXU39" s="1849"/>
      <c r="NXV39" s="1849"/>
      <c r="NXW39" s="1849"/>
      <c r="NXX39" s="1849"/>
      <c r="NXY39" s="1020"/>
      <c r="NXZ39" s="1849"/>
      <c r="NYA39" s="1849"/>
      <c r="NYB39" s="1338"/>
      <c r="NYC39" s="1338"/>
      <c r="NYD39" s="1849"/>
      <c r="NYE39" s="1849"/>
      <c r="NYF39" s="1849"/>
      <c r="NYG39" s="1849"/>
      <c r="NYH39" s="1020"/>
      <c r="NYI39" s="1849"/>
      <c r="NYJ39" s="1849"/>
      <c r="NYK39" s="1338"/>
      <c r="NYL39" s="1338"/>
      <c r="NYM39" s="1849"/>
      <c r="NYN39" s="1849"/>
      <c r="NYO39" s="1849"/>
      <c r="NYP39" s="1849"/>
      <c r="NYQ39" s="1020"/>
      <c r="NYR39" s="1849"/>
      <c r="NYS39" s="1849"/>
      <c r="NYT39" s="1338"/>
      <c r="NYU39" s="1338"/>
      <c r="NYV39" s="1849"/>
      <c r="NYW39" s="1849"/>
      <c r="NYX39" s="1849"/>
      <c r="NYY39" s="1849"/>
      <c r="NYZ39" s="1020"/>
      <c r="NZA39" s="1849"/>
      <c r="NZB39" s="1849"/>
      <c r="NZC39" s="1338"/>
      <c r="NZD39" s="1338"/>
      <c r="NZE39" s="1849"/>
      <c r="NZF39" s="1849"/>
      <c r="NZG39" s="1849"/>
      <c r="NZH39" s="1849"/>
      <c r="NZI39" s="1020"/>
      <c r="NZJ39" s="1849"/>
      <c r="NZK39" s="1849"/>
      <c r="NZL39" s="1338"/>
      <c r="NZM39" s="1338"/>
      <c r="NZN39" s="1849"/>
      <c r="NZO39" s="1849"/>
      <c r="NZP39" s="1849"/>
      <c r="NZQ39" s="1849"/>
      <c r="NZR39" s="1020"/>
      <c r="NZS39" s="1849"/>
      <c r="NZT39" s="1849"/>
      <c r="NZU39" s="1338"/>
      <c r="NZV39" s="1338"/>
      <c r="NZW39" s="1849"/>
      <c r="NZX39" s="1849"/>
      <c r="NZY39" s="1849"/>
      <c r="NZZ39" s="1849"/>
      <c r="OAA39" s="1020"/>
      <c r="OAB39" s="1849"/>
      <c r="OAC39" s="1849"/>
      <c r="OAD39" s="1338"/>
      <c r="OAE39" s="1338"/>
      <c r="OAF39" s="1849"/>
      <c r="OAG39" s="1849"/>
      <c r="OAH39" s="1849"/>
      <c r="OAI39" s="1849"/>
      <c r="OAJ39" s="1020"/>
      <c r="OAK39" s="1849"/>
      <c r="OAL39" s="1849"/>
      <c r="OAM39" s="1338"/>
      <c r="OAN39" s="1338"/>
      <c r="OAO39" s="1849"/>
      <c r="OAP39" s="1849"/>
      <c r="OAQ39" s="1849"/>
      <c r="OAR39" s="1849"/>
      <c r="OAS39" s="1020"/>
      <c r="OAT39" s="1849"/>
      <c r="OAU39" s="1849"/>
      <c r="OAV39" s="1338"/>
      <c r="OAW39" s="1338"/>
      <c r="OAX39" s="1849"/>
      <c r="OAY39" s="1849"/>
      <c r="OAZ39" s="1849"/>
      <c r="OBA39" s="1849"/>
      <c r="OBB39" s="1020"/>
      <c r="OBC39" s="1849"/>
      <c r="OBD39" s="1849"/>
      <c r="OBE39" s="1338"/>
      <c r="OBF39" s="1338"/>
      <c r="OBG39" s="1849"/>
      <c r="OBH39" s="1849"/>
      <c r="OBI39" s="1849"/>
      <c r="OBJ39" s="1849"/>
      <c r="OBK39" s="1020"/>
      <c r="OBL39" s="1849"/>
      <c r="OBM39" s="1849"/>
      <c r="OBN39" s="1338"/>
      <c r="OBO39" s="1338"/>
      <c r="OBP39" s="1849"/>
      <c r="OBQ39" s="1849"/>
      <c r="OBR39" s="1849"/>
      <c r="OBS39" s="1849"/>
      <c r="OBT39" s="1020"/>
      <c r="OBU39" s="1849"/>
      <c r="OBV39" s="1849"/>
      <c r="OBW39" s="1338"/>
      <c r="OBX39" s="1338"/>
      <c r="OBY39" s="1849"/>
      <c r="OBZ39" s="1849"/>
      <c r="OCA39" s="1849"/>
      <c r="OCB39" s="1849"/>
      <c r="OCC39" s="1020"/>
      <c r="OCD39" s="1849"/>
      <c r="OCE39" s="1849"/>
      <c r="OCF39" s="1338"/>
      <c r="OCG39" s="1338"/>
      <c r="OCH39" s="1849"/>
      <c r="OCI39" s="1849"/>
      <c r="OCJ39" s="1849"/>
      <c r="OCK39" s="1849"/>
      <c r="OCL39" s="1020"/>
      <c r="OCM39" s="1849"/>
      <c r="OCN39" s="1849"/>
      <c r="OCO39" s="1338"/>
      <c r="OCP39" s="1338"/>
      <c r="OCQ39" s="1849"/>
      <c r="OCR39" s="1849"/>
      <c r="OCS39" s="1849"/>
      <c r="OCT39" s="1849"/>
      <c r="OCU39" s="1020"/>
      <c r="OCV39" s="1849"/>
      <c r="OCW39" s="1849"/>
      <c r="OCX39" s="1338"/>
      <c r="OCY39" s="1338"/>
      <c r="OCZ39" s="1849"/>
      <c r="ODA39" s="1849"/>
      <c r="ODB39" s="1849"/>
      <c r="ODC39" s="1849"/>
      <c r="ODD39" s="1020"/>
      <c r="ODE39" s="1849"/>
      <c r="ODF39" s="1849"/>
      <c r="ODG39" s="1338"/>
      <c r="ODH39" s="1338"/>
      <c r="ODI39" s="1849"/>
      <c r="ODJ39" s="1849"/>
      <c r="ODK39" s="1849"/>
      <c r="ODL39" s="1849"/>
      <c r="ODM39" s="1020"/>
      <c r="ODN39" s="1849"/>
      <c r="ODO39" s="1849"/>
      <c r="ODP39" s="1338"/>
      <c r="ODQ39" s="1338"/>
      <c r="ODR39" s="1849"/>
      <c r="ODS39" s="1849"/>
      <c r="ODT39" s="1849"/>
      <c r="ODU39" s="1849"/>
      <c r="ODV39" s="1020"/>
      <c r="ODW39" s="1849"/>
      <c r="ODX39" s="1849"/>
      <c r="ODY39" s="1338"/>
      <c r="ODZ39" s="1338"/>
      <c r="OEA39" s="1849"/>
      <c r="OEB39" s="1849"/>
      <c r="OEC39" s="1849"/>
      <c r="OED39" s="1849"/>
      <c r="OEE39" s="1020"/>
      <c r="OEF39" s="1849"/>
      <c r="OEG39" s="1849"/>
      <c r="OEH39" s="1338"/>
      <c r="OEI39" s="1338"/>
      <c r="OEJ39" s="1849"/>
      <c r="OEK39" s="1849"/>
      <c r="OEL39" s="1849"/>
      <c r="OEM39" s="1849"/>
      <c r="OEN39" s="1020"/>
      <c r="OEO39" s="1849"/>
      <c r="OEP39" s="1849"/>
      <c r="OEQ39" s="1338"/>
      <c r="OER39" s="1338"/>
      <c r="OES39" s="1849"/>
      <c r="OET39" s="1849"/>
      <c r="OEU39" s="1849"/>
      <c r="OEV39" s="1849"/>
      <c r="OEW39" s="1020"/>
      <c r="OEX39" s="1849"/>
      <c r="OEY39" s="1849"/>
      <c r="OEZ39" s="1338"/>
      <c r="OFA39" s="1338"/>
      <c r="OFB39" s="1849"/>
      <c r="OFC39" s="1849"/>
      <c r="OFD39" s="1849"/>
      <c r="OFE39" s="1849"/>
      <c r="OFF39" s="1020"/>
      <c r="OFG39" s="1849"/>
      <c r="OFH39" s="1849"/>
      <c r="OFI39" s="1338"/>
      <c r="OFJ39" s="1338"/>
      <c r="OFK39" s="1849"/>
      <c r="OFL39" s="1849"/>
      <c r="OFM39" s="1849"/>
      <c r="OFN39" s="1849"/>
      <c r="OFO39" s="1020"/>
      <c r="OFP39" s="1849"/>
      <c r="OFQ39" s="1849"/>
      <c r="OFR39" s="1338"/>
      <c r="OFS39" s="1338"/>
      <c r="OFT39" s="1849"/>
      <c r="OFU39" s="1849"/>
      <c r="OFV39" s="1849"/>
      <c r="OFW39" s="1849"/>
      <c r="OFX39" s="1020"/>
      <c r="OFY39" s="1849"/>
      <c r="OFZ39" s="1849"/>
      <c r="OGA39" s="1338"/>
      <c r="OGB39" s="1338"/>
      <c r="OGC39" s="1849"/>
      <c r="OGD39" s="1849"/>
      <c r="OGE39" s="1849"/>
      <c r="OGF39" s="1849"/>
      <c r="OGG39" s="1020"/>
      <c r="OGH39" s="1849"/>
      <c r="OGI39" s="1849"/>
      <c r="OGJ39" s="1338"/>
      <c r="OGK39" s="1338"/>
      <c r="OGL39" s="1849"/>
      <c r="OGM39" s="1849"/>
      <c r="OGN39" s="1849"/>
      <c r="OGO39" s="1849"/>
      <c r="OGP39" s="1020"/>
      <c r="OGQ39" s="1849"/>
      <c r="OGR39" s="1849"/>
      <c r="OGS39" s="1338"/>
      <c r="OGT39" s="1338"/>
      <c r="OGU39" s="1849"/>
      <c r="OGV39" s="1849"/>
      <c r="OGW39" s="1849"/>
      <c r="OGX39" s="1849"/>
      <c r="OGY39" s="1020"/>
      <c r="OGZ39" s="1849"/>
      <c r="OHA39" s="1849"/>
      <c r="OHB39" s="1338"/>
      <c r="OHC39" s="1338"/>
      <c r="OHD39" s="1849"/>
      <c r="OHE39" s="1849"/>
      <c r="OHF39" s="1849"/>
      <c r="OHG39" s="1849"/>
      <c r="OHH39" s="1020"/>
      <c r="OHI39" s="1849"/>
      <c r="OHJ39" s="1849"/>
      <c r="OHK39" s="1338"/>
      <c r="OHL39" s="1338"/>
      <c r="OHM39" s="1849"/>
      <c r="OHN39" s="1849"/>
      <c r="OHO39" s="1849"/>
      <c r="OHP39" s="1849"/>
      <c r="OHQ39" s="1020"/>
      <c r="OHR39" s="1849"/>
      <c r="OHS39" s="1849"/>
      <c r="OHT39" s="1338"/>
      <c r="OHU39" s="1338"/>
      <c r="OHV39" s="1849"/>
      <c r="OHW39" s="1849"/>
      <c r="OHX39" s="1849"/>
      <c r="OHY39" s="1849"/>
      <c r="OHZ39" s="1020"/>
      <c r="OIA39" s="1849"/>
      <c r="OIB39" s="1849"/>
      <c r="OIC39" s="1338"/>
      <c r="OID39" s="1338"/>
      <c r="OIE39" s="1849"/>
      <c r="OIF39" s="1849"/>
      <c r="OIG39" s="1849"/>
      <c r="OIH39" s="1849"/>
      <c r="OII39" s="1020"/>
      <c r="OIJ39" s="1849"/>
      <c r="OIK39" s="1849"/>
      <c r="OIL39" s="1338"/>
      <c r="OIM39" s="1338"/>
      <c r="OIN39" s="1849"/>
      <c r="OIO39" s="1849"/>
      <c r="OIP39" s="1849"/>
      <c r="OIQ39" s="1849"/>
      <c r="OIR39" s="1020"/>
      <c r="OIS39" s="1849"/>
      <c r="OIT39" s="1849"/>
      <c r="OIU39" s="1338"/>
      <c r="OIV39" s="1338"/>
      <c r="OIW39" s="1849"/>
      <c r="OIX39" s="1849"/>
      <c r="OIY39" s="1849"/>
      <c r="OIZ39" s="1849"/>
      <c r="OJA39" s="1020"/>
      <c r="OJB39" s="1849"/>
      <c r="OJC39" s="1849"/>
      <c r="OJD39" s="1338"/>
      <c r="OJE39" s="1338"/>
      <c r="OJF39" s="1849"/>
      <c r="OJG39" s="1849"/>
      <c r="OJH39" s="1849"/>
      <c r="OJI39" s="1849"/>
      <c r="OJJ39" s="1020"/>
      <c r="OJK39" s="1849"/>
      <c r="OJL39" s="1849"/>
      <c r="OJM39" s="1338"/>
      <c r="OJN39" s="1338"/>
      <c r="OJO39" s="1849"/>
      <c r="OJP39" s="1849"/>
      <c r="OJQ39" s="1849"/>
      <c r="OJR39" s="1849"/>
      <c r="OJS39" s="1020"/>
      <c r="OJT39" s="1849"/>
      <c r="OJU39" s="1849"/>
      <c r="OJV39" s="1338"/>
      <c r="OJW39" s="1338"/>
      <c r="OJX39" s="1849"/>
      <c r="OJY39" s="1849"/>
      <c r="OJZ39" s="1849"/>
      <c r="OKA39" s="1849"/>
      <c r="OKB39" s="1020"/>
      <c r="OKC39" s="1849"/>
      <c r="OKD39" s="1849"/>
      <c r="OKE39" s="1338"/>
      <c r="OKF39" s="1338"/>
      <c r="OKG39" s="1849"/>
      <c r="OKH39" s="1849"/>
      <c r="OKI39" s="1849"/>
      <c r="OKJ39" s="1849"/>
      <c r="OKK39" s="1020"/>
      <c r="OKL39" s="1849"/>
      <c r="OKM39" s="1849"/>
      <c r="OKN39" s="1338"/>
      <c r="OKO39" s="1338"/>
      <c r="OKP39" s="1849"/>
      <c r="OKQ39" s="1849"/>
      <c r="OKR39" s="1849"/>
      <c r="OKS39" s="1849"/>
      <c r="OKT39" s="1020"/>
      <c r="OKU39" s="1849"/>
      <c r="OKV39" s="1849"/>
      <c r="OKW39" s="1338"/>
      <c r="OKX39" s="1338"/>
      <c r="OKY39" s="1849"/>
      <c r="OKZ39" s="1849"/>
      <c r="OLA39" s="1849"/>
      <c r="OLB39" s="1849"/>
      <c r="OLC39" s="1020"/>
      <c r="OLD39" s="1849"/>
      <c r="OLE39" s="1849"/>
      <c r="OLF39" s="1338"/>
      <c r="OLG39" s="1338"/>
      <c r="OLH39" s="1849"/>
      <c r="OLI39" s="1849"/>
      <c r="OLJ39" s="1849"/>
      <c r="OLK39" s="1849"/>
      <c r="OLL39" s="1020"/>
      <c r="OLM39" s="1849"/>
      <c r="OLN39" s="1849"/>
      <c r="OLO39" s="1338"/>
      <c r="OLP39" s="1338"/>
      <c r="OLQ39" s="1849"/>
      <c r="OLR39" s="1849"/>
      <c r="OLS39" s="1849"/>
      <c r="OLT39" s="1849"/>
      <c r="OLU39" s="1020"/>
      <c r="OLV39" s="1849"/>
      <c r="OLW39" s="1849"/>
      <c r="OLX39" s="1338"/>
      <c r="OLY39" s="1338"/>
      <c r="OLZ39" s="1849"/>
      <c r="OMA39" s="1849"/>
      <c r="OMB39" s="1849"/>
      <c r="OMC39" s="1849"/>
      <c r="OMD39" s="1020"/>
      <c r="OME39" s="1849"/>
      <c r="OMF39" s="1849"/>
      <c r="OMG39" s="1338"/>
      <c r="OMH39" s="1338"/>
      <c r="OMI39" s="1849"/>
      <c r="OMJ39" s="1849"/>
      <c r="OMK39" s="1849"/>
      <c r="OML39" s="1849"/>
      <c r="OMM39" s="1020"/>
      <c r="OMN39" s="1849"/>
      <c r="OMO39" s="1849"/>
      <c r="OMP39" s="1338"/>
      <c r="OMQ39" s="1338"/>
      <c r="OMR39" s="1849"/>
      <c r="OMS39" s="1849"/>
      <c r="OMT39" s="1849"/>
      <c r="OMU39" s="1849"/>
      <c r="OMV39" s="1020"/>
      <c r="OMW39" s="1849"/>
      <c r="OMX39" s="1849"/>
      <c r="OMY39" s="1338"/>
      <c r="OMZ39" s="1338"/>
      <c r="ONA39" s="1849"/>
      <c r="ONB39" s="1849"/>
      <c r="ONC39" s="1849"/>
      <c r="OND39" s="1849"/>
      <c r="ONE39" s="1020"/>
      <c r="ONF39" s="1849"/>
      <c r="ONG39" s="1849"/>
      <c r="ONH39" s="1338"/>
      <c r="ONI39" s="1338"/>
      <c r="ONJ39" s="1849"/>
      <c r="ONK39" s="1849"/>
      <c r="ONL39" s="1849"/>
      <c r="ONM39" s="1849"/>
      <c r="ONN39" s="1020"/>
      <c r="ONO39" s="1849"/>
      <c r="ONP39" s="1849"/>
      <c r="ONQ39" s="1338"/>
      <c r="ONR39" s="1338"/>
      <c r="ONS39" s="1849"/>
      <c r="ONT39" s="1849"/>
      <c r="ONU39" s="1849"/>
      <c r="ONV39" s="1849"/>
      <c r="ONW39" s="1020"/>
      <c r="ONX39" s="1849"/>
      <c r="ONY39" s="1849"/>
      <c r="ONZ39" s="1338"/>
      <c r="OOA39" s="1338"/>
      <c r="OOB39" s="1849"/>
      <c r="OOC39" s="1849"/>
      <c r="OOD39" s="1849"/>
      <c r="OOE39" s="1849"/>
      <c r="OOF39" s="1020"/>
      <c r="OOG39" s="1849"/>
      <c r="OOH39" s="1849"/>
      <c r="OOI39" s="1338"/>
      <c r="OOJ39" s="1338"/>
      <c r="OOK39" s="1849"/>
      <c r="OOL39" s="1849"/>
      <c r="OOM39" s="1849"/>
      <c r="OON39" s="1849"/>
      <c r="OOO39" s="1020"/>
      <c r="OOP39" s="1849"/>
      <c r="OOQ39" s="1849"/>
      <c r="OOR39" s="1338"/>
      <c r="OOS39" s="1338"/>
      <c r="OOT39" s="1849"/>
      <c r="OOU39" s="1849"/>
      <c r="OOV39" s="1849"/>
      <c r="OOW39" s="1849"/>
      <c r="OOX39" s="1020"/>
      <c r="OOY39" s="1849"/>
      <c r="OOZ39" s="1849"/>
      <c r="OPA39" s="1338"/>
      <c r="OPB39" s="1338"/>
      <c r="OPC39" s="1849"/>
      <c r="OPD39" s="1849"/>
      <c r="OPE39" s="1849"/>
      <c r="OPF39" s="1849"/>
      <c r="OPG39" s="1020"/>
      <c r="OPH39" s="1849"/>
      <c r="OPI39" s="1849"/>
      <c r="OPJ39" s="1338"/>
      <c r="OPK39" s="1338"/>
      <c r="OPL39" s="1849"/>
      <c r="OPM39" s="1849"/>
      <c r="OPN39" s="1849"/>
      <c r="OPO39" s="1849"/>
      <c r="OPP39" s="1020"/>
      <c r="OPQ39" s="1849"/>
      <c r="OPR39" s="1849"/>
      <c r="OPS39" s="1338"/>
      <c r="OPT39" s="1338"/>
      <c r="OPU39" s="1849"/>
      <c r="OPV39" s="1849"/>
      <c r="OPW39" s="1849"/>
      <c r="OPX39" s="1849"/>
      <c r="OPY39" s="1020"/>
      <c r="OPZ39" s="1849"/>
      <c r="OQA39" s="1849"/>
      <c r="OQB39" s="1338"/>
      <c r="OQC39" s="1338"/>
      <c r="OQD39" s="1849"/>
      <c r="OQE39" s="1849"/>
      <c r="OQF39" s="1849"/>
      <c r="OQG39" s="1849"/>
      <c r="OQH39" s="1020"/>
      <c r="OQI39" s="1849"/>
      <c r="OQJ39" s="1849"/>
      <c r="OQK39" s="1338"/>
      <c r="OQL39" s="1338"/>
      <c r="OQM39" s="1849"/>
      <c r="OQN39" s="1849"/>
      <c r="OQO39" s="1849"/>
      <c r="OQP39" s="1849"/>
      <c r="OQQ39" s="1020"/>
      <c r="OQR39" s="1849"/>
      <c r="OQS39" s="1849"/>
      <c r="OQT39" s="1338"/>
      <c r="OQU39" s="1338"/>
      <c r="OQV39" s="1849"/>
      <c r="OQW39" s="1849"/>
      <c r="OQX39" s="1849"/>
      <c r="OQY39" s="1849"/>
      <c r="OQZ39" s="1020"/>
      <c r="ORA39" s="1849"/>
      <c r="ORB39" s="1849"/>
      <c r="ORC39" s="1338"/>
      <c r="ORD39" s="1338"/>
      <c r="ORE39" s="1849"/>
      <c r="ORF39" s="1849"/>
      <c r="ORG39" s="1849"/>
      <c r="ORH39" s="1849"/>
      <c r="ORI39" s="1020"/>
      <c r="ORJ39" s="1849"/>
      <c r="ORK39" s="1849"/>
      <c r="ORL39" s="1338"/>
      <c r="ORM39" s="1338"/>
      <c r="ORN39" s="1849"/>
      <c r="ORO39" s="1849"/>
      <c r="ORP39" s="1849"/>
      <c r="ORQ39" s="1849"/>
      <c r="ORR39" s="1020"/>
      <c r="ORS39" s="1849"/>
      <c r="ORT39" s="1849"/>
      <c r="ORU39" s="1338"/>
      <c r="ORV39" s="1338"/>
      <c r="ORW39" s="1849"/>
      <c r="ORX39" s="1849"/>
      <c r="ORY39" s="1849"/>
      <c r="ORZ39" s="1849"/>
      <c r="OSA39" s="1020"/>
      <c r="OSB39" s="1849"/>
      <c r="OSC39" s="1849"/>
      <c r="OSD39" s="1338"/>
      <c r="OSE39" s="1338"/>
      <c r="OSF39" s="1849"/>
      <c r="OSG39" s="1849"/>
      <c r="OSH39" s="1849"/>
      <c r="OSI39" s="1849"/>
      <c r="OSJ39" s="1020"/>
      <c r="OSK39" s="1849"/>
      <c r="OSL39" s="1849"/>
      <c r="OSM39" s="1338"/>
      <c r="OSN39" s="1338"/>
      <c r="OSO39" s="1849"/>
      <c r="OSP39" s="1849"/>
      <c r="OSQ39" s="1849"/>
      <c r="OSR39" s="1849"/>
      <c r="OSS39" s="1020"/>
      <c r="OST39" s="1849"/>
      <c r="OSU39" s="1849"/>
      <c r="OSV39" s="1338"/>
      <c r="OSW39" s="1338"/>
      <c r="OSX39" s="1849"/>
      <c r="OSY39" s="1849"/>
      <c r="OSZ39" s="1849"/>
      <c r="OTA39" s="1849"/>
      <c r="OTB39" s="1020"/>
      <c r="OTC39" s="1849"/>
      <c r="OTD39" s="1849"/>
      <c r="OTE39" s="1338"/>
      <c r="OTF39" s="1338"/>
      <c r="OTG39" s="1849"/>
      <c r="OTH39" s="1849"/>
      <c r="OTI39" s="1849"/>
      <c r="OTJ39" s="1849"/>
      <c r="OTK39" s="1020"/>
      <c r="OTL39" s="1849"/>
      <c r="OTM39" s="1849"/>
      <c r="OTN39" s="1338"/>
      <c r="OTO39" s="1338"/>
      <c r="OTP39" s="1849"/>
      <c r="OTQ39" s="1849"/>
      <c r="OTR39" s="1849"/>
      <c r="OTS39" s="1849"/>
      <c r="OTT39" s="1020"/>
      <c r="OTU39" s="1849"/>
      <c r="OTV39" s="1849"/>
      <c r="OTW39" s="1338"/>
      <c r="OTX39" s="1338"/>
      <c r="OTY39" s="1849"/>
      <c r="OTZ39" s="1849"/>
      <c r="OUA39" s="1849"/>
      <c r="OUB39" s="1849"/>
      <c r="OUC39" s="1020"/>
      <c r="OUD39" s="1849"/>
      <c r="OUE39" s="1849"/>
      <c r="OUF39" s="1338"/>
      <c r="OUG39" s="1338"/>
      <c r="OUH39" s="1849"/>
      <c r="OUI39" s="1849"/>
      <c r="OUJ39" s="1849"/>
      <c r="OUK39" s="1849"/>
      <c r="OUL39" s="1020"/>
      <c r="OUM39" s="1849"/>
      <c r="OUN39" s="1849"/>
      <c r="OUO39" s="1338"/>
      <c r="OUP39" s="1338"/>
      <c r="OUQ39" s="1849"/>
      <c r="OUR39" s="1849"/>
      <c r="OUS39" s="1849"/>
      <c r="OUT39" s="1849"/>
      <c r="OUU39" s="1020"/>
      <c r="OUV39" s="1849"/>
      <c r="OUW39" s="1849"/>
      <c r="OUX39" s="1338"/>
      <c r="OUY39" s="1338"/>
      <c r="OUZ39" s="1849"/>
      <c r="OVA39" s="1849"/>
      <c r="OVB39" s="1849"/>
      <c r="OVC39" s="1849"/>
      <c r="OVD39" s="1020"/>
      <c r="OVE39" s="1849"/>
      <c r="OVF39" s="1849"/>
      <c r="OVG39" s="1338"/>
      <c r="OVH39" s="1338"/>
      <c r="OVI39" s="1849"/>
      <c r="OVJ39" s="1849"/>
      <c r="OVK39" s="1849"/>
      <c r="OVL39" s="1849"/>
      <c r="OVM39" s="1020"/>
      <c r="OVN39" s="1849"/>
      <c r="OVO39" s="1849"/>
      <c r="OVP39" s="1338"/>
      <c r="OVQ39" s="1338"/>
      <c r="OVR39" s="1849"/>
      <c r="OVS39" s="1849"/>
      <c r="OVT39" s="1849"/>
      <c r="OVU39" s="1849"/>
      <c r="OVV39" s="1020"/>
      <c r="OVW39" s="1849"/>
      <c r="OVX39" s="1849"/>
      <c r="OVY39" s="1338"/>
      <c r="OVZ39" s="1338"/>
      <c r="OWA39" s="1849"/>
      <c r="OWB39" s="1849"/>
      <c r="OWC39" s="1849"/>
      <c r="OWD39" s="1849"/>
      <c r="OWE39" s="1020"/>
      <c r="OWF39" s="1849"/>
      <c r="OWG39" s="1849"/>
      <c r="OWH39" s="1338"/>
      <c r="OWI39" s="1338"/>
      <c r="OWJ39" s="1849"/>
      <c r="OWK39" s="1849"/>
      <c r="OWL39" s="1849"/>
      <c r="OWM39" s="1849"/>
      <c r="OWN39" s="1020"/>
      <c r="OWO39" s="1849"/>
      <c r="OWP39" s="1849"/>
      <c r="OWQ39" s="1338"/>
      <c r="OWR39" s="1338"/>
      <c r="OWS39" s="1849"/>
      <c r="OWT39" s="1849"/>
      <c r="OWU39" s="1849"/>
      <c r="OWV39" s="1849"/>
      <c r="OWW39" s="1020"/>
      <c r="OWX39" s="1849"/>
      <c r="OWY39" s="1849"/>
      <c r="OWZ39" s="1338"/>
      <c r="OXA39" s="1338"/>
      <c r="OXB39" s="1849"/>
      <c r="OXC39" s="1849"/>
      <c r="OXD39" s="1849"/>
      <c r="OXE39" s="1849"/>
      <c r="OXF39" s="1020"/>
      <c r="OXG39" s="1849"/>
      <c r="OXH39" s="1849"/>
      <c r="OXI39" s="1338"/>
      <c r="OXJ39" s="1338"/>
      <c r="OXK39" s="1849"/>
      <c r="OXL39" s="1849"/>
      <c r="OXM39" s="1849"/>
      <c r="OXN39" s="1849"/>
      <c r="OXO39" s="1020"/>
      <c r="OXP39" s="1849"/>
      <c r="OXQ39" s="1849"/>
      <c r="OXR39" s="1338"/>
      <c r="OXS39" s="1338"/>
      <c r="OXT39" s="1849"/>
      <c r="OXU39" s="1849"/>
      <c r="OXV39" s="1849"/>
      <c r="OXW39" s="1849"/>
      <c r="OXX39" s="1020"/>
      <c r="OXY39" s="1849"/>
      <c r="OXZ39" s="1849"/>
      <c r="OYA39" s="1338"/>
      <c r="OYB39" s="1338"/>
      <c r="OYC39" s="1849"/>
      <c r="OYD39" s="1849"/>
      <c r="OYE39" s="1849"/>
      <c r="OYF39" s="1849"/>
      <c r="OYG39" s="1020"/>
      <c r="OYH39" s="1849"/>
      <c r="OYI39" s="1849"/>
      <c r="OYJ39" s="1338"/>
      <c r="OYK39" s="1338"/>
      <c r="OYL39" s="1849"/>
      <c r="OYM39" s="1849"/>
      <c r="OYN39" s="1849"/>
      <c r="OYO39" s="1849"/>
      <c r="OYP39" s="1020"/>
      <c r="OYQ39" s="1849"/>
      <c r="OYR39" s="1849"/>
      <c r="OYS39" s="1338"/>
      <c r="OYT39" s="1338"/>
      <c r="OYU39" s="1849"/>
      <c r="OYV39" s="1849"/>
      <c r="OYW39" s="1849"/>
      <c r="OYX39" s="1849"/>
      <c r="OYY39" s="1020"/>
      <c r="OYZ39" s="1849"/>
      <c r="OZA39" s="1849"/>
      <c r="OZB39" s="1338"/>
      <c r="OZC39" s="1338"/>
      <c r="OZD39" s="1849"/>
      <c r="OZE39" s="1849"/>
      <c r="OZF39" s="1849"/>
      <c r="OZG39" s="1849"/>
      <c r="OZH39" s="1020"/>
      <c r="OZI39" s="1849"/>
      <c r="OZJ39" s="1849"/>
      <c r="OZK39" s="1338"/>
      <c r="OZL39" s="1338"/>
      <c r="OZM39" s="1849"/>
      <c r="OZN39" s="1849"/>
      <c r="OZO39" s="1849"/>
      <c r="OZP39" s="1849"/>
      <c r="OZQ39" s="1020"/>
      <c r="OZR39" s="1849"/>
      <c r="OZS39" s="1849"/>
      <c r="OZT39" s="1338"/>
      <c r="OZU39" s="1338"/>
      <c r="OZV39" s="1849"/>
      <c r="OZW39" s="1849"/>
      <c r="OZX39" s="1849"/>
      <c r="OZY39" s="1849"/>
      <c r="OZZ39" s="1020"/>
      <c r="PAA39" s="1849"/>
      <c r="PAB39" s="1849"/>
      <c r="PAC39" s="1338"/>
      <c r="PAD39" s="1338"/>
      <c r="PAE39" s="1849"/>
      <c r="PAF39" s="1849"/>
      <c r="PAG39" s="1849"/>
      <c r="PAH39" s="1849"/>
      <c r="PAI39" s="1020"/>
      <c r="PAJ39" s="1849"/>
      <c r="PAK39" s="1849"/>
      <c r="PAL39" s="1338"/>
      <c r="PAM39" s="1338"/>
      <c r="PAN39" s="1849"/>
      <c r="PAO39" s="1849"/>
      <c r="PAP39" s="1849"/>
      <c r="PAQ39" s="1849"/>
      <c r="PAR39" s="1020"/>
      <c r="PAS39" s="1849"/>
      <c r="PAT39" s="1849"/>
      <c r="PAU39" s="1338"/>
      <c r="PAV39" s="1338"/>
      <c r="PAW39" s="1849"/>
      <c r="PAX39" s="1849"/>
      <c r="PAY39" s="1849"/>
      <c r="PAZ39" s="1849"/>
      <c r="PBA39" s="1020"/>
      <c r="PBB39" s="1849"/>
      <c r="PBC39" s="1849"/>
      <c r="PBD39" s="1338"/>
      <c r="PBE39" s="1338"/>
      <c r="PBF39" s="1849"/>
      <c r="PBG39" s="1849"/>
      <c r="PBH39" s="1849"/>
      <c r="PBI39" s="1849"/>
      <c r="PBJ39" s="1020"/>
      <c r="PBK39" s="1849"/>
      <c r="PBL39" s="1849"/>
      <c r="PBM39" s="1338"/>
      <c r="PBN39" s="1338"/>
      <c r="PBO39" s="1849"/>
      <c r="PBP39" s="1849"/>
      <c r="PBQ39" s="1849"/>
      <c r="PBR39" s="1849"/>
      <c r="PBS39" s="1020"/>
      <c r="PBT39" s="1849"/>
      <c r="PBU39" s="1849"/>
      <c r="PBV39" s="1338"/>
      <c r="PBW39" s="1338"/>
      <c r="PBX39" s="1849"/>
      <c r="PBY39" s="1849"/>
      <c r="PBZ39" s="1849"/>
      <c r="PCA39" s="1849"/>
      <c r="PCB39" s="1020"/>
      <c r="PCC39" s="1849"/>
      <c r="PCD39" s="1849"/>
      <c r="PCE39" s="1338"/>
      <c r="PCF39" s="1338"/>
      <c r="PCG39" s="1849"/>
      <c r="PCH39" s="1849"/>
      <c r="PCI39" s="1849"/>
      <c r="PCJ39" s="1849"/>
      <c r="PCK39" s="1020"/>
      <c r="PCL39" s="1849"/>
      <c r="PCM39" s="1849"/>
      <c r="PCN39" s="1338"/>
      <c r="PCO39" s="1338"/>
      <c r="PCP39" s="1849"/>
      <c r="PCQ39" s="1849"/>
      <c r="PCR39" s="1849"/>
      <c r="PCS39" s="1849"/>
      <c r="PCT39" s="1020"/>
      <c r="PCU39" s="1849"/>
      <c r="PCV39" s="1849"/>
      <c r="PCW39" s="1338"/>
      <c r="PCX39" s="1338"/>
      <c r="PCY39" s="1849"/>
      <c r="PCZ39" s="1849"/>
      <c r="PDA39" s="1849"/>
      <c r="PDB39" s="1849"/>
      <c r="PDC39" s="1020"/>
      <c r="PDD39" s="1849"/>
      <c r="PDE39" s="1849"/>
      <c r="PDF39" s="1338"/>
      <c r="PDG39" s="1338"/>
      <c r="PDH39" s="1849"/>
      <c r="PDI39" s="1849"/>
      <c r="PDJ39" s="1849"/>
      <c r="PDK39" s="1849"/>
      <c r="PDL39" s="1020"/>
      <c r="PDM39" s="1849"/>
      <c r="PDN39" s="1849"/>
      <c r="PDO39" s="1338"/>
      <c r="PDP39" s="1338"/>
      <c r="PDQ39" s="1849"/>
      <c r="PDR39" s="1849"/>
      <c r="PDS39" s="1849"/>
      <c r="PDT39" s="1849"/>
      <c r="PDU39" s="1020"/>
      <c r="PDV39" s="1849"/>
      <c r="PDW39" s="1849"/>
      <c r="PDX39" s="1338"/>
      <c r="PDY39" s="1338"/>
      <c r="PDZ39" s="1849"/>
      <c r="PEA39" s="1849"/>
      <c r="PEB39" s="1849"/>
      <c r="PEC39" s="1849"/>
      <c r="PED39" s="1020"/>
      <c r="PEE39" s="1849"/>
      <c r="PEF39" s="1849"/>
      <c r="PEG39" s="1338"/>
      <c r="PEH39" s="1338"/>
      <c r="PEI39" s="1849"/>
      <c r="PEJ39" s="1849"/>
      <c r="PEK39" s="1849"/>
      <c r="PEL39" s="1849"/>
      <c r="PEM39" s="1020"/>
      <c r="PEN39" s="1849"/>
      <c r="PEO39" s="1849"/>
      <c r="PEP39" s="1338"/>
      <c r="PEQ39" s="1338"/>
      <c r="PER39" s="1849"/>
      <c r="PES39" s="1849"/>
      <c r="PET39" s="1849"/>
      <c r="PEU39" s="1849"/>
      <c r="PEV39" s="1020"/>
      <c r="PEW39" s="1849"/>
      <c r="PEX39" s="1849"/>
      <c r="PEY39" s="1338"/>
      <c r="PEZ39" s="1338"/>
      <c r="PFA39" s="1849"/>
      <c r="PFB39" s="1849"/>
      <c r="PFC39" s="1849"/>
      <c r="PFD39" s="1849"/>
      <c r="PFE39" s="1020"/>
      <c r="PFF39" s="1849"/>
      <c r="PFG39" s="1849"/>
      <c r="PFH39" s="1338"/>
      <c r="PFI39" s="1338"/>
      <c r="PFJ39" s="1849"/>
      <c r="PFK39" s="1849"/>
      <c r="PFL39" s="1849"/>
      <c r="PFM39" s="1849"/>
      <c r="PFN39" s="1020"/>
      <c r="PFO39" s="1849"/>
      <c r="PFP39" s="1849"/>
      <c r="PFQ39" s="1338"/>
      <c r="PFR39" s="1338"/>
      <c r="PFS39" s="1849"/>
      <c r="PFT39" s="1849"/>
      <c r="PFU39" s="1849"/>
      <c r="PFV39" s="1849"/>
      <c r="PFW39" s="1020"/>
      <c r="PFX39" s="1849"/>
      <c r="PFY39" s="1849"/>
      <c r="PFZ39" s="1338"/>
      <c r="PGA39" s="1338"/>
      <c r="PGB39" s="1849"/>
      <c r="PGC39" s="1849"/>
      <c r="PGD39" s="1849"/>
      <c r="PGE39" s="1849"/>
      <c r="PGF39" s="1020"/>
      <c r="PGG39" s="1849"/>
      <c r="PGH39" s="1849"/>
      <c r="PGI39" s="1338"/>
      <c r="PGJ39" s="1338"/>
      <c r="PGK39" s="1849"/>
      <c r="PGL39" s="1849"/>
      <c r="PGM39" s="1849"/>
      <c r="PGN39" s="1849"/>
      <c r="PGO39" s="1020"/>
      <c r="PGP39" s="1849"/>
      <c r="PGQ39" s="1849"/>
      <c r="PGR39" s="1338"/>
      <c r="PGS39" s="1338"/>
      <c r="PGT39" s="1849"/>
      <c r="PGU39" s="1849"/>
      <c r="PGV39" s="1849"/>
      <c r="PGW39" s="1849"/>
      <c r="PGX39" s="1020"/>
      <c r="PGY39" s="1849"/>
      <c r="PGZ39" s="1849"/>
      <c r="PHA39" s="1338"/>
      <c r="PHB39" s="1338"/>
      <c r="PHC39" s="1849"/>
      <c r="PHD39" s="1849"/>
      <c r="PHE39" s="1849"/>
      <c r="PHF39" s="1849"/>
      <c r="PHG39" s="1020"/>
      <c r="PHH39" s="1849"/>
      <c r="PHI39" s="1849"/>
      <c r="PHJ39" s="1338"/>
      <c r="PHK39" s="1338"/>
      <c r="PHL39" s="1849"/>
      <c r="PHM39" s="1849"/>
      <c r="PHN39" s="1849"/>
      <c r="PHO39" s="1849"/>
      <c r="PHP39" s="1020"/>
      <c r="PHQ39" s="1849"/>
      <c r="PHR39" s="1849"/>
      <c r="PHS39" s="1338"/>
      <c r="PHT39" s="1338"/>
      <c r="PHU39" s="1849"/>
      <c r="PHV39" s="1849"/>
      <c r="PHW39" s="1849"/>
      <c r="PHX39" s="1849"/>
      <c r="PHY39" s="1020"/>
      <c r="PHZ39" s="1849"/>
      <c r="PIA39" s="1849"/>
      <c r="PIB39" s="1338"/>
      <c r="PIC39" s="1338"/>
      <c r="PID39" s="1849"/>
      <c r="PIE39" s="1849"/>
      <c r="PIF39" s="1849"/>
      <c r="PIG39" s="1849"/>
      <c r="PIH39" s="1020"/>
      <c r="PII39" s="1849"/>
      <c r="PIJ39" s="1849"/>
      <c r="PIK39" s="1338"/>
      <c r="PIL39" s="1338"/>
      <c r="PIM39" s="1849"/>
      <c r="PIN39" s="1849"/>
      <c r="PIO39" s="1849"/>
      <c r="PIP39" s="1849"/>
      <c r="PIQ39" s="1020"/>
      <c r="PIR39" s="1849"/>
      <c r="PIS39" s="1849"/>
      <c r="PIT39" s="1338"/>
      <c r="PIU39" s="1338"/>
      <c r="PIV39" s="1849"/>
      <c r="PIW39" s="1849"/>
      <c r="PIX39" s="1849"/>
      <c r="PIY39" s="1849"/>
      <c r="PIZ39" s="1020"/>
      <c r="PJA39" s="1849"/>
      <c r="PJB39" s="1849"/>
      <c r="PJC39" s="1338"/>
      <c r="PJD39" s="1338"/>
      <c r="PJE39" s="1849"/>
      <c r="PJF39" s="1849"/>
      <c r="PJG39" s="1849"/>
      <c r="PJH39" s="1849"/>
      <c r="PJI39" s="1020"/>
      <c r="PJJ39" s="1849"/>
      <c r="PJK39" s="1849"/>
      <c r="PJL39" s="1338"/>
      <c r="PJM39" s="1338"/>
      <c r="PJN39" s="1849"/>
      <c r="PJO39" s="1849"/>
      <c r="PJP39" s="1849"/>
      <c r="PJQ39" s="1849"/>
      <c r="PJR39" s="1020"/>
      <c r="PJS39" s="1849"/>
      <c r="PJT39" s="1849"/>
      <c r="PJU39" s="1338"/>
      <c r="PJV39" s="1338"/>
      <c r="PJW39" s="1849"/>
      <c r="PJX39" s="1849"/>
      <c r="PJY39" s="1849"/>
      <c r="PJZ39" s="1849"/>
      <c r="PKA39" s="1020"/>
      <c r="PKB39" s="1849"/>
      <c r="PKC39" s="1849"/>
      <c r="PKD39" s="1338"/>
      <c r="PKE39" s="1338"/>
      <c r="PKF39" s="1849"/>
      <c r="PKG39" s="1849"/>
      <c r="PKH39" s="1849"/>
      <c r="PKI39" s="1849"/>
      <c r="PKJ39" s="1020"/>
      <c r="PKK39" s="1849"/>
      <c r="PKL39" s="1849"/>
      <c r="PKM39" s="1338"/>
      <c r="PKN39" s="1338"/>
      <c r="PKO39" s="1849"/>
      <c r="PKP39" s="1849"/>
      <c r="PKQ39" s="1849"/>
      <c r="PKR39" s="1849"/>
      <c r="PKS39" s="1020"/>
      <c r="PKT39" s="1849"/>
      <c r="PKU39" s="1849"/>
      <c r="PKV39" s="1338"/>
      <c r="PKW39" s="1338"/>
      <c r="PKX39" s="1849"/>
      <c r="PKY39" s="1849"/>
      <c r="PKZ39" s="1849"/>
      <c r="PLA39" s="1849"/>
      <c r="PLB39" s="1020"/>
      <c r="PLC39" s="1849"/>
      <c r="PLD39" s="1849"/>
      <c r="PLE39" s="1338"/>
      <c r="PLF39" s="1338"/>
      <c r="PLG39" s="1849"/>
      <c r="PLH39" s="1849"/>
      <c r="PLI39" s="1849"/>
      <c r="PLJ39" s="1849"/>
      <c r="PLK39" s="1020"/>
      <c r="PLL39" s="1849"/>
      <c r="PLM39" s="1849"/>
      <c r="PLN39" s="1338"/>
      <c r="PLO39" s="1338"/>
      <c r="PLP39" s="1849"/>
      <c r="PLQ39" s="1849"/>
      <c r="PLR39" s="1849"/>
      <c r="PLS39" s="1849"/>
      <c r="PLT39" s="1020"/>
      <c r="PLU39" s="1849"/>
      <c r="PLV39" s="1849"/>
      <c r="PLW39" s="1338"/>
      <c r="PLX39" s="1338"/>
      <c r="PLY39" s="1849"/>
      <c r="PLZ39" s="1849"/>
      <c r="PMA39" s="1849"/>
      <c r="PMB39" s="1849"/>
      <c r="PMC39" s="1020"/>
      <c r="PMD39" s="1849"/>
      <c r="PME39" s="1849"/>
      <c r="PMF39" s="1338"/>
      <c r="PMG39" s="1338"/>
      <c r="PMH39" s="1849"/>
      <c r="PMI39" s="1849"/>
      <c r="PMJ39" s="1849"/>
      <c r="PMK39" s="1849"/>
      <c r="PML39" s="1020"/>
      <c r="PMM39" s="1849"/>
      <c r="PMN39" s="1849"/>
      <c r="PMO39" s="1338"/>
      <c r="PMP39" s="1338"/>
      <c r="PMQ39" s="1849"/>
      <c r="PMR39" s="1849"/>
      <c r="PMS39" s="1849"/>
      <c r="PMT39" s="1849"/>
      <c r="PMU39" s="1020"/>
      <c r="PMV39" s="1849"/>
      <c r="PMW39" s="1849"/>
      <c r="PMX39" s="1338"/>
      <c r="PMY39" s="1338"/>
      <c r="PMZ39" s="1849"/>
      <c r="PNA39" s="1849"/>
      <c r="PNB39" s="1849"/>
      <c r="PNC39" s="1849"/>
      <c r="PND39" s="1020"/>
      <c r="PNE39" s="1849"/>
      <c r="PNF39" s="1849"/>
      <c r="PNG39" s="1338"/>
      <c r="PNH39" s="1338"/>
      <c r="PNI39" s="1849"/>
      <c r="PNJ39" s="1849"/>
      <c r="PNK39" s="1849"/>
      <c r="PNL39" s="1849"/>
      <c r="PNM39" s="1020"/>
      <c r="PNN39" s="1849"/>
      <c r="PNO39" s="1849"/>
      <c r="PNP39" s="1338"/>
      <c r="PNQ39" s="1338"/>
      <c r="PNR39" s="1849"/>
      <c r="PNS39" s="1849"/>
      <c r="PNT39" s="1849"/>
      <c r="PNU39" s="1849"/>
      <c r="PNV39" s="1020"/>
      <c r="PNW39" s="1849"/>
      <c r="PNX39" s="1849"/>
      <c r="PNY39" s="1338"/>
      <c r="PNZ39" s="1338"/>
      <c r="POA39" s="1849"/>
      <c r="POB39" s="1849"/>
      <c r="POC39" s="1849"/>
      <c r="POD39" s="1849"/>
      <c r="POE39" s="1020"/>
      <c r="POF39" s="1849"/>
      <c r="POG39" s="1849"/>
      <c r="POH39" s="1338"/>
      <c r="POI39" s="1338"/>
      <c r="POJ39" s="1849"/>
      <c r="POK39" s="1849"/>
      <c r="POL39" s="1849"/>
      <c r="POM39" s="1849"/>
      <c r="PON39" s="1020"/>
      <c r="POO39" s="1849"/>
      <c r="POP39" s="1849"/>
      <c r="POQ39" s="1338"/>
      <c r="POR39" s="1338"/>
      <c r="POS39" s="1849"/>
      <c r="POT39" s="1849"/>
      <c r="POU39" s="1849"/>
      <c r="POV39" s="1849"/>
      <c r="POW39" s="1020"/>
      <c r="POX39" s="1849"/>
      <c r="POY39" s="1849"/>
      <c r="POZ39" s="1338"/>
      <c r="PPA39" s="1338"/>
      <c r="PPB39" s="1849"/>
      <c r="PPC39" s="1849"/>
      <c r="PPD39" s="1849"/>
      <c r="PPE39" s="1849"/>
      <c r="PPF39" s="1020"/>
      <c r="PPG39" s="1849"/>
      <c r="PPH39" s="1849"/>
      <c r="PPI39" s="1338"/>
      <c r="PPJ39" s="1338"/>
      <c r="PPK39" s="1849"/>
      <c r="PPL39" s="1849"/>
      <c r="PPM39" s="1849"/>
      <c r="PPN39" s="1849"/>
      <c r="PPO39" s="1020"/>
      <c r="PPP39" s="1849"/>
      <c r="PPQ39" s="1849"/>
      <c r="PPR39" s="1338"/>
      <c r="PPS39" s="1338"/>
      <c r="PPT39" s="1849"/>
      <c r="PPU39" s="1849"/>
      <c r="PPV39" s="1849"/>
      <c r="PPW39" s="1849"/>
      <c r="PPX39" s="1020"/>
      <c r="PPY39" s="1849"/>
      <c r="PPZ39" s="1849"/>
      <c r="PQA39" s="1338"/>
      <c r="PQB39" s="1338"/>
      <c r="PQC39" s="1849"/>
      <c r="PQD39" s="1849"/>
      <c r="PQE39" s="1849"/>
      <c r="PQF39" s="1849"/>
      <c r="PQG39" s="1020"/>
      <c r="PQH39" s="1849"/>
      <c r="PQI39" s="1849"/>
      <c r="PQJ39" s="1338"/>
      <c r="PQK39" s="1338"/>
      <c r="PQL39" s="1849"/>
      <c r="PQM39" s="1849"/>
      <c r="PQN39" s="1849"/>
      <c r="PQO39" s="1849"/>
      <c r="PQP39" s="1020"/>
      <c r="PQQ39" s="1849"/>
      <c r="PQR39" s="1849"/>
      <c r="PQS39" s="1338"/>
      <c r="PQT39" s="1338"/>
      <c r="PQU39" s="1849"/>
      <c r="PQV39" s="1849"/>
      <c r="PQW39" s="1849"/>
      <c r="PQX39" s="1849"/>
      <c r="PQY39" s="1020"/>
      <c r="PQZ39" s="1849"/>
      <c r="PRA39" s="1849"/>
      <c r="PRB39" s="1338"/>
      <c r="PRC39" s="1338"/>
      <c r="PRD39" s="1849"/>
      <c r="PRE39" s="1849"/>
      <c r="PRF39" s="1849"/>
      <c r="PRG39" s="1849"/>
      <c r="PRH39" s="1020"/>
      <c r="PRI39" s="1849"/>
      <c r="PRJ39" s="1849"/>
      <c r="PRK39" s="1338"/>
      <c r="PRL39" s="1338"/>
      <c r="PRM39" s="1849"/>
      <c r="PRN39" s="1849"/>
      <c r="PRO39" s="1849"/>
      <c r="PRP39" s="1849"/>
      <c r="PRQ39" s="1020"/>
      <c r="PRR39" s="1849"/>
      <c r="PRS39" s="1849"/>
      <c r="PRT39" s="1338"/>
      <c r="PRU39" s="1338"/>
      <c r="PRV39" s="1849"/>
      <c r="PRW39" s="1849"/>
      <c r="PRX39" s="1849"/>
      <c r="PRY39" s="1849"/>
      <c r="PRZ39" s="1020"/>
      <c r="PSA39" s="1849"/>
      <c r="PSB39" s="1849"/>
      <c r="PSC39" s="1338"/>
      <c r="PSD39" s="1338"/>
      <c r="PSE39" s="1849"/>
      <c r="PSF39" s="1849"/>
      <c r="PSG39" s="1849"/>
      <c r="PSH39" s="1849"/>
      <c r="PSI39" s="1020"/>
      <c r="PSJ39" s="1849"/>
      <c r="PSK39" s="1849"/>
      <c r="PSL39" s="1338"/>
      <c r="PSM39" s="1338"/>
      <c r="PSN39" s="1849"/>
      <c r="PSO39" s="1849"/>
      <c r="PSP39" s="1849"/>
      <c r="PSQ39" s="1849"/>
      <c r="PSR39" s="1020"/>
      <c r="PSS39" s="1849"/>
      <c r="PST39" s="1849"/>
      <c r="PSU39" s="1338"/>
      <c r="PSV39" s="1338"/>
      <c r="PSW39" s="1849"/>
      <c r="PSX39" s="1849"/>
      <c r="PSY39" s="1849"/>
      <c r="PSZ39" s="1849"/>
      <c r="PTA39" s="1020"/>
      <c r="PTB39" s="1849"/>
      <c r="PTC39" s="1849"/>
      <c r="PTD39" s="1338"/>
      <c r="PTE39" s="1338"/>
      <c r="PTF39" s="1849"/>
      <c r="PTG39" s="1849"/>
      <c r="PTH39" s="1849"/>
      <c r="PTI39" s="1849"/>
      <c r="PTJ39" s="1020"/>
      <c r="PTK39" s="1849"/>
      <c r="PTL39" s="1849"/>
      <c r="PTM39" s="1338"/>
      <c r="PTN39" s="1338"/>
      <c r="PTO39" s="1849"/>
      <c r="PTP39" s="1849"/>
      <c r="PTQ39" s="1849"/>
      <c r="PTR39" s="1849"/>
      <c r="PTS39" s="1020"/>
      <c r="PTT39" s="1849"/>
      <c r="PTU39" s="1849"/>
      <c r="PTV39" s="1338"/>
      <c r="PTW39" s="1338"/>
      <c r="PTX39" s="1849"/>
      <c r="PTY39" s="1849"/>
      <c r="PTZ39" s="1849"/>
      <c r="PUA39" s="1849"/>
      <c r="PUB39" s="1020"/>
      <c r="PUC39" s="1849"/>
      <c r="PUD39" s="1849"/>
      <c r="PUE39" s="1338"/>
      <c r="PUF39" s="1338"/>
      <c r="PUG39" s="1849"/>
      <c r="PUH39" s="1849"/>
      <c r="PUI39" s="1849"/>
      <c r="PUJ39" s="1849"/>
      <c r="PUK39" s="1020"/>
      <c r="PUL39" s="1849"/>
      <c r="PUM39" s="1849"/>
      <c r="PUN39" s="1338"/>
      <c r="PUO39" s="1338"/>
      <c r="PUP39" s="1849"/>
      <c r="PUQ39" s="1849"/>
      <c r="PUR39" s="1849"/>
      <c r="PUS39" s="1849"/>
      <c r="PUT39" s="1020"/>
      <c r="PUU39" s="1849"/>
      <c r="PUV39" s="1849"/>
      <c r="PUW39" s="1338"/>
      <c r="PUX39" s="1338"/>
      <c r="PUY39" s="1849"/>
      <c r="PUZ39" s="1849"/>
      <c r="PVA39" s="1849"/>
      <c r="PVB39" s="1849"/>
      <c r="PVC39" s="1020"/>
      <c r="PVD39" s="1849"/>
      <c r="PVE39" s="1849"/>
      <c r="PVF39" s="1338"/>
      <c r="PVG39" s="1338"/>
      <c r="PVH39" s="1849"/>
      <c r="PVI39" s="1849"/>
      <c r="PVJ39" s="1849"/>
      <c r="PVK39" s="1849"/>
      <c r="PVL39" s="1020"/>
      <c r="PVM39" s="1849"/>
      <c r="PVN39" s="1849"/>
      <c r="PVO39" s="1338"/>
      <c r="PVP39" s="1338"/>
      <c r="PVQ39" s="1849"/>
      <c r="PVR39" s="1849"/>
      <c r="PVS39" s="1849"/>
      <c r="PVT39" s="1849"/>
      <c r="PVU39" s="1020"/>
      <c r="PVV39" s="1849"/>
      <c r="PVW39" s="1849"/>
      <c r="PVX39" s="1338"/>
      <c r="PVY39" s="1338"/>
      <c r="PVZ39" s="1849"/>
      <c r="PWA39" s="1849"/>
      <c r="PWB39" s="1849"/>
      <c r="PWC39" s="1849"/>
      <c r="PWD39" s="1020"/>
      <c r="PWE39" s="1849"/>
      <c r="PWF39" s="1849"/>
      <c r="PWG39" s="1338"/>
      <c r="PWH39" s="1338"/>
      <c r="PWI39" s="1849"/>
      <c r="PWJ39" s="1849"/>
      <c r="PWK39" s="1849"/>
      <c r="PWL39" s="1849"/>
      <c r="PWM39" s="1020"/>
      <c r="PWN39" s="1849"/>
      <c r="PWO39" s="1849"/>
      <c r="PWP39" s="1338"/>
      <c r="PWQ39" s="1338"/>
      <c r="PWR39" s="1849"/>
      <c r="PWS39" s="1849"/>
      <c r="PWT39" s="1849"/>
      <c r="PWU39" s="1849"/>
      <c r="PWV39" s="1020"/>
      <c r="PWW39" s="1849"/>
      <c r="PWX39" s="1849"/>
      <c r="PWY39" s="1338"/>
      <c r="PWZ39" s="1338"/>
      <c r="PXA39" s="1849"/>
      <c r="PXB39" s="1849"/>
      <c r="PXC39" s="1849"/>
      <c r="PXD39" s="1849"/>
      <c r="PXE39" s="1020"/>
      <c r="PXF39" s="1849"/>
      <c r="PXG39" s="1849"/>
      <c r="PXH39" s="1338"/>
      <c r="PXI39" s="1338"/>
      <c r="PXJ39" s="1849"/>
      <c r="PXK39" s="1849"/>
      <c r="PXL39" s="1849"/>
      <c r="PXM39" s="1849"/>
      <c r="PXN39" s="1020"/>
      <c r="PXO39" s="1849"/>
      <c r="PXP39" s="1849"/>
      <c r="PXQ39" s="1338"/>
      <c r="PXR39" s="1338"/>
      <c r="PXS39" s="1849"/>
      <c r="PXT39" s="1849"/>
      <c r="PXU39" s="1849"/>
      <c r="PXV39" s="1849"/>
      <c r="PXW39" s="1020"/>
      <c r="PXX39" s="1849"/>
      <c r="PXY39" s="1849"/>
      <c r="PXZ39" s="1338"/>
      <c r="PYA39" s="1338"/>
      <c r="PYB39" s="1849"/>
      <c r="PYC39" s="1849"/>
      <c r="PYD39" s="1849"/>
      <c r="PYE39" s="1849"/>
      <c r="PYF39" s="1020"/>
      <c r="PYG39" s="1849"/>
      <c r="PYH39" s="1849"/>
      <c r="PYI39" s="1338"/>
      <c r="PYJ39" s="1338"/>
      <c r="PYK39" s="1849"/>
      <c r="PYL39" s="1849"/>
      <c r="PYM39" s="1849"/>
      <c r="PYN39" s="1849"/>
      <c r="PYO39" s="1020"/>
      <c r="PYP39" s="1849"/>
      <c r="PYQ39" s="1849"/>
      <c r="PYR39" s="1338"/>
      <c r="PYS39" s="1338"/>
      <c r="PYT39" s="1849"/>
      <c r="PYU39" s="1849"/>
      <c r="PYV39" s="1849"/>
      <c r="PYW39" s="1849"/>
      <c r="PYX39" s="1020"/>
      <c r="PYY39" s="1849"/>
      <c r="PYZ39" s="1849"/>
      <c r="PZA39" s="1338"/>
      <c r="PZB39" s="1338"/>
      <c r="PZC39" s="1849"/>
      <c r="PZD39" s="1849"/>
      <c r="PZE39" s="1849"/>
      <c r="PZF39" s="1849"/>
      <c r="PZG39" s="1020"/>
      <c r="PZH39" s="1849"/>
      <c r="PZI39" s="1849"/>
      <c r="PZJ39" s="1338"/>
      <c r="PZK39" s="1338"/>
      <c r="PZL39" s="1849"/>
      <c r="PZM39" s="1849"/>
      <c r="PZN39" s="1849"/>
      <c r="PZO39" s="1849"/>
      <c r="PZP39" s="1020"/>
      <c r="PZQ39" s="1849"/>
      <c r="PZR39" s="1849"/>
      <c r="PZS39" s="1338"/>
      <c r="PZT39" s="1338"/>
      <c r="PZU39" s="1849"/>
      <c r="PZV39" s="1849"/>
      <c r="PZW39" s="1849"/>
      <c r="PZX39" s="1849"/>
      <c r="PZY39" s="1020"/>
      <c r="PZZ39" s="1849"/>
      <c r="QAA39" s="1849"/>
      <c r="QAB39" s="1338"/>
      <c r="QAC39" s="1338"/>
      <c r="QAD39" s="1849"/>
      <c r="QAE39" s="1849"/>
      <c r="QAF39" s="1849"/>
      <c r="QAG39" s="1849"/>
      <c r="QAH39" s="1020"/>
      <c r="QAI39" s="1849"/>
      <c r="QAJ39" s="1849"/>
      <c r="QAK39" s="1338"/>
      <c r="QAL39" s="1338"/>
      <c r="QAM39" s="1849"/>
      <c r="QAN39" s="1849"/>
      <c r="QAO39" s="1849"/>
      <c r="QAP39" s="1849"/>
      <c r="QAQ39" s="1020"/>
      <c r="QAR39" s="1849"/>
      <c r="QAS39" s="1849"/>
      <c r="QAT39" s="1338"/>
      <c r="QAU39" s="1338"/>
      <c r="QAV39" s="1849"/>
      <c r="QAW39" s="1849"/>
      <c r="QAX39" s="1849"/>
      <c r="QAY39" s="1849"/>
      <c r="QAZ39" s="1020"/>
      <c r="QBA39" s="1849"/>
      <c r="QBB39" s="1849"/>
      <c r="QBC39" s="1338"/>
      <c r="QBD39" s="1338"/>
      <c r="QBE39" s="1849"/>
      <c r="QBF39" s="1849"/>
      <c r="QBG39" s="1849"/>
      <c r="QBH39" s="1849"/>
      <c r="QBI39" s="1020"/>
      <c r="QBJ39" s="1849"/>
      <c r="QBK39" s="1849"/>
      <c r="QBL39" s="1338"/>
      <c r="QBM39" s="1338"/>
      <c r="QBN39" s="1849"/>
      <c r="QBO39" s="1849"/>
      <c r="QBP39" s="1849"/>
      <c r="QBQ39" s="1849"/>
      <c r="QBR39" s="1020"/>
      <c r="QBS39" s="1849"/>
      <c r="QBT39" s="1849"/>
      <c r="QBU39" s="1338"/>
      <c r="QBV39" s="1338"/>
      <c r="QBW39" s="1849"/>
      <c r="QBX39" s="1849"/>
      <c r="QBY39" s="1849"/>
      <c r="QBZ39" s="1849"/>
      <c r="QCA39" s="1020"/>
      <c r="QCB39" s="1849"/>
      <c r="QCC39" s="1849"/>
      <c r="QCD39" s="1338"/>
      <c r="QCE39" s="1338"/>
      <c r="QCF39" s="1849"/>
      <c r="QCG39" s="1849"/>
      <c r="QCH39" s="1849"/>
      <c r="QCI39" s="1849"/>
      <c r="QCJ39" s="1020"/>
      <c r="QCK39" s="1849"/>
      <c r="QCL39" s="1849"/>
      <c r="QCM39" s="1338"/>
      <c r="QCN39" s="1338"/>
      <c r="QCO39" s="1849"/>
      <c r="QCP39" s="1849"/>
      <c r="QCQ39" s="1849"/>
      <c r="QCR39" s="1849"/>
      <c r="QCS39" s="1020"/>
      <c r="QCT39" s="1849"/>
      <c r="QCU39" s="1849"/>
      <c r="QCV39" s="1338"/>
      <c r="QCW39" s="1338"/>
      <c r="QCX39" s="1849"/>
      <c r="QCY39" s="1849"/>
      <c r="QCZ39" s="1849"/>
      <c r="QDA39" s="1849"/>
      <c r="QDB39" s="1020"/>
      <c r="QDC39" s="1849"/>
      <c r="QDD39" s="1849"/>
      <c r="QDE39" s="1338"/>
      <c r="QDF39" s="1338"/>
      <c r="QDG39" s="1849"/>
      <c r="QDH39" s="1849"/>
      <c r="QDI39" s="1849"/>
      <c r="QDJ39" s="1849"/>
      <c r="QDK39" s="1020"/>
      <c r="QDL39" s="1849"/>
      <c r="QDM39" s="1849"/>
      <c r="QDN39" s="1338"/>
      <c r="QDO39" s="1338"/>
      <c r="QDP39" s="1849"/>
      <c r="QDQ39" s="1849"/>
      <c r="QDR39" s="1849"/>
      <c r="QDS39" s="1849"/>
      <c r="QDT39" s="1020"/>
      <c r="QDU39" s="1849"/>
      <c r="QDV39" s="1849"/>
      <c r="QDW39" s="1338"/>
      <c r="QDX39" s="1338"/>
      <c r="QDY39" s="1849"/>
      <c r="QDZ39" s="1849"/>
      <c r="QEA39" s="1849"/>
      <c r="QEB39" s="1849"/>
      <c r="QEC39" s="1020"/>
      <c r="QED39" s="1849"/>
      <c r="QEE39" s="1849"/>
      <c r="QEF39" s="1338"/>
      <c r="QEG39" s="1338"/>
      <c r="QEH39" s="1849"/>
      <c r="QEI39" s="1849"/>
      <c r="QEJ39" s="1849"/>
      <c r="QEK39" s="1849"/>
      <c r="QEL39" s="1020"/>
      <c r="QEM39" s="1849"/>
      <c r="QEN39" s="1849"/>
      <c r="QEO39" s="1338"/>
      <c r="QEP39" s="1338"/>
      <c r="QEQ39" s="1849"/>
      <c r="QER39" s="1849"/>
      <c r="QES39" s="1849"/>
      <c r="QET39" s="1849"/>
      <c r="QEU39" s="1020"/>
      <c r="QEV39" s="1849"/>
      <c r="QEW39" s="1849"/>
      <c r="QEX39" s="1338"/>
      <c r="QEY39" s="1338"/>
      <c r="QEZ39" s="1849"/>
      <c r="QFA39" s="1849"/>
      <c r="QFB39" s="1849"/>
      <c r="QFC39" s="1849"/>
      <c r="QFD39" s="1020"/>
      <c r="QFE39" s="1849"/>
      <c r="QFF39" s="1849"/>
      <c r="QFG39" s="1338"/>
      <c r="QFH39" s="1338"/>
      <c r="QFI39" s="1849"/>
      <c r="QFJ39" s="1849"/>
      <c r="QFK39" s="1849"/>
      <c r="QFL39" s="1849"/>
      <c r="QFM39" s="1020"/>
      <c r="QFN39" s="1849"/>
      <c r="QFO39" s="1849"/>
      <c r="QFP39" s="1338"/>
      <c r="QFQ39" s="1338"/>
      <c r="QFR39" s="1849"/>
      <c r="QFS39" s="1849"/>
      <c r="QFT39" s="1849"/>
      <c r="QFU39" s="1849"/>
      <c r="QFV39" s="1020"/>
      <c r="QFW39" s="1849"/>
      <c r="QFX39" s="1849"/>
      <c r="QFY39" s="1338"/>
      <c r="QFZ39" s="1338"/>
      <c r="QGA39" s="1849"/>
      <c r="QGB39" s="1849"/>
      <c r="QGC39" s="1849"/>
      <c r="QGD39" s="1849"/>
      <c r="QGE39" s="1020"/>
      <c r="QGF39" s="1849"/>
      <c r="QGG39" s="1849"/>
      <c r="QGH39" s="1338"/>
      <c r="QGI39" s="1338"/>
      <c r="QGJ39" s="1849"/>
      <c r="QGK39" s="1849"/>
      <c r="QGL39" s="1849"/>
      <c r="QGM39" s="1849"/>
      <c r="QGN39" s="1020"/>
      <c r="QGO39" s="1849"/>
      <c r="QGP39" s="1849"/>
      <c r="QGQ39" s="1338"/>
      <c r="QGR39" s="1338"/>
      <c r="QGS39" s="1849"/>
      <c r="QGT39" s="1849"/>
      <c r="QGU39" s="1849"/>
      <c r="QGV39" s="1849"/>
      <c r="QGW39" s="1020"/>
      <c r="QGX39" s="1849"/>
      <c r="QGY39" s="1849"/>
      <c r="QGZ39" s="1338"/>
      <c r="QHA39" s="1338"/>
      <c r="QHB39" s="1849"/>
      <c r="QHC39" s="1849"/>
      <c r="QHD39" s="1849"/>
      <c r="QHE39" s="1849"/>
      <c r="QHF39" s="1020"/>
      <c r="QHG39" s="1849"/>
      <c r="QHH39" s="1849"/>
      <c r="QHI39" s="1338"/>
      <c r="QHJ39" s="1338"/>
      <c r="QHK39" s="1849"/>
      <c r="QHL39" s="1849"/>
      <c r="QHM39" s="1849"/>
      <c r="QHN39" s="1849"/>
      <c r="QHO39" s="1020"/>
      <c r="QHP39" s="1849"/>
      <c r="QHQ39" s="1849"/>
      <c r="QHR39" s="1338"/>
      <c r="QHS39" s="1338"/>
      <c r="QHT39" s="1849"/>
      <c r="QHU39" s="1849"/>
      <c r="QHV39" s="1849"/>
      <c r="QHW39" s="1849"/>
      <c r="QHX39" s="1020"/>
      <c r="QHY39" s="1849"/>
      <c r="QHZ39" s="1849"/>
      <c r="QIA39" s="1338"/>
      <c r="QIB39" s="1338"/>
      <c r="QIC39" s="1849"/>
      <c r="QID39" s="1849"/>
      <c r="QIE39" s="1849"/>
      <c r="QIF39" s="1849"/>
      <c r="QIG39" s="1020"/>
      <c r="QIH39" s="1849"/>
      <c r="QII39" s="1849"/>
      <c r="QIJ39" s="1338"/>
      <c r="QIK39" s="1338"/>
      <c r="QIL39" s="1849"/>
      <c r="QIM39" s="1849"/>
      <c r="QIN39" s="1849"/>
      <c r="QIO39" s="1849"/>
      <c r="QIP39" s="1020"/>
      <c r="QIQ39" s="1849"/>
      <c r="QIR39" s="1849"/>
      <c r="QIS39" s="1338"/>
      <c r="QIT39" s="1338"/>
      <c r="QIU39" s="1849"/>
      <c r="QIV39" s="1849"/>
      <c r="QIW39" s="1849"/>
      <c r="QIX39" s="1849"/>
      <c r="QIY39" s="1020"/>
      <c r="QIZ39" s="1849"/>
      <c r="QJA39" s="1849"/>
      <c r="QJB39" s="1338"/>
      <c r="QJC39" s="1338"/>
      <c r="QJD39" s="1849"/>
      <c r="QJE39" s="1849"/>
      <c r="QJF39" s="1849"/>
      <c r="QJG39" s="1849"/>
      <c r="QJH39" s="1020"/>
      <c r="QJI39" s="1849"/>
      <c r="QJJ39" s="1849"/>
      <c r="QJK39" s="1338"/>
      <c r="QJL39" s="1338"/>
      <c r="QJM39" s="1849"/>
      <c r="QJN39" s="1849"/>
      <c r="QJO39" s="1849"/>
      <c r="QJP39" s="1849"/>
      <c r="QJQ39" s="1020"/>
      <c r="QJR39" s="1849"/>
      <c r="QJS39" s="1849"/>
      <c r="QJT39" s="1338"/>
      <c r="QJU39" s="1338"/>
      <c r="QJV39" s="1849"/>
      <c r="QJW39" s="1849"/>
      <c r="QJX39" s="1849"/>
      <c r="QJY39" s="1849"/>
      <c r="QJZ39" s="1020"/>
      <c r="QKA39" s="1849"/>
      <c r="QKB39" s="1849"/>
      <c r="QKC39" s="1338"/>
      <c r="QKD39" s="1338"/>
      <c r="QKE39" s="1849"/>
      <c r="QKF39" s="1849"/>
      <c r="QKG39" s="1849"/>
      <c r="QKH39" s="1849"/>
      <c r="QKI39" s="1020"/>
      <c r="QKJ39" s="1849"/>
      <c r="QKK39" s="1849"/>
      <c r="QKL39" s="1338"/>
      <c r="QKM39" s="1338"/>
      <c r="QKN39" s="1849"/>
      <c r="QKO39" s="1849"/>
      <c r="QKP39" s="1849"/>
      <c r="QKQ39" s="1849"/>
      <c r="QKR39" s="1020"/>
      <c r="QKS39" s="1849"/>
      <c r="QKT39" s="1849"/>
      <c r="QKU39" s="1338"/>
      <c r="QKV39" s="1338"/>
      <c r="QKW39" s="1849"/>
      <c r="QKX39" s="1849"/>
      <c r="QKY39" s="1849"/>
      <c r="QKZ39" s="1849"/>
      <c r="QLA39" s="1020"/>
      <c r="QLB39" s="1849"/>
      <c r="QLC39" s="1849"/>
      <c r="QLD39" s="1338"/>
      <c r="QLE39" s="1338"/>
      <c r="QLF39" s="1849"/>
      <c r="QLG39" s="1849"/>
      <c r="QLH39" s="1849"/>
      <c r="QLI39" s="1849"/>
      <c r="QLJ39" s="1020"/>
      <c r="QLK39" s="1849"/>
      <c r="QLL39" s="1849"/>
      <c r="QLM39" s="1338"/>
      <c r="QLN39" s="1338"/>
      <c r="QLO39" s="1849"/>
      <c r="QLP39" s="1849"/>
      <c r="QLQ39" s="1849"/>
      <c r="QLR39" s="1849"/>
      <c r="QLS39" s="1020"/>
      <c r="QLT39" s="1849"/>
      <c r="QLU39" s="1849"/>
      <c r="QLV39" s="1338"/>
      <c r="QLW39" s="1338"/>
      <c r="QLX39" s="1849"/>
      <c r="QLY39" s="1849"/>
      <c r="QLZ39" s="1849"/>
      <c r="QMA39" s="1849"/>
      <c r="QMB39" s="1020"/>
      <c r="QMC39" s="1849"/>
      <c r="QMD39" s="1849"/>
      <c r="QME39" s="1338"/>
      <c r="QMF39" s="1338"/>
      <c r="QMG39" s="1849"/>
      <c r="QMH39" s="1849"/>
      <c r="QMI39" s="1849"/>
      <c r="QMJ39" s="1849"/>
      <c r="QMK39" s="1020"/>
      <c r="QML39" s="1849"/>
      <c r="QMM39" s="1849"/>
      <c r="QMN39" s="1338"/>
      <c r="QMO39" s="1338"/>
      <c r="QMP39" s="1849"/>
      <c r="QMQ39" s="1849"/>
      <c r="QMR39" s="1849"/>
      <c r="QMS39" s="1849"/>
      <c r="QMT39" s="1020"/>
      <c r="QMU39" s="1849"/>
      <c r="QMV39" s="1849"/>
      <c r="QMW39" s="1338"/>
      <c r="QMX39" s="1338"/>
      <c r="QMY39" s="1849"/>
      <c r="QMZ39" s="1849"/>
      <c r="QNA39" s="1849"/>
      <c r="QNB39" s="1849"/>
      <c r="QNC39" s="1020"/>
      <c r="QND39" s="1849"/>
      <c r="QNE39" s="1849"/>
      <c r="QNF39" s="1338"/>
      <c r="QNG39" s="1338"/>
      <c r="QNH39" s="1849"/>
      <c r="QNI39" s="1849"/>
      <c r="QNJ39" s="1849"/>
      <c r="QNK39" s="1849"/>
      <c r="QNL39" s="1020"/>
      <c r="QNM39" s="1849"/>
      <c r="QNN39" s="1849"/>
      <c r="QNO39" s="1338"/>
      <c r="QNP39" s="1338"/>
      <c r="QNQ39" s="1849"/>
      <c r="QNR39" s="1849"/>
      <c r="QNS39" s="1849"/>
      <c r="QNT39" s="1849"/>
      <c r="QNU39" s="1020"/>
      <c r="QNV39" s="1849"/>
      <c r="QNW39" s="1849"/>
      <c r="QNX39" s="1338"/>
      <c r="QNY39" s="1338"/>
      <c r="QNZ39" s="1849"/>
      <c r="QOA39" s="1849"/>
      <c r="QOB39" s="1849"/>
      <c r="QOC39" s="1849"/>
      <c r="QOD39" s="1020"/>
      <c r="QOE39" s="1849"/>
      <c r="QOF39" s="1849"/>
      <c r="QOG39" s="1338"/>
      <c r="QOH39" s="1338"/>
      <c r="QOI39" s="1849"/>
      <c r="QOJ39" s="1849"/>
      <c r="QOK39" s="1849"/>
      <c r="QOL39" s="1849"/>
      <c r="QOM39" s="1020"/>
      <c r="QON39" s="1849"/>
      <c r="QOO39" s="1849"/>
      <c r="QOP39" s="1338"/>
      <c r="QOQ39" s="1338"/>
      <c r="QOR39" s="1849"/>
      <c r="QOS39" s="1849"/>
      <c r="QOT39" s="1849"/>
      <c r="QOU39" s="1849"/>
      <c r="QOV39" s="1020"/>
      <c r="QOW39" s="1849"/>
      <c r="QOX39" s="1849"/>
      <c r="QOY39" s="1338"/>
      <c r="QOZ39" s="1338"/>
      <c r="QPA39" s="1849"/>
      <c r="QPB39" s="1849"/>
      <c r="QPC39" s="1849"/>
      <c r="QPD39" s="1849"/>
      <c r="QPE39" s="1020"/>
      <c r="QPF39" s="1849"/>
      <c r="QPG39" s="1849"/>
      <c r="QPH39" s="1338"/>
      <c r="QPI39" s="1338"/>
      <c r="QPJ39" s="1849"/>
      <c r="QPK39" s="1849"/>
      <c r="QPL39" s="1849"/>
      <c r="QPM39" s="1849"/>
      <c r="QPN39" s="1020"/>
      <c r="QPO39" s="1849"/>
      <c r="QPP39" s="1849"/>
      <c r="QPQ39" s="1338"/>
      <c r="QPR39" s="1338"/>
      <c r="QPS39" s="1849"/>
      <c r="QPT39" s="1849"/>
      <c r="QPU39" s="1849"/>
      <c r="QPV39" s="1849"/>
      <c r="QPW39" s="1020"/>
      <c r="QPX39" s="1849"/>
      <c r="QPY39" s="1849"/>
      <c r="QPZ39" s="1338"/>
      <c r="QQA39" s="1338"/>
      <c r="QQB39" s="1849"/>
      <c r="QQC39" s="1849"/>
      <c r="QQD39" s="1849"/>
      <c r="QQE39" s="1849"/>
      <c r="QQF39" s="1020"/>
      <c r="QQG39" s="1849"/>
      <c r="QQH39" s="1849"/>
      <c r="QQI39" s="1338"/>
      <c r="QQJ39" s="1338"/>
      <c r="QQK39" s="1849"/>
      <c r="QQL39" s="1849"/>
      <c r="QQM39" s="1849"/>
      <c r="QQN39" s="1849"/>
      <c r="QQO39" s="1020"/>
      <c r="QQP39" s="1849"/>
      <c r="QQQ39" s="1849"/>
      <c r="QQR39" s="1338"/>
      <c r="QQS39" s="1338"/>
      <c r="QQT39" s="1849"/>
      <c r="QQU39" s="1849"/>
      <c r="QQV39" s="1849"/>
      <c r="QQW39" s="1849"/>
      <c r="QQX39" s="1020"/>
      <c r="QQY39" s="1849"/>
      <c r="QQZ39" s="1849"/>
      <c r="QRA39" s="1338"/>
      <c r="QRB39" s="1338"/>
      <c r="QRC39" s="1849"/>
      <c r="QRD39" s="1849"/>
      <c r="QRE39" s="1849"/>
      <c r="QRF39" s="1849"/>
      <c r="QRG39" s="1020"/>
      <c r="QRH39" s="1849"/>
      <c r="QRI39" s="1849"/>
      <c r="QRJ39" s="1338"/>
      <c r="QRK39" s="1338"/>
      <c r="QRL39" s="1849"/>
      <c r="QRM39" s="1849"/>
      <c r="QRN39" s="1849"/>
      <c r="QRO39" s="1849"/>
      <c r="QRP39" s="1020"/>
      <c r="QRQ39" s="1849"/>
      <c r="QRR39" s="1849"/>
      <c r="QRS39" s="1338"/>
      <c r="QRT39" s="1338"/>
      <c r="QRU39" s="1849"/>
      <c r="QRV39" s="1849"/>
      <c r="QRW39" s="1849"/>
      <c r="QRX39" s="1849"/>
      <c r="QRY39" s="1020"/>
      <c r="QRZ39" s="1849"/>
      <c r="QSA39" s="1849"/>
      <c r="QSB39" s="1338"/>
      <c r="QSC39" s="1338"/>
      <c r="QSD39" s="1849"/>
      <c r="QSE39" s="1849"/>
      <c r="QSF39" s="1849"/>
      <c r="QSG39" s="1849"/>
      <c r="QSH39" s="1020"/>
      <c r="QSI39" s="1849"/>
      <c r="QSJ39" s="1849"/>
      <c r="QSK39" s="1338"/>
      <c r="QSL39" s="1338"/>
      <c r="QSM39" s="1849"/>
      <c r="QSN39" s="1849"/>
      <c r="QSO39" s="1849"/>
      <c r="QSP39" s="1849"/>
      <c r="QSQ39" s="1020"/>
      <c r="QSR39" s="1849"/>
      <c r="QSS39" s="1849"/>
      <c r="QST39" s="1338"/>
      <c r="QSU39" s="1338"/>
      <c r="QSV39" s="1849"/>
      <c r="QSW39" s="1849"/>
      <c r="QSX39" s="1849"/>
      <c r="QSY39" s="1849"/>
      <c r="QSZ39" s="1020"/>
      <c r="QTA39" s="1849"/>
      <c r="QTB39" s="1849"/>
      <c r="QTC39" s="1338"/>
      <c r="QTD39" s="1338"/>
      <c r="QTE39" s="1849"/>
      <c r="QTF39" s="1849"/>
      <c r="QTG39" s="1849"/>
      <c r="QTH39" s="1849"/>
      <c r="QTI39" s="1020"/>
      <c r="QTJ39" s="1849"/>
      <c r="QTK39" s="1849"/>
      <c r="QTL39" s="1338"/>
      <c r="QTM39" s="1338"/>
      <c r="QTN39" s="1849"/>
      <c r="QTO39" s="1849"/>
      <c r="QTP39" s="1849"/>
      <c r="QTQ39" s="1849"/>
      <c r="QTR39" s="1020"/>
      <c r="QTS39" s="1849"/>
      <c r="QTT39" s="1849"/>
      <c r="QTU39" s="1338"/>
      <c r="QTV39" s="1338"/>
      <c r="QTW39" s="1849"/>
      <c r="QTX39" s="1849"/>
      <c r="QTY39" s="1849"/>
      <c r="QTZ39" s="1849"/>
      <c r="QUA39" s="1020"/>
      <c r="QUB39" s="1849"/>
      <c r="QUC39" s="1849"/>
      <c r="QUD39" s="1338"/>
      <c r="QUE39" s="1338"/>
      <c r="QUF39" s="1849"/>
      <c r="QUG39" s="1849"/>
      <c r="QUH39" s="1849"/>
      <c r="QUI39" s="1849"/>
      <c r="QUJ39" s="1020"/>
      <c r="QUK39" s="1849"/>
      <c r="QUL39" s="1849"/>
      <c r="QUM39" s="1338"/>
      <c r="QUN39" s="1338"/>
      <c r="QUO39" s="1849"/>
      <c r="QUP39" s="1849"/>
      <c r="QUQ39" s="1849"/>
      <c r="QUR39" s="1849"/>
      <c r="QUS39" s="1020"/>
      <c r="QUT39" s="1849"/>
      <c r="QUU39" s="1849"/>
      <c r="QUV39" s="1338"/>
      <c r="QUW39" s="1338"/>
      <c r="QUX39" s="1849"/>
      <c r="QUY39" s="1849"/>
      <c r="QUZ39" s="1849"/>
      <c r="QVA39" s="1849"/>
      <c r="QVB39" s="1020"/>
      <c r="QVC39" s="1849"/>
      <c r="QVD39" s="1849"/>
      <c r="QVE39" s="1338"/>
      <c r="QVF39" s="1338"/>
      <c r="QVG39" s="1849"/>
      <c r="QVH39" s="1849"/>
      <c r="QVI39" s="1849"/>
      <c r="QVJ39" s="1849"/>
      <c r="QVK39" s="1020"/>
      <c r="QVL39" s="1849"/>
      <c r="QVM39" s="1849"/>
      <c r="QVN39" s="1338"/>
      <c r="QVO39" s="1338"/>
      <c r="QVP39" s="1849"/>
      <c r="QVQ39" s="1849"/>
      <c r="QVR39" s="1849"/>
      <c r="QVS39" s="1849"/>
      <c r="QVT39" s="1020"/>
      <c r="QVU39" s="1849"/>
      <c r="QVV39" s="1849"/>
      <c r="QVW39" s="1338"/>
      <c r="QVX39" s="1338"/>
      <c r="QVY39" s="1849"/>
      <c r="QVZ39" s="1849"/>
      <c r="QWA39" s="1849"/>
      <c r="QWB39" s="1849"/>
      <c r="QWC39" s="1020"/>
      <c r="QWD39" s="1849"/>
      <c r="QWE39" s="1849"/>
      <c r="QWF39" s="1338"/>
      <c r="QWG39" s="1338"/>
      <c r="QWH39" s="1849"/>
      <c r="QWI39" s="1849"/>
      <c r="QWJ39" s="1849"/>
      <c r="QWK39" s="1849"/>
      <c r="QWL39" s="1020"/>
      <c r="QWM39" s="1849"/>
      <c r="QWN39" s="1849"/>
      <c r="QWO39" s="1338"/>
      <c r="QWP39" s="1338"/>
      <c r="QWQ39" s="1849"/>
      <c r="QWR39" s="1849"/>
      <c r="QWS39" s="1849"/>
      <c r="QWT39" s="1849"/>
      <c r="QWU39" s="1020"/>
      <c r="QWV39" s="1849"/>
      <c r="QWW39" s="1849"/>
      <c r="QWX39" s="1338"/>
      <c r="QWY39" s="1338"/>
      <c r="QWZ39" s="1849"/>
      <c r="QXA39" s="1849"/>
      <c r="QXB39" s="1849"/>
      <c r="QXC39" s="1849"/>
      <c r="QXD39" s="1020"/>
      <c r="QXE39" s="1849"/>
      <c r="QXF39" s="1849"/>
      <c r="QXG39" s="1338"/>
      <c r="QXH39" s="1338"/>
      <c r="QXI39" s="1849"/>
      <c r="QXJ39" s="1849"/>
      <c r="QXK39" s="1849"/>
      <c r="QXL39" s="1849"/>
      <c r="QXM39" s="1020"/>
      <c r="QXN39" s="1849"/>
      <c r="QXO39" s="1849"/>
      <c r="QXP39" s="1338"/>
      <c r="QXQ39" s="1338"/>
      <c r="QXR39" s="1849"/>
      <c r="QXS39" s="1849"/>
      <c r="QXT39" s="1849"/>
      <c r="QXU39" s="1849"/>
      <c r="QXV39" s="1020"/>
      <c r="QXW39" s="1849"/>
      <c r="QXX39" s="1849"/>
      <c r="QXY39" s="1338"/>
      <c r="QXZ39" s="1338"/>
      <c r="QYA39" s="1849"/>
      <c r="QYB39" s="1849"/>
      <c r="QYC39" s="1849"/>
      <c r="QYD39" s="1849"/>
      <c r="QYE39" s="1020"/>
      <c r="QYF39" s="1849"/>
      <c r="QYG39" s="1849"/>
      <c r="QYH39" s="1338"/>
      <c r="QYI39" s="1338"/>
      <c r="QYJ39" s="1849"/>
      <c r="QYK39" s="1849"/>
      <c r="QYL39" s="1849"/>
      <c r="QYM39" s="1849"/>
      <c r="QYN39" s="1020"/>
      <c r="QYO39" s="1849"/>
      <c r="QYP39" s="1849"/>
      <c r="QYQ39" s="1338"/>
      <c r="QYR39" s="1338"/>
      <c r="QYS39" s="1849"/>
      <c r="QYT39" s="1849"/>
      <c r="QYU39" s="1849"/>
      <c r="QYV39" s="1849"/>
      <c r="QYW39" s="1020"/>
      <c r="QYX39" s="1849"/>
      <c r="QYY39" s="1849"/>
      <c r="QYZ39" s="1338"/>
      <c r="QZA39" s="1338"/>
      <c r="QZB39" s="1849"/>
      <c r="QZC39" s="1849"/>
      <c r="QZD39" s="1849"/>
      <c r="QZE39" s="1849"/>
      <c r="QZF39" s="1020"/>
      <c r="QZG39" s="1849"/>
      <c r="QZH39" s="1849"/>
      <c r="QZI39" s="1338"/>
      <c r="QZJ39" s="1338"/>
      <c r="QZK39" s="1849"/>
      <c r="QZL39" s="1849"/>
      <c r="QZM39" s="1849"/>
      <c r="QZN39" s="1849"/>
      <c r="QZO39" s="1020"/>
      <c r="QZP39" s="1849"/>
      <c r="QZQ39" s="1849"/>
      <c r="QZR39" s="1338"/>
      <c r="QZS39" s="1338"/>
      <c r="QZT39" s="1849"/>
      <c r="QZU39" s="1849"/>
      <c r="QZV39" s="1849"/>
      <c r="QZW39" s="1849"/>
      <c r="QZX39" s="1020"/>
      <c r="QZY39" s="1849"/>
      <c r="QZZ39" s="1849"/>
      <c r="RAA39" s="1338"/>
      <c r="RAB39" s="1338"/>
      <c r="RAC39" s="1849"/>
      <c r="RAD39" s="1849"/>
      <c r="RAE39" s="1849"/>
      <c r="RAF39" s="1849"/>
      <c r="RAG39" s="1020"/>
      <c r="RAH39" s="1849"/>
      <c r="RAI39" s="1849"/>
      <c r="RAJ39" s="1338"/>
      <c r="RAK39" s="1338"/>
      <c r="RAL39" s="1849"/>
      <c r="RAM39" s="1849"/>
      <c r="RAN39" s="1849"/>
      <c r="RAO39" s="1849"/>
      <c r="RAP39" s="1020"/>
      <c r="RAQ39" s="1849"/>
      <c r="RAR39" s="1849"/>
      <c r="RAS39" s="1338"/>
      <c r="RAT39" s="1338"/>
      <c r="RAU39" s="1849"/>
      <c r="RAV39" s="1849"/>
      <c r="RAW39" s="1849"/>
      <c r="RAX39" s="1849"/>
      <c r="RAY39" s="1020"/>
      <c r="RAZ39" s="1849"/>
      <c r="RBA39" s="1849"/>
      <c r="RBB39" s="1338"/>
      <c r="RBC39" s="1338"/>
      <c r="RBD39" s="1849"/>
      <c r="RBE39" s="1849"/>
      <c r="RBF39" s="1849"/>
      <c r="RBG39" s="1849"/>
      <c r="RBH39" s="1020"/>
      <c r="RBI39" s="1849"/>
      <c r="RBJ39" s="1849"/>
      <c r="RBK39" s="1338"/>
      <c r="RBL39" s="1338"/>
      <c r="RBM39" s="1849"/>
      <c r="RBN39" s="1849"/>
      <c r="RBO39" s="1849"/>
      <c r="RBP39" s="1849"/>
      <c r="RBQ39" s="1020"/>
      <c r="RBR39" s="1849"/>
      <c r="RBS39" s="1849"/>
      <c r="RBT39" s="1338"/>
      <c r="RBU39" s="1338"/>
      <c r="RBV39" s="1849"/>
      <c r="RBW39" s="1849"/>
      <c r="RBX39" s="1849"/>
      <c r="RBY39" s="1849"/>
      <c r="RBZ39" s="1020"/>
      <c r="RCA39" s="1849"/>
      <c r="RCB39" s="1849"/>
      <c r="RCC39" s="1338"/>
      <c r="RCD39" s="1338"/>
      <c r="RCE39" s="1849"/>
      <c r="RCF39" s="1849"/>
      <c r="RCG39" s="1849"/>
      <c r="RCH39" s="1849"/>
      <c r="RCI39" s="1020"/>
      <c r="RCJ39" s="1849"/>
      <c r="RCK39" s="1849"/>
      <c r="RCL39" s="1338"/>
      <c r="RCM39" s="1338"/>
      <c r="RCN39" s="1849"/>
      <c r="RCO39" s="1849"/>
      <c r="RCP39" s="1849"/>
      <c r="RCQ39" s="1849"/>
      <c r="RCR39" s="1020"/>
      <c r="RCS39" s="1849"/>
      <c r="RCT39" s="1849"/>
      <c r="RCU39" s="1338"/>
      <c r="RCV39" s="1338"/>
      <c r="RCW39" s="1849"/>
      <c r="RCX39" s="1849"/>
      <c r="RCY39" s="1849"/>
      <c r="RCZ39" s="1849"/>
      <c r="RDA39" s="1020"/>
      <c r="RDB39" s="1849"/>
      <c r="RDC39" s="1849"/>
      <c r="RDD39" s="1338"/>
      <c r="RDE39" s="1338"/>
      <c r="RDF39" s="1849"/>
      <c r="RDG39" s="1849"/>
      <c r="RDH39" s="1849"/>
      <c r="RDI39" s="1849"/>
      <c r="RDJ39" s="1020"/>
      <c r="RDK39" s="1849"/>
      <c r="RDL39" s="1849"/>
      <c r="RDM39" s="1338"/>
      <c r="RDN39" s="1338"/>
      <c r="RDO39" s="1849"/>
      <c r="RDP39" s="1849"/>
      <c r="RDQ39" s="1849"/>
      <c r="RDR39" s="1849"/>
      <c r="RDS39" s="1020"/>
      <c r="RDT39" s="1849"/>
      <c r="RDU39" s="1849"/>
      <c r="RDV39" s="1338"/>
      <c r="RDW39" s="1338"/>
      <c r="RDX39" s="1849"/>
      <c r="RDY39" s="1849"/>
      <c r="RDZ39" s="1849"/>
      <c r="REA39" s="1849"/>
      <c r="REB39" s="1020"/>
      <c r="REC39" s="1849"/>
      <c r="RED39" s="1849"/>
      <c r="REE39" s="1338"/>
      <c r="REF39" s="1338"/>
      <c r="REG39" s="1849"/>
      <c r="REH39" s="1849"/>
      <c r="REI39" s="1849"/>
      <c r="REJ39" s="1849"/>
      <c r="REK39" s="1020"/>
      <c r="REL39" s="1849"/>
      <c r="REM39" s="1849"/>
      <c r="REN39" s="1338"/>
      <c r="REO39" s="1338"/>
      <c r="REP39" s="1849"/>
      <c r="REQ39" s="1849"/>
      <c r="RER39" s="1849"/>
      <c r="RES39" s="1849"/>
      <c r="RET39" s="1020"/>
      <c r="REU39" s="1849"/>
      <c r="REV39" s="1849"/>
      <c r="REW39" s="1338"/>
      <c r="REX39" s="1338"/>
      <c r="REY39" s="1849"/>
      <c r="REZ39" s="1849"/>
      <c r="RFA39" s="1849"/>
      <c r="RFB39" s="1849"/>
      <c r="RFC39" s="1020"/>
      <c r="RFD39" s="1849"/>
      <c r="RFE39" s="1849"/>
      <c r="RFF39" s="1338"/>
      <c r="RFG39" s="1338"/>
      <c r="RFH39" s="1849"/>
      <c r="RFI39" s="1849"/>
      <c r="RFJ39" s="1849"/>
      <c r="RFK39" s="1849"/>
      <c r="RFL39" s="1020"/>
      <c r="RFM39" s="1849"/>
      <c r="RFN39" s="1849"/>
      <c r="RFO39" s="1338"/>
      <c r="RFP39" s="1338"/>
      <c r="RFQ39" s="1849"/>
      <c r="RFR39" s="1849"/>
      <c r="RFS39" s="1849"/>
      <c r="RFT39" s="1849"/>
      <c r="RFU39" s="1020"/>
      <c r="RFV39" s="1849"/>
      <c r="RFW39" s="1849"/>
      <c r="RFX39" s="1338"/>
      <c r="RFY39" s="1338"/>
      <c r="RFZ39" s="1849"/>
      <c r="RGA39" s="1849"/>
      <c r="RGB39" s="1849"/>
      <c r="RGC39" s="1849"/>
      <c r="RGD39" s="1020"/>
      <c r="RGE39" s="1849"/>
      <c r="RGF39" s="1849"/>
      <c r="RGG39" s="1338"/>
      <c r="RGH39" s="1338"/>
      <c r="RGI39" s="1849"/>
      <c r="RGJ39" s="1849"/>
      <c r="RGK39" s="1849"/>
      <c r="RGL39" s="1849"/>
      <c r="RGM39" s="1020"/>
      <c r="RGN39" s="1849"/>
      <c r="RGO39" s="1849"/>
      <c r="RGP39" s="1338"/>
      <c r="RGQ39" s="1338"/>
      <c r="RGR39" s="1849"/>
      <c r="RGS39" s="1849"/>
      <c r="RGT39" s="1849"/>
      <c r="RGU39" s="1849"/>
      <c r="RGV39" s="1020"/>
      <c r="RGW39" s="1849"/>
      <c r="RGX39" s="1849"/>
      <c r="RGY39" s="1338"/>
      <c r="RGZ39" s="1338"/>
      <c r="RHA39" s="1849"/>
      <c r="RHB39" s="1849"/>
      <c r="RHC39" s="1849"/>
      <c r="RHD39" s="1849"/>
      <c r="RHE39" s="1020"/>
      <c r="RHF39" s="1849"/>
      <c r="RHG39" s="1849"/>
      <c r="RHH39" s="1338"/>
      <c r="RHI39" s="1338"/>
      <c r="RHJ39" s="1849"/>
      <c r="RHK39" s="1849"/>
      <c r="RHL39" s="1849"/>
      <c r="RHM39" s="1849"/>
      <c r="RHN39" s="1020"/>
      <c r="RHO39" s="1849"/>
      <c r="RHP39" s="1849"/>
      <c r="RHQ39" s="1338"/>
      <c r="RHR39" s="1338"/>
      <c r="RHS39" s="1849"/>
      <c r="RHT39" s="1849"/>
      <c r="RHU39" s="1849"/>
      <c r="RHV39" s="1849"/>
      <c r="RHW39" s="1020"/>
      <c r="RHX39" s="1849"/>
      <c r="RHY39" s="1849"/>
      <c r="RHZ39" s="1338"/>
      <c r="RIA39" s="1338"/>
      <c r="RIB39" s="1849"/>
      <c r="RIC39" s="1849"/>
      <c r="RID39" s="1849"/>
      <c r="RIE39" s="1849"/>
      <c r="RIF39" s="1020"/>
      <c r="RIG39" s="1849"/>
      <c r="RIH39" s="1849"/>
      <c r="RII39" s="1338"/>
      <c r="RIJ39" s="1338"/>
      <c r="RIK39" s="1849"/>
      <c r="RIL39" s="1849"/>
      <c r="RIM39" s="1849"/>
      <c r="RIN39" s="1849"/>
      <c r="RIO39" s="1020"/>
      <c r="RIP39" s="1849"/>
      <c r="RIQ39" s="1849"/>
      <c r="RIR39" s="1338"/>
      <c r="RIS39" s="1338"/>
      <c r="RIT39" s="1849"/>
      <c r="RIU39" s="1849"/>
      <c r="RIV39" s="1849"/>
      <c r="RIW39" s="1849"/>
      <c r="RIX39" s="1020"/>
      <c r="RIY39" s="1849"/>
      <c r="RIZ39" s="1849"/>
      <c r="RJA39" s="1338"/>
      <c r="RJB39" s="1338"/>
      <c r="RJC39" s="1849"/>
      <c r="RJD39" s="1849"/>
      <c r="RJE39" s="1849"/>
      <c r="RJF39" s="1849"/>
      <c r="RJG39" s="1020"/>
      <c r="RJH39" s="1849"/>
      <c r="RJI39" s="1849"/>
      <c r="RJJ39" s="1338"/>
      <c r="RJK39" s="1338"/>
      <c r="RJL39" s="1849"/>
      <c r="RJM39" s="1849"/>
      <c r="RJN39" s="1849"/>
      <c r="RJO39" s="1849"/>
      <c r="RJP39" s="1020"/>
      <c r="RJQ39" s="1849"/>
      <c r="RJR39" s="1849"/>
      <c r="RJS39" s="1338"/>
      <c r="RJT39" s="1338"/>
      <c r="RJU39" s="1849"/>
      <c r="RJV39" s="1849"/>
      <c r="RJW39" s="1849"/>
      <c r="RJX39" s="1849"/>
      <c r="RJY39" s="1020"/>
      <c r="RJZ39" s="1849"/>
      <c r="RKA39" s="1849"/>
      <c r="RKB39" s="1338"/>
      <c r="RKC39" s="1338"/>
      <c r="RKD39" s="1849"/>
      <c r="RKE39" s="1849"/>
      <c r="RKF39" s="1849"/>
      <c r="RKG39" s="1849"/>
      <c r="RKH39" s="1020"/>
      <c r="RKI39" s="1849"/>
      <c r="RKJ39" s="1849"/>
      <c r="RKK39" s="1338"/>
      <c r="RKL39" s="1338"/>
      <c r="RKM39" s="1849"/>
      <c r="RKN39" s="1849"/>
      <c r="RKO39" s="1849"/>
      <c r="RKP39" s="1849"/>
      <c r="RKQ39" s="1020"/>
      <c r="RKR39" s="1849"/>
      <c r="RKS39" s="1849"/>
      <c r="RKT39" s="1338"/>
      <c r="RKU39" s="1338"/>
      <c r="RKV39" s="1849"/>
      <c r="RKW39" s="1849"/>
      <c r="RKX39" s="1849"/>
      <c r="RKY39" s="1849"/>
      <c r="RKZ39" s="1020"/>
      <c r="RLA39" s="1849"/>
      <c r="RLB39" s="1849"/>
      <c r="RLC39" s="1338"/>
      <c r="RLD39" s="1338"/>
      <c r="RLE39" s="1849"/>
      <c r="RLF39" s="1849"/>
      <c r="RLG39" s="1849"/>
      <c r="RLH39" s="1849"/>
      <c r="RLI39" s="1020"/>
      <c r="RLJ39" s="1849"/>
      <c r="RLK39" s="1849"/>
      <c r="RLL39" s="1338"/>
      <c r="RLM39" s="1338"/>
      <c r="RLN39" s="1849"/>
      <c r="RLO39" s="1849"/>
      <c r="RLP39" s="1849"/>
      <c r="RLQ39" s="1849"/>
      <c r="RLR39" s="1020"/>
      <c r="RLS39" s="1849"/>
      <c r="RLT39" s="1849"/>
      <c r="RLU39" s="1338"/>
      <c r="RLV39" s="1338"/>
      <c r="RLW39" s="1849"/>
      <c r="RLX39" s="1849"/>
      <c r="RLY39" s="1849"/>
      <c r="RLZ39" s="1849"/>
      <c r="RMA39" s="1020"/>
      <c r="RMB39" s="1849"/>
      <c r="RMC39" s="1849"/>
      <c r="RMD39" s="1338"/>
      <c r="RME39" s="1338"/>
      <c r="RMF39" s="1849"/>
      <c r="RMG39" s="1849"/>
      <c r="RMH39" s="1849"/>
      <c r="RMI39" s="1849"/>
      <c r="RMJ39" s="1020"/>
      <c r="RMK39" s="1849"/>
      <c r="RML39" s="1849"/>
      <c r="RMM39" s="1338"/>
      <c r="RMN39" s="1338"/>
      <c r="RMO39" s="1849"/>
      <c r="RMP39" s="1849"/>
      <c r="RMQ39" s="1849"/>
      <c r="RMR39" s="1849"/>
      <c r="RMS39" s="1020"/>
      <c r="RMT39" s="1849"/>
      <c r="RMU39" s="1849"/>
      <c r="RMV39" s="1338"/>
      <c r="RMW39" s="1338"/>
      <c r="RMX39" s="1849"/>
      <c r="RMY39" s="1849"/>
      <c r="RMZ39" s="1849"/>
      <c r="RNA39" s="1849"/>
      <c r="RNB39" s="1020"/>
      <c r="RNC39" s="1849"/>
      <c r="RND39" s="1849"/>
      <c r="RNE39" s="1338"/>
      <c r="RNF39" s="1338"/>
      <c r="RNG39" s="1849"/>
      <c r="RNH39" s="1849"/>
      <c r="RNI39" s="1849"/>
      <c r="RNJ39" s="1849"/>
      <c r="RNK39" s="1020"/>
      <c r="RNL39" s="1849"/>
      <c r="RNM39" s="1849"/>
      <c r="RNN39" s="1338"/>
      <c r="RNO39" s="1338"/>
      <c r="RNP39" s="1849"/>
      <c r="RNQ39" s="1849"/>
      <c r="RNR39" s="1849"/>
      <c r="RNS39" s="1849"/>
      <c r="RNT39" s="1020"/>
      <c r="RNU39" s="1849"/>
      <c r="RNV39" s="1849"/>
      <c r="RNW39" s="1338"/>
      <c r="RNX39" s="1338"/>
      <c r="RNY39" s="1849"/>
      <c r="RNZ39" s="1849"/>
      <c r="ROA39" s="1849"/>
      <c r="ROB39" s="1849"/>
      <c r="ROC39" s="1020"/>
      <c r="ROD39" s="1849"/>
      <c r="ROE39" s="1849"/>
      <c r="ROF39" s="1338"/>
      <c r="ROG39" s="1338"/>
      <c r="ROH39" s="1849"/>
      <c r="ROI39" s="1849"/>
      <c r="ROJ39" s="1849"/>
      <c r="ROK39" s="1849"/>
      <c r="ROL39" s="1020"/>
      <c r="ROM39" s="1849"/>
      <c r="RON39" s="1849"/>
      <c r="ROO39" s="1338"/>
      <c r="ROP39" s="1338"/>
      <c r="ROQ39" s="1849"/>
      <c r="ROR39" s="1849"/>
      <c r="ROS39" s="1849"/>
      <c r="ROT39" s="1849"/>
      <c r="ROU39" s="1020"/>
      <c r="ROV39" s="1849"/>
      <c r="ROW39" s="1849"/>
      <c r="ROX39" s="1338"/>
      <c r="ROY39" s="1338"/>
      <c r="ROZ39" s="1849"/>
      <c r="RPA39" s="1849"/>
      <c r="RPB39" s="1849"/>
      <c r="RPC39" s="1849"/>
      <c r="RPD39" s="1020"/>
      <c r="RPE39" s="1849"/>
      <c r="RPF39" s="1849"/>
      <c r="RPG39" s="1338"/>
      <c r="RPH39" s="1338"/>
      <c r="RPI39" s="1849"/>
      <c r="RPJ39" s="1849"/>
      <c r="RPK39" s="1849"/>
      <c r="RPL39" s="1849"/>
      <c r="RPM39" s="1020"/>
      <c r="RPN39" s="1849"/>
      <c r="RPO39" s="1849"/>
      <c r="RPP39" s="1338"/>
      <c r="RPQ39" s="1338"/>
      <c r="RPR39" s="1849"/>
      <c r="RPS39" s="1849"/>
      <c r="RPT39" s="1849"/>
      <c r="RPU39" s="1849"/>
      <c r="RPV39" s="1020"/>
      <c r="RPW39" s="1849"/>
      <c r="RPX39" s="1849"/>
      <c r="RPY39" s="1338"/>
      <c r="RPZ39" s="1338"/>
      <c r="RQA39" s="1849"/>
      <c r="RQB39" s="1849"/>
      <c r="RQC39" s="1849"/>
      <c r="RQD39" s="1849"/>
      <c r="RQE39" s="1020"/>
      <c r="RQF39" s="1849"/>
      <c r="RQG39" s="1849"/>
      <c r="RQH39" s="1338"/>
      <c r="RQI39" s="1338"/>
      <c r="RQJ39" s="1849"/>
      <c r="RQK39" s="1849"/>
      <c r="RQL39" s="1849"/>
      <c r="RQM39" s="1849"/>
      <c r="RQN39" s="1020"/>
      <c r="RQO39" s="1849"/>
      <c r="RQP39" s="1849"/>
      <c r="RQQ39" s="1338"/>
      <c r="RQR39" s="1338"/>
      <c r="RQS39" s="1849"/>
      <c r="RQT39" s="1849"/>
      <c r="RQU39" s="1849"/>
      <c r="RQV39" s="1849"/>
      <c r="RQW39" s="1020"/>
      <c r="RQX39" s="1849"/>
      <c r="RQY39" s="1849"/>
      <c r="RQZ39" s="1338"/>
      <c r="RRA39" s="1338"/>
      <c r="RRB39" s="1849"/>
      <c r="RRC39" s="1849"/>
      <c r="RRD39" s="1849"/>
      <c r="RRE39" s="1849"/>
      <c r="RRF39" s="1020"/>
      <c r="RRG39" s="1849"/>
      <c r="RRH39" s="1849"/>
      <c r="RRI39" s="1338"/>
      <c r="RRJ39" s="1338"/>
      <c r="RRK39" s="1849"/>
      <c r="RRL39" s="1849"/>
      <c r="RRM39" s="1849"/>
      <c r="RRN39" s="1849"/>
      <c r="RRO39" s="1020"/>
      <c r="RRP39" s="1849"/>
      <c r="RRQ39" s="1849"/>
      <c r="RRR39" s="1338"/>
      <c r="RRS39" s="1338"/>
      <c r="RRT39" s="1849"/>
      <c r="RRU39" s="1849"/>
      <c r="RRV39" s="1849"/>
      <c r="RRW39" s="1849"/>
      <c r="RRX39" s="1020"/>
      <c r="RRY39" s="1849"/>
      <c r="RRZ39" s="1849"/>
      <c r="RSA39" s="1338"/>
      <c r="RSB39" s="1338"/>
      <c r="RSC39" s="1849"/>
      <c r="RSD39" s="1849"/>
      <c r="RSE39" s="1849"/>
      <c r="RSF39" s="1849"/>
      <c r="RSG39" s="1020"/>
      <c r="RSH39" s="1849"/>
      <c r="RSI39" s="1849"/>
      <c r="RSJ39" s="1338"/>
      <c r="RSK39" s="1338"/>
      <c r="RSL39" s="1849"/>
      <c r="RSM39" s="1849"/>
      <c r="RSN39" s="1849"/>
      <c r="RSO39" s="1849"/>
      <c r="RSP39" s="1020"/>
      <c r="RSQ39" s="1849"/>
      <c r="RSR39" s="1849"/>
      <c r="RSS39" s="1338"/>
      <c r="RST39" s="1338"/>
      <c r="RSU39" s="1849"/>
      <c r="RSV39" s="1849"/>
      <c r="RSW39" s="1849"/>
      <c r="RSX39" s="1849"/>
      <c r="RSY39" s="1020"/>
      <c r="RSZ39" s="1849"/>
      <c r="RTA39" s="1849"/>
      <c r="RTB39" s="1338"/>
      <c r="RTC39" s="1338"/>
      <c r="RTD39" s="1849"/>
      <c r="RTE39" s="1849"/>
      <c r="RTF39" s="1849"/>
      <c r="RTG39" s="1849"/>
      <c r="RTH39" s="1020"/>
      <c r="RTI39" s="1849"/>
      <c r="RTJ39" s="1849"/>
      <c r="RTK39" s="1338"/>
      <c r="RTL39" s="1338"/>
      <c r="RTM39" s="1849"/>
      <c r="RTN39" s="1849"/>
      <c r="RTO39" s="1849"/>
      <c r="RTP39" s="1849"/>
      <c r="RTQ39" s="1020"/>
      <c r="RTR39" s="1849"/>
      <c r="RTS39" s="1849"/>
      <c r="RTT39" s="1338"/>
      <c r="RTU39" s="1338"/>
      <c r="RTV39" s="1849"/>
      <c r="RTW39" s="1849"/>
      <c r="RTX39" s="1849"/>
      <c r="RTY39" s="1849"/>
      <c r="RTZ39" s="1020"/>
      <c r="RUA39" s="1849"/>
      <c r="RUB39" s="1849"/>
      <c r="RUC39" s="1338"/>
      <c r="RUD39" s="1338"/>
      <c r="RUE39" s="1849"/>
      <c r="RUF39" s="1849"/>
      <c r="RUG39" s="1849"/>
      <c r="RUH39" s="1849"/>
      <c r="RUI39" s="1020"/>
      <c r="RUJ39" s="1849"/>
      <c r="RUK39" s="1849"/>
      <c r="RUL39" s="1338"/>
      <c r="RUM39" s="1338"/>
      <c r="RUN39" s="1849"/>
      <c r="RUO39" s="1849"/>
      <c r="RUP39" s="1849"/>
      <c r="RUQ39" s="1849"/>
      <c r="RUR39" s="1020"/>
      <c r="RUS39" s="1849"/>
      <c r="RUT39" s="1849"/>
      <c r="RUU39" s="1338"/>
      <c r="RUV39" s="1338"/>
      <c r="RUW39" s="1849"/>
      <c r="RUX39" s="1849"/>
      <c r="RUY39" s="1849"/>
      <c r="RUZ39" s="1849"/>
      <c r="RVA39" s="1020"/>
      <c r="RVB39" s="1849"/>
      <c r="RVC39" s="1849"/>
      <c r="RVD39" s="1338"/>
      <c r="RVE39" s="1338"/>
      <c r="RVF39" s="1849"/>
      <c r="RVG39" s="1849"/>
      <c r="RVH39" s="1849"/>
      <c r="RVI39" s="1849"/>
      <c r="RVJ39" s="1020"/>
      <c r="RVK39" s="1849"/>
      <c r="RVL39" s="1849"/>
      <c r="RVM39" s="1338"/>
      <c r="RVN39" s="1338"/>
      <c r="RVO39" s="1849"/>
      <c r="RVP39" s="1849"/>
      <c r="RVQ39" s="1849"/>
      <c r="RVR39" s="1849"/>
      <c r="RVS39" s="1020"/>
      <c r="RVT39" s="1849"/>
      <c r="RVU39" s="1849"/>
      <c r="RVV39" s="1338"/>
      <c r="RVW39" s="1338"/>
      <c r="RVX39" s="1849"/>
      <c r="RVY39" s="1849"/>
      <c r="RVZ39" s="1849"/>
      <c r="RWA39" s="1849"/>
      <c r="RWB39" s="1020"/>
      <c r="RWC39" s="1849"/>
      <c r="RWD39" s="1849"/>
      <c r="RWE39" s="1338"/>
      <c r="RWF39" s="1338"/>
      <c r="RWG39" s="1849"/>
      <c r="RWH39" s="1849"/>
      <c r="RWI39" s="1849"/>
      <c r="RWJ39" s="1849"/>
      <c r="RWK39" s="1020"/>
      <c r="RWL39" s="1849"/>
      <c r="RWM39" s="1849"/>
      <c r="RWN39" s="1338"/>
      <c r="RWO39" s="1338"/>
      <c r="RWP39" s="1849"/>
      <c r="RWQ39" s="1849"/>
      <c r="RWR39" s="1849"/>
      <c r="RWS39" s="1849"/>
      <c r="RWT39" s="1020"/>
      <c r="RWU39" s="1849"/>
      <c r="RWV39" s="1849"/>
      <c r="RWW39" s="1338"/>
      <c r="RWX39" s="1338"/>
      <c r="RWY39" s="1849"/>
      <c r="RWZ39" s="1849"/>
      <c r="RXA39" s="1849"/>
      <c r="RXB39" s="1849"/>
      <c r="RXC39" s="1020"/>
      <c r="RXD39" s="1849"/>
      <c r="RXE39" s="1849"/>
      <c r="RXF39" s="1338"/>
      <c r="RXG39" s="1338"/>
      <c r="RXH39" s="1849"/>
      <c r="RXI39" s="1849"/>
      <c r="RXJ39" s="1849"/>
      <c r="RXK39" s="1849"/>
      <c r="RXL39" s="1020"/>
      <c r="RXM39" s="1849"/>
      <c r="RXN39" s="1849"/>
      <c r="RXO39" s="1338"/>
      <c r="RXP39" s="1338"/>
      <c r="RXQ39" s="1849"/>
      <c r="RXR39" s="1849"/>
      <c r="RXS39" s="1849"/>
      <c r="RXT39" s="1849"/>
      <c r="RXU39" s="1020"/>
      <c r="RXV39" s="1849"/>
      <c r="RXW39" s="1849"/>
      <c r="RXX39" s="1338"/>
      <c r="RXY39" s="1338"/>
      <c r="RXZ39" s="1849"/>
      <c r="RYA39" s="1849"/>
      <c r="RYB39" s="1849"/>
      <c r="RYC39" s="1849"/>
      <c r="RYD39" s="1020"/>
      <c r="RYE39" s="1849"/>
      <c r="RYF39" s="1849"/>
      <c r="RYG39" s="1338"/>
      <c r="RYH39" s="1338"/>
      <c r="RYI39" s="1849"/>
      <c r="RYJ39" s="1849"/>
      <c r="RYK39" s="1849"/>
      <c r="RYL39" s="1849"/>
      <c r="RYM39" s="1020"/>
      <c r="RYN39" s="1849"/>
      <c r="RYO39" s="1849"/>
      <c r="RYP39" s="1338"/>
      <c r="RYQ39" s="1338"/>
      <c r="RYR39" s="1849"/>
      <c r="RYS39" s="1849"/>
      <c r="RYT39" s="1849"/>
      <c r="RYU39" s="1849"/>
      <c r="RYV39" s="1020"/>
      <c r="RYW39" s="1849"/>
      <c r="RYX39" s="1849"/>
      <c r="RYY39" s="1338"/>
      <c r="RYZ39" s="1338"/>
      <c r="RZA39" s="1849"/>
      <c r="RZB39" s="1849"/>
      <c r="RZC39" s="1849"/>
      <c r="RZD39" s="1849"/>
      <c r="RZE39" s="1020"/>
      <c r="RZF39" s="1849"/>
      <c r="RZG39" s="1849"/>
      <c r="RZH39" s="1338"/>
      <c r="RZI39" s="1338"/>
      <c r="RZJ39" s="1849"/>
      <c r="RZK39" s="1849"/>
      <c r="RZL39" s="1849"/>
      <c r="RZM39" s="1849"/>
      <c r="RZN39" s="1020"/>
      <c r="RZO39" s="1849"/>
      <c r="RZP39" s="1849"/>
      <c r="RZQ39" s="1338"/>
      <c r="RZR39" s="1338"/>
      <c r="RZS39" s="1849"/>
      <c r="RZT39" s="1849"/>
      <c r="RZU39" s="1849"/>
      <c r="RZV39" s="1849"/>
      <c r="RZW39" s="1020"/>
      <c r="RZX39" s="1849"/>
      <c r="RZY39" s="1849"/>
      <c r="RZZ39" s="1338"/>
      <c r="SAA39" s="1338"/>
      <c r="SAB39" s="1849"/>
      <c r="SAC39" s="1849"/>
      <c r="SAD39" s="1849"/>
      <c r="SAE39" s="1849"/>
      <c r="SAF39" s="1020"/>
      <c r="SAG39" s="1849"/>
      <c r="SAH39" s="1849"/>
      <c r="SAI39" s="1338"/>
      <c r="SAJ39" s="1338"/>
      <c r="SAK39" s="1849"/>
      <c r="SAL39" s="1849"/>
      <c r="SAM39" s="1849"/>
      <c r="SAN39" s="1849"/>
      <c r="SAO39" s="1020"/>
      <c r="SAP39" s="1849"/>
      <c r="SAQ39" s="1849"/>
      <c r="SAR39" s="1338"/>
      <c r="SAS39" s="1338"/>
      <c r="SAT39" s="1849"/>
      <c r="SAU39" s="1849"/>
      <c r="SAV39" s="1849"/>
      <c r="SAW39" s="1849"/>
      <c r="SAX39" s="1020"/>
      <c r="SAY39" s="1849"/>
      <c r="SAZ39" s="1849"/>
      <c r="SBA39" s="1338"/>
      <c r="SBB39" s="1338"/>
      <c r="SBC39" s="1849"/>
      <c r="SBD39" s="1849"/>
      <c r="SBE39" s="1849"/>
      <c r="SBF39" s="1849"/>
      <c r="SBG39" s="1020"/>
      <c r="SBH39" s="1849"/>
      <c r="SBI39" s="1849"/>
      <c r="SBJ39" s="1338"/>
      <c r="SBK39" s="1338"/>
      <c r="SBL39" s="1849"/>
      <c r="SBM39" s="1849"/>
      <c r="SBN39" s="1849"/>
      <c r="SBO39" s="1849"/>
      <c r="SBP39" s="1020"/>
      <c r="SBQ39" s="1849"/>
      <c r="SBR39" s="1849"/>
      <c r="SBS39" s="1338"/>
      <c r="SBT39" s="1338"/>
      <c r="SBU39" s="1849"/>
      <c r="SBV39" s="1849"/>
      <c r="SBW39" s="1849"/>
      <c r="SBX39" s="1849"/>
      <c r="SBY39" s="1020"/>
      <c r="SBZ39" s="1849"/>
      <c r="SCA39" s="1849"/>
      <c r="SCB39" s="1338"/>
      <c r="SCC39" s="1338"/>
      <c r="SCD39" s="1849"/>
      <c r="SCE39" s="1849"/>
      <c r="SCF39" s="1849"/>
      <c r="SCG39" s="1849"/>
      <c r="SCH39" s="1020"/>
      <c r="SCI39" s="1849"/>
      <c r="SCJ39" s="1849"/>
      <c r="SCK39" s="1338"/>
      <c r="SCL39" s="1338"/>
      <c r="SCM39" s="1849"/>
      <c r="SCN39" s="1849"/>
      <c r="SCO39" s="1849"/>
      <c r="SCP39" s="1849"/>
      <c r="SCQ39" s="1020"/>
      <c r="SCR39" s="1849"/>
      <c r="SCS39" s="1849"/>
      <c r="SCT39" s="1338"/>
      <c r="SCU39" s="1338"/>
      <c r="SCV39" s="1849"/>
      <c r="SCW39" s="1849"/>
      <c r="SCX39" s="1849"/>
      <c r="SCY39" s="1849"/>
      <c r="SCZ39" s="1020"/>
      <c r="SDA39" s="1849"/>
      <c r="SDB39" s="1849"/>
      <c r="SDC39" s="1338"/>
      <c r="SDD39" s="1338"/>
      <c r="SDE39" s="1849"/>
      <c r="SDF39" s="1849"/>
      <c r="SDG39" s="1849"/>
      <c r="SDH39" s="1849"/>
      <c r="SDI39" s="1020"/>
      <c r="SDJ39" s="1849"/>
      <c r="SDK39" s="1849"/>
      <c r="SDL39" s="1338"/>
      <c r="SDM39" s="1338"/>
      <c r="SDN39" s="1849"/>
      <c r="SDO39" s="1849"/>
      <c r="SDP39" s="1849"/>
      <c r="SDQ39" s="1849"/>
      <c r="SDR39" s="1020"/>
      <c r="SDS39" s="1849"/>
      <c r="SDT39" s="1849"/>
      <c r="SDU39" s="1338"/>
      <c r="SDV39" s="1338"/>
      <c r="SDW39" s="1849"/>
      <c r="SDX39" s="1849"/>
      <c r="SDY39" s="1849"/>
      <c r="SDZ39" s="1849"/>
      <c r="SEA39" s="1020"/>
      <c r="SEB39" s="1849"/>
      <c r="SEC39" s="1849"/>
      <c r="SED39" s="1338"/>
      <c r="SEE39" s="1338"/>
      <c r="SEF39" s="1849"/>
      <c r="SEG39" s="1849"/>
      <c r="SEH39" s="1849"/>
      <c r="SEI39" s="1849"/>
      <c r="SEJ39" s="1020"/>
      <c r="SEK39" s="1849"/>
      <c r="SEL39" s="1849"/>
      <c r="SEM39" s="1338"/>
      <c r="SEN39" s="1338"/>
      <c r="SEO39" s="1849"/>
      <c r="SEP39" s="1849"/>
      <c r="SEQ39" s="1849"/>
      <c r="SER39" s="1849"/>
      <c r="SES39" s="1020"/>
      <c r="SET39" s="1849"/>
      <c r="SEU39" s="1849"/>
      <c r="SEV39" s="1338"/>
      <c r="SEW39" s="1338"/>
      <c r="SEX39" s="1849"/>
      <c r="SEY39" s="1849"/>
      <c r="SEZ39" s="1849"/>
      <c r="SFA39" s="1849"/>
      <c r="SFB39" s="1020"/>
      <c r="SFC39" s="1849"/>
      <c r="SFD39" s="1849"/>
      <c r="SFE39" s="1338"/>
      <c r="SFF39" s="1338"/>
      <c r="SFG39" s="1849"/>
      <c r="SFH39" s="1849"/>
      <c r="SFI39" s="1849"/>
      <c r="SFJ39" s="1849"/>
      <c r="SFK39" s="1020"/>
      <c r="SFL39" s="1849"/>
      <c r="SFM39" s="1849"/>
      <c r="SFN39" s="1338"/>
      <c r="SFO39" s="1338"/>
      <c r="SFP39" s="1849"/>
      <c r="SFQ39" s="1849"/>
      <c r="SFR39" s="1849"/>
      <c r="SFS39" s="1849"/>
      <c r="SFT39" s="1020"/>
      <c r="SFU39" s="1849"/>
      <c r="SFV39" s="1849"/>
      <c r="SFW39" s="1338"/>
      <c r="SFX39" s="1338"/>
      <c r="SFY39" s="1849"/>
      <c r="SFZ39" s="1849"/>
      <c r="SGA39" s="1849"/>
      <c r="SGB39" s="1849"/>
      <c r="SGC39" s="1020"/>
      <c r="SGD39" s="1849"/>
      <c r="SGE39" s="1849"/>
      <c r="SGF39" s="1338"/>
      <c r="SGG39" s="1338"/>
      <c r="SGH39" s="1849"/>
      <c r="SGI39" s="1849"/>
      <c r="SGJ39" s="1849"/>
      <c r="SGK39" s="1849"/>
      <c r="SGL39" s="1020"/>
      <c r="SGM39" s="1849"/>
      <c r="SGN39" s="1849"/>
      <c r="SGO39" s="1338"/>
      <c r="SGP39" s="1338"/>
      <c r="SGQ39" s="1849"/>
      <c r="SGR39" s="1849"/>
      <c r="SGS39" s="1849"/>
      <c r="SGT39" s="1849"/>
      <c r="SGU39" s="1020"/>
      <c r="SGV39" s="1849"/>
      <c r="SGW39" s="1849"/>
      <c r="SGX39" s="1338"/>
      <c r="SGY39" s="1338"/>
      <c r="SGZ39" s="1849"/>
      <c r="SHA39" s="1849"/>
      <c r="SHB39" s="1849"/>
      <c r="SHC39" s="1849"/>
      <c r="SHD39" s="1020"/>
      <c r="SHE39" s="1849"/>
      <c r="SHF39" s="1849"/>
      <c r="SHG39" s="1338"/>
      <c r="SHH39" s="1338"/>
      <c r="SHI39" s="1849"/>
      <c r="SHJ39" s="1849"/>
      <c r="SHK39" s="1849"/>
      <c r="SHL39" s="1849"/>
      <c r="SHM39" s="1020"/>
      <c r="SHN39" s="1849"/>
      <c r="SHO39" s="1849"/>
      <c r="SHP39" s="1338"/>
      <c r="SHQ39" s="1338"/>
      <c r="SHR39" s="1849"/>
      <c r="SHS39" s="1849"/>
      <c r="SHT39" s="1849"/>
      <c r="SHU39" s="1849"/>
      <c r="SHV39" s="1020"/>
      <c r="SHW39" s="1849"/>
      <c r="SHX39" s="1849"/>
      <c r="SHY39" s="1338"/>
      <c r="SHZ39" s="1338"/>
      <c r="SIA39" s="1849"/>
      <c r="SIB39" s="1849"/>
      <c r="SIC39" s="1849"/>
      <c r="SID39" s="1849"/>
      <c r="SIE39" s="1020"/>
      <c r="SIF39" s="1849"/>
      <c r="SIG39" s="1849"/>
      <c r="SIH39" s="1338"/>
      <c r="SII39" s="1338"/>
      <c r="SIJ39" s="1849"/>
      <c r="SIK39" s="1849"/>
      <c r="SIL39" s="1849"/>
      <c r="SIM39" s="1849"/>
      <c r="SIN39" s="1020"/>
      <c r="SIO39" s="1849"/>
      <c r="SIP39" s="1849"/>
      <c r="SIQ39" s="1338"/>
      <c r="SIR39" s="1338"/>
      <c r="SIS39" s="1849"/>
      <c r="SIT39" s="1849"/>
      <c r="SIU39" s="1849"/>
      <c r="SIV39" s="1849"/>
      <c r="SIW39" s="1020"/>
      <c r="SIX39" s="1849"/>
      <c r="SIY39" s="1849"/>
      <c r="SIZ39" s="1338"/>
      <c r="SJA39" s="1338"/>
      <c r="SJB39" s="1849"/>
      <c r="SJC39" s="1849"/>
      <c r="SJD39" s="1849"/>
      <c r="SJE39" s="1849"/>
      <c r="SJF39" s="1020"/>
      <c r="SJG39" s="1849"/>
      <c r="SJH39" s="1849"/>
      <c r="SJI39" s="1338"/>
      <c r="SJJ39" s="1338"/>
      <c r="SJK39" s="1849"/>
      <c r="SJL39" s="1849"/>
      <c r="SJM39" s="1849"/>
      <c r="SJN39" s="1849"/>
      <c r="SJO39" s="1020"/>
      <c r="SJP39" s="1849"/>
      <c r="SJQ39" s="1849"/>
      <c r="SJR39" s="1338"/>
      <c r="SJS39" s="1338"/>
      <c r="SJT39" s="1849"/>
      <c r="SJU39" s="1849"/>
      <c r="SJV39" s="1849"/>
      <c r="SJW39" s="1849"/>
      <c r="SJX39" s="1020"/>
      <c r="SJY39" s="1849"/>
      <c r="SJZ39" s="1849"/>
      <c r="SKA39" s="1338"/>
      <c r="SKB39" s="1338"/>
      <c r="SKC39" s="1849"/>
      <c r="SKD39" s="1849"/>
      <c r="SKE39" s="1849"/>
      <c r="SKF39" s="1849"/>
      <c r="SKG39" s="1020"/>
      <c r="SKH39" s="1849"/>
      <c r="SKI39" s="1849"/>
      <c r="SKJ39" s="1338"/>
      <c r="SKK39" s="1338"/>
      <c r="SKL39" s="1849"/>
      <c r="SKM39" s="1849"/>
      <c r="SKN39" s="1849"/>
      <c r="SKO39" s="1849"/>
      <c r="SKP39" s="1020"/>
      <c r="SKQ39" s="1849"/>
      <c r="SKR39" s="1849"/>
      <c r="SKS39" s="1338"/>
      <c r="SKT39" s="1338"/>
      <c r="SKU39" s="1849"/>
      <c r="SKV39" s="1849"/>
      <c r="SKW39" s="1849"/>
      <c r="SKX39" s="1849"/>
      <c r="SKY39" s="1020"/>
      <c r="SKZ39" s="1849"/>
      <c r="SLA39" s="1849"/>
      <c r="SLB39" s="1338"/>
      <c r="SLC39" s="1338"/>
      <c r="SLD39" s="1849"/>
      <c r="SLE39" s="1849"/>
      <c r="SLF39" s="1849"/>
      <c r="SLG39" s="1849"/>
      <c r="SLH39" s="1020"/>
      <c r="SLI39" s="1849"/>
      <c r="SLJ39" s="1849"/>
      <c r="SLK39" s="1338"/>
      <c r="SLL39" s="1338"/>
      <c r="SLM39" s="1849"/>
      <c r="SLN39" s="1849"/>
      <c r="SLO39" s="1849"/>
      <c r="SLP39" s="1849"/>
      <c r="SLQ39" s="1020"/>
      <c r="SLR39" s="1849"/>
      <c r="SLS39" s="1849"/>
      <c r="SLT39" s="1338"/>
      <c r="SLU39" s="1338"/>
      <c r="SLV39" s="1849"/>
      <c r="SLW39" s="1849"/>
      <c r="SLX39" s="1849"/>
      <c r="SLY39" s="1849"/>
      <c r="SLZ39" s="1020"/>
      <c r="SMA39" s="1849"/>
      <c r="SMB39" s="1849"/>
      <c r="SMC39" s="1338"/>
      <c r="SMD39" s="1338"/>
      <c r="SME39" s="1849"/>
      <c r="SMF39" s="1849"/>
      <c r="SMG39" s="1849"/>
      <c r="SMH39" s="1849"/>
      <c r="SMI39" s="1020"/>
      <c r="SMJ39" s="1849"/>
      <c r="SMK39" s="1849"/>
      <c r="SML39" s="1338"/>
      <c r="SMM39" s="1338"/>
      <c r="SMN39" s="1849"/>
      <c r="SMO39" s="1849"/>
      <c r="SMP39" s="1849"/>
      <c r="SMQ39" s="1849"/>
      <c r="SMR39" s="1020"/>
      <c r="SMS39" s="1849"/>
      <c r="SMT39" s="1849"/>
      <c r="SMU39" s="1338"/>
      <c r="SMV39" s="1338"/>
      <c r="SMW39" s="1849"/>
      <c r="SMX39" s="1849"/>
      <c r="SMY39" s="1849"/>
      <c r="SMZ39" s="1849"/>
      <c r="SNA39" s="1020"/>
      <c r="SNB39" s="1849"/>
      <c r="SNC39" s="1849"/>
      <c r="SND39" s="1338"/>
      <c r="SNE39" s="1338"/>
      <c r="SNF39" s="1849"/>
      <c r="SNG39" s="1849"/>
      <c r="SNH39" s="1849"/>
      <c r="SNI39" s="1849"/>
      <c r="SNJ39" s="1020"/>
      <c r="SNK39" s="1849"/>
      <c r="SNL39" s="1849"/>
      <c r="SNM39" s="1338"/>
      <c r="SNN39" s="1338"/>
      <c r="SNO39" s="1849"/>
      <c r="SNP39" s="1849"/>
      <c r="SNQ39" s="1849"/>
      <c r="SNR39" s="1849"/>
      <c r="SNS39" s="1020"/>
      <c r="SNT39" s="1849"/>
      <c r="SNU39" s="1849"/>
      <c r="SNV39" s="1338"/>
      <c r="SNW39" s="1338"/>
      <c r="SNX39" s="1849"/>
      <c r="SNY39" s="1849"/>
      <c r="SNZ39" s="1849"/>
      <c r="SOA39" s="1849"/>
      <c r="SOB39" s="1020"/>
      <c r="SOC39" s="1849"/>
      <c r="SOD39" s="1849"/>
      <c r="SOE39" s="1338"/>
      <c r="SOF39" s="1338"/>
      <c r="SOG39" s="1849"/>
      <c r="SOH39" s="1849"/>
      <c r="SOI39" s="1849"/>
      <c r="SOJ39" s="1849"/>
      <c r="SOK39" s="1020"/>
      <c r="SOL39" s="1849"/>
      <c r="SOM39" s="1849"/>
      <c r="SON39" s="1338"/>
      <c r="SOO39" s="1338"/>
      <c r="SOP39" s="1849"/>
      <c r="SOQ39" s="1849"/>
      <c r="SOR39" s="1849"/>
      <c r="SOS39" s="1849"/>
      <c r="SOT39" s="1020"/>
      <c r="SOU39" s="1849"/>
      <c r="SOV39" s="1849"/>
      <c r="SOW39" s="1338"/>
      <c r="SOX39" s="1338"/>
      <c r="SOY39" s="1849"/>
      <c r="SOZ39" s="1849"/>
      <c r="SPA39" s="1849"/>
      <c r="SPB39" s="1849"/>
      <c r="SPC39" s="1020"/>
      <c r="SPD39" s="1849"/>
      <c r="SPE39" s="1849"/>
      <c r="SPF39" s="1338"/>
      <c r="SPG39" s="1338"/>
      <c r="SPH39" s="1849"/>
      <c r="SPI39" s="1849"/>
      <c r="SPJ39" s="1849"/>
      <c r="SPK39" s="1849"/>
      <c r="SPL39" s="1020"/>
      <c r="SPM39" s="1849"/>
      <c r="SPN39" s="1849"/>
      <c r="SPO39" s="1338"/>
      <c r="SPP39" s="1338"/>
      <c r="SPQ39" s="1849"/>
      <c r="SPR39" s="1849"/>
      <c r="SPS39" s="1849"/>
      <c r="SPT39" s="1849"/>
      <c r="SPU39" s="1020"/>
      <c r="SPV39" s="1849"/>
      <c r="SPW39" s="1849"/>
      <c r="SPX39" s="1338"/>
      <c r="SPY39" s="1338"/>
      <c r="SPZ39" s="1849"/>
      <c r="SQA39" s="1849"/>
      <c r="SQB39" s="1849"/>
      <c r="SQC39" s="1849"/>
      <c r="SQD39" s="1020"/>
      <c r="SQE39" s="1849"/>
      <c r="SQF39" s="1849"/>
      <c r="SQG39" s="1338"/>
      <c r="SQH39" s="1338"/>
      <c r="SQI39" s="1849"/>
      <c r="SQJ39" s="1849"/>
      <c r="SQK39" s="1849"/>
      <c r="SQL39" s="1849"/>
      <c r="SQM39" s="1020"/>
      <c r="SQN39" s="1849"/>
      <c r="SQO39" s="1849"/>
      <c r="SQP39" s="1338"/>
      <c r="SQQ39" s="1338"/>
      <c r="SQR39" s="1849"/>
      <c r="SQS39" s="1849"/>
      <c r="SQT39" s="1849"/>
      <c r="SQU39" s="1849"/>
      <c r="SQV39" s="1020"/>
      <c r="SQW39" s="1849"/>
      <c r="SQX39" s="1849"/>
      <c r="SQY39" s="1338"/>
      <c r="SQZ39" s="1338"/>
      <c r="SRA39" s="1849"/>
      <c r="SRB39" s="1849"/>
      <c r="SRC39" s="1849"/>
      <c r="SRD39" s="1849"/>
      <c r="SRE39" s="1020"/>
      <c r="SRF39" s="1849"/>
      <c r="SRG39" s="1849"/>
      <c r="SRH39" s="1338"/>
      <c r="SRI39" s="1338"/>
      <c r="SRJ39" s="1849"/>
      <c r="SRK39" s="1849"/>
      <c r="SRL39" s="1849"/>
      <c r="SRM39" s="1849"/>
      <c r="SRN39" s="1020"/>
      <c r="SRO39" s="1849"/>
      <c r="SRP39" s="1849"/>
      <c r="SRQ39" s="1338"/>
      <c r="SRR39" s="1338"/>
      <c r="SRS39" s="1849"/>
      <c r="SRT39" s="1849"/>
      <c r="SRU39" s="1849"/>
      <c r="SRV39" s="1849"/>
      <c r="SRW39" s="1020"/>
      <c r="SRX39" s="1849"/>
      <c r="SRY39" s="1849"/>
      <c r="SRZ39" s="1338"/>
      <c r="SSA39" s="1338"/>
      <c r="SSB39" s="1849"/>
      <c r="SSC39" s="1849"/>
      <c r="SSD39" s="1849"/>
      <c r="SSE39" s="1849"/>
      <c r="SSF39" s="1020"/>
      <c r="SSG39" s="1849"/>
      <c r="SSH39" s="1849"/>
      <c r="SSI39" s="1338"/>
      <c r="SSJ39" s="1338"/>
      <c r="SSK39" s="1849"/>
      <c r="SSL39" s="1849"/>
      <c r="SSM39" s="1849"/>
      <c r="SSN39" s="1849"/>
      <c r="SSO39" s="1020"/>
      <c r="SSP39" s="1849"/>
      <c r="SSQ39" s="1849"/>
      <c r="SSR39" s="1338"/>
      <c r="SSS39" s="1338"/>
      <c r="SST39" s="1849"/>
      <c r="SSU39" s="1849"/>
      <c r="SSV39" s="1849"/>
      <c r="SSW39" s="1849"/>
      <c r="SSX39" s="1020"/>
      <c r="SSY39" s="1849"/>
      <c r="SSZ39" s="1849"/>
      <c r="STA39" s="1338"/>
      <c r="STB39" s="1338"/>
      <c r="STC39" s="1849"/>
      <c r="STD39" s="1849"/>
      <c r="STE39" s="1849"/>
      <c r="STF39" s="1849"/>
      <c r="STG39" s="1020"/>
      <c r="STH39" s="1849"/>
      <c r="STI39" s="1849"/>
      <c r="STJ39" s="1338"/>
      <c r="STK39" s="1338"/>
      <c r="STL39" s="1849"/>
      <c r="STM39" s="1849"/>
      <c r="STN39" s="1849"/>
      <c r="STO39" s="1849"/>
      <c r="STP39" s="1020"/>
      <c r="STQ39" s="1849"/>
      <c r="STR39" s="1849"/>
      <c r="STS39" s="1338"/>
      <c r="STT39" s="1338"/>
      <c r="STU39" s="1849"/>
      <c r="STV39" s="1849"/>
      <c r="STW39" s="1849"/>
      <c r="STX39" s="1849"/>
      <c r="STY39" s="1020"/>
      <c r="STZ39" s="1849"/>
      <c r="SUA39" s="1849"/>
      <c r="SUB39" s="1338"/>
      <c r="SUC39" s="1338"/>
      <c r="SUD39" s="1849"/>
      <c r="SUE39" s="1849"/>
      <c r="SUF39" s="1849"/>
      <c r="SUG39" s="1849"/>
      <c r="SUH39" s="1020"/>
      <c r="SUI39" s="1849"/>
      <c r="SUJ39" s="1849"/>
      <c r="SUK39" s="1338"/>
      <c r="SUL39" s="1338"/>
      <c r="SUM39" s="1849"/>
      <c r="SUN39" s="1849"/>
      <c r="SUO39" s="1849"/>
      <c r="SUP39" s="1849"/>
      <c r="SUQ39" s="1020"/>
      <c r="SUR39" s="1849"/>
      <c r="SUS39" s="1849"/>
      <c r="SUT39" s="1338"/>
      <c r="SUU39" s="1338"/>
      <c r="SUV39" s="1849"/>
      <c r="SUW39" s="1849"/>
      <c r="SUX39" s="1849"/>
      <c r="SUY39" s="1849"/>
      <c r="SUZ39" s="1020"/>
      <c r="SVA39" s="1849"/>
      <c r="SVB39" s="1849"/>
      <c r="SVC39" s="1338"/>
      <c r="SVD39" s="1338"/>
      <c r="SVE39" s="1849"/>
      <c r="SVF39" s="1849"/>
      <c r="SVG39" s="1849"/>
      <c r="SVH39" s="1849"/>
      <c r="SVI39" s="1020"/>
      <c r="SVJ39" s="1849"/>
      <c r="SVK39" s="1849"/>
      <c r="SVL39" s="1338"/>
      <c r="SVM39" s="1338"/>
      <c r="SVN39" s="1849"/>
      <c r="SVO39" s="1849"/>
      <c r="SVP39" s="1849"/>
      <c r="SVQ39" s="1849"/>
      <c r="SVR39" s="1020"/>
      <c r="SVS39" s="1849"/>
      <c r="SVT39" s="1849"/>
      <c r="SVU39" s="1338"/>
      <c r="SVV39" s="1338"/>
      <c r="SVW39" s="1849"/>
      <c r="SVX39" s="1849"/>
      <c r="SVY39" s="1849"/>
      <c r="SVZ39" s="1849"/>
      <c r="SWA39" s="1020"/>
      <c r="SWB39" s="1849"/>
      <c r="SWC39" s="1849"/>
      <c r="SWD39" s="1338"/>
      <c r="SWE39" s="1338"/>
      <c r="SWF39" s="1849"/>
      <c r="SWG39" s="1849"/>
      <c r="SWH39" s="1849"/>
      <c r="SWI39" s="1849"/>
      <c r="SWJ39" s="1020"/>
      <c r="SWK39" s="1849"/>
      <c r="SWL39" s="1849"/>
      <c r="SWM39" s="1338"/>
      <c r="SWN39" s="1338"/>
      <c r="SWO39" s="1849"/>
      <c r="SWP39" s="1849"/>
      <c r="SWQ39" s="1849"/>
      <c r="SWR39" s="1849"/>
      <c r="SWS39" s="1020"/>
      <c r="SWT39" s="1849"/>
      <c r="SWU39" s="1849"/>
      <c r="SWV39" s="1338"/>
      <c r="SWW39" s="1338"/>
      <c r="SWX39" s="1849"/>
      <c r="SWY39" s="1849"/>
      <c r="SWZ39" s="1849"/>
      <c r="SXA39" s="1849"/>
      <c r="SXB39" s="1020"/>
      <c r="SXC39" s="1849"/>
      <c r="SXD39" s="1849"/>
      <c r="SXE39" s="1338"/>
      <c r="SXF39" s="1338"/>
      <c r="SXG39" s="1849"/>
      <c r="SXH39" s="1849"/>
      <c r="SXI39" s="1849"/>
      <c r="SXJ39" s="1849"/>
      <c r="SXK39" s="1020"/>
      <c r="SXL39" s="1849"/>
      <c r="SXM39" s="1849"/>
      <c r="SXN39" s="1338"/>
      <c r="SXO39" s="1338"/>
      <c r="SXP39" s="1849"/>
      <c r="SXQ39" s="1849"/>
      <c r="SXR39" s="1849"/>
      <c r="SXS39" s="1849"/>
      <c r="SXT39" s="1020"/>
      <c r="SXU39" s="1849"/>
      <c r="SXV39" s="1849"/>
      <c r="SXW39" s="1338"/>
      <c r="SXX39" s="1338"/>
      <c r="SXY39" s="1849"/>
      <c r="SXZ39" s="1849"/>
      <c r="SYA39" s="1849"/>
      <c r="SYB39" s="1849"/>
      <c r="SYC39" s="1020"/>
      <c r="SYD39" s="1849"/>
      <c r="SYE39" s="1849"/>
      <c r="SYF39" s="1338"/>
      <c r="SYG39" s="1338"/>
      <c r="SYH39" s="1849"/>
      <c r="SYI39" s="1849"/>
      <c r="SYJ39" s="1849"/>
      <c r="SYK39" s="1849"/>
      <c r="SYL39" s="1020"/>
      <c r="SYM39" s="1849"/>
      <c r="SYN39" s="1849"/>
      <c r="SYO39" s="1338"/>
      <c r="SYP39" s="1338"/>
      <c r="SYQ39" s="1849"/>
      <c r="SYR39" s="1849"/>
      <c r="SYS39" s="1849"/>
      <c r="SYT39" s="1849"/>
      <c r="SYU39" s="1020"/>
      <c r="SYV39" s="1849"/>
      <c r="SYW39" s="1849"/>
      <c r="SYX39" s="1338"/>
      <c r="SYY39" s="1338"/>
      <c r="SYZ39" s="1849"/>
      <c r="SZA39" s="1849"/>
      <c r="SZB39" s="1849"/>
      <c r="SZC39" s="1849"/>
      <c r="SZD39" s="1020"/>
      <c r="SZE39" s="1849"/>
      <c r="SZF39" s="1849"/>
      <c r="SZG39" s="1338"/>
      <c r="SZH39" s="1338"/>
      <c r="SZI39" s="1849"/>
      <c r="SZJ39" s="1849"/>
      <c r="SZK39" s="1849"/>
      <c r="SZL39" s="1849"/>
      <c r="SZM39" s="1020"/>
      <c r="SZN39" s="1849"/>
      <c r="SZO39" s="1849"/>
      <c r="SZP39" s="1338"/>
      <c r="SZQ39" s="1338"/>
      <c r="SZR39" s="1849"/>
      <c r="SZS39" s="1849"/>
      <c r="SZT39" s="1849"/>
      <c r="SZU39" s="1849"/>
      <c r="SZV39" s="1020"/>
      <c r="SZW39" s="1849"/>
      <c r="SZX39" s="1849"/>
      <c r="SZY39" s="1338"/>
      <c r="SZZ39" s="1338"/>
      <c r="TAA39" s="1849"/>
      <c r="TAB39" s="1849"/>
      <c r="TAC39" s="1849"/>
      <c r="TAD39" s="1849"/>
      <c r="TAE39" s="1020"/>
      <c r="TAF39" s="1849"/>
      <c r="TAG39" s="1849"/>
      <c r="TAH39" s="1338"/>
      <c r="TAI39" s="1338"/>
      <c r="TAJ39" s="1849"/>
      <c r="TAK39" s="1849"/>
      <c r="TAL39" s="1849"/>
      <c r="TAM39" s="1849"/>
      <c r="TAN39" s="1020"/>
      <c r="TAO39" s="1849"/>
      <c r="TAP39" s="1849"/>
      <c r="TAQ39" s="1338"/>
      <c r="TAR39" s="1338"/>
      <c r="TAS39" s="1849"/>
      <c r="TAT39" s="1849"/>
      <c r="TAU39" s="1849"/>
      <c r="TAV39" s="1849"/>
      <c r="TAW39" s="1020"/>
      <c r="TAX39" s="1849"/>
      <c r="TAY39" s="1849"/>
      <c r="TAZ39" s="1338"/>
      <c r="TBA39" s="1338"/>
      <c r="TBB39" s="1849"/>
      <c r="TBC39" s="1849"/>
      <c r="TBD39" s="1849"/>
      <c r="TBE39" s="1849"/>
      <c r="TBF39" s="1020"/>
      <c r="TBG39" s="1849"/>
      <c r="TBH39" s="1849"/>
      <c r="TBI39" s="1338"/>
      <c r="TBJ39" s="1338"/>
      <c r="TBK39" s="1849"/>
      <c r="TBL39" s="1849"/>
      <c r="TBM39" s="1849"/>
      <c r="TBN39" s="1849"/>
      <c r="TBO39" s="1020"/>
      <c r="TBP39" s="1849"/>
      <c r="TBQ39" s="1849"/>
      <c r="TBR39" s="1338"/>
      <c r="TBS39" s="1338"/>
      <c r="TBT39" s="1849"/>
      <c r="TBU39" s="1849"/>
      <c r="TBV39" s="1849"/>
      <c r="TBW39" s="1849"/>
      <c r="TBX39" s="1020"/>
      <c r="TBY39" s="1849"/>
      <c r="TBZ39" s="1849"/>
      <c r="TCA39" s="1338"/>
      <c r="TCB39" s="1338"/>
      <c r="TCC39" s="1849"/>
      <c r="TCD39" s="1849"/>
      <c r="TCE39" s="1849"/>
      <c r="TCF39" s="1849"/>
      <c r="TCG39" s="1020"/>
      <c r="TCH39" s="1849"/>
      <c r="TCI39" s="1849"/>
      <c r="TCJ39" s="1338"/>
      <c r="TCK39" s="1338"/>
      <c r="TCL39" s="1849"/>
      <c r="TCM39" s="1849"/>
      <c r="TCN39" s="1849"/>
      <c r="TCO39" s="1849"/>
      <c r="TCP39" s="1020"/>
      <c r="TCQ39" s="1849"/>
      <c r="TCR39" s="1849"/>
      <c r="TCS39" s="1338"/>
      <c r="TCT39" s="1338"/>
      <c r="TCU39" s="1849"/>
      <c r="TCV39" s="1849"/>
      <c r="TCW39" s="1849"/>
      <c r="TCX39" s="1849"/>
      <c r="TCY39" s="1020"/>
      <c r="TCZ39" s="1849"/>
      <c r="TDA39" s="1849"/>
      <c r="TDB39" s="1338"/>
      <c r="TDC39" s="1338"/>
      <c r="TDD39" s="1849"/>
      <c r="TDE39" s="1849"/>
      <c r="TDF39" s="1849"/>
      <c r="TDG39" s="1849"/>
      <c r="TDH39" s="1020"/>
      <c r="TDI39" s="1849"/>
      <c r="TDJ39" s="1849"/>
      <c r="TDK39" s="1338"/>
      <c r="TDL39" s="1338"/>
      <c r="TDM39" s="1849"/>
      <c r="TDN39" s="1849"/>
      <c r="TDO39" s="1849"/>
      <c r="TDP39" s="1849"/>
      <c r="TDQ39" s="1020"/>
      <c r="TDR39" s="1849"/>
      <c r="TDS39" s="1849"/>
      <c r="TDT39" s="1338"/>
      <c r="TDU39" s="1338"/>
      <c r="TDV39" s="1849"/>
      <c r="TDW39" s="1849"/>
      <c r="TDX39" s="1849"/>
      <c r="TDY39" s="1849"/>
      <c r="TDZ39" s="1020"/>
      <c r="TEA39" s="1849"/>
      <c r="TEB39" s="1849"/>
      <c r="TEC39" s="1338"/>
      <c r="TED39" s="1338"/>
      <c r="TEE39" s="1849"/>
      <c r="TEF39" s="1849"/>
      <c r="TEG39" s="1849"/>
      <c r="TEH39" s="1849"/>
      <c r="TEI39" s="1020"/>
      <c r="TEJ39" s="1849"/>
      <c r="TEK39" s="1849"/>
      <c r="TEL39" s="1338"/>
      <c r="TEM39" s="1338"/>
      <c r="TEN39" s="1849"/>
      <c r="TEO39" s="1849"/>
      <c r="TEP39" s="1849"/>
      <c r="TEQ39" s="1849"/>
      <c r="TER39" s="1020"/>
      <c r="TES39" s="1849"/>
      <c r="TET39" s="1849"/>
      <c r="TEU39" s="1338"/>
      <c r="TEV39" s="1338"/>
      <c r="TEW39" s="1849"/>
      <c r="TEX39" s="1849"/>
      <c r="TEY39" s="1849"/>
      <c r="TEZ39" s="1849"/>
      <c r="TFA39" s="1020"/>
      <c r="TFB39" s="1849"/>
      <c r="TFC39" s="1849"/>
      <c r="TFD39" s="1338"/>
      <c r="TFE39" s="1338"/>
      <c r="TFF39" s="1849"/>
      <c r="TFG39" s="1849"/>
      <c r="TFH39" s="1849"/>
      <c r="TFI39" s="1849"/>
      <c r="TFJ39" s="1020"/>
      <c r="TFK39" s="1849"/>
      <c r="TFL39" s="1849"/>
      <c r="TFM39" s="1338"/>
      <c r="TFN39" s="1338"/>
      <c r="TFO39" s="1849"/>
      <c r="TFP39" s="1849"/>
      <c r="TFQ39" s="1849"/>
      <c r="TFR39" s="1849"/>
      <c r="TFS39" s="1020"/>
      <c r="TFT39" s="1849"/>
      <c r="TFU39" s="1849"/>
      <c r="TFV39" s="1338"/>
      <c r="TFW39" s="1338"/>
      <c r="TFX39" s="1849"/>
      <c r="TFY39" s="1849"/>
      <c r="TFZ39" s="1849"/>
      <c r="TGA39" s="1849"/>
      <c r="TGB39" s="1020"/>
      <c r="TGC39" s="1849"/>
      <c r="TGD39" s="1849"/>
      <c r="TGE39" s="1338"/>
      <c r="TGF39" s="1338"/>
      <c r="TGG39" s="1849"/>
      <c r="TGH39" s="1849"/>
      <c r="TGI39" s="1849"/>
      <c r="TGJ39" s="1849"/>
      <c r="TGK39" s="1020"/>
      <c r="TGL39" s="1849"/>
      <c r="TGM39" s="1849"/>
      <c r="TGN39" s="1338"/>
      <c r="TGO39" s="1338"/>
      <c r="TGP39" s="1849"/>
      <c r="TGQ39" s="1849"/>
      <c r="TGR39" s="1849"/>
      <c r="TGS39" s="1849"/>
      <c r="TGT39" s="1020"/>
      <c r="TGU39" s="1849"/>
      <c r="TGV39" s="1849"/>
      <c r="TGW39" s="1338"/>
      <c r="TGX39" s="1338"/>
      <c r="TGY39" s="1849"/>
      <c r="TGZ39" s="1849"/>
      <c r="THA39" s="1849"/>
      <c r="THB39" s="1849"/>
      <c r="THC39" s="1020"/>
      <c r="THD39" s="1849"/>
      <c r="THE39" s="1849"/>
      <c r="THF39" s="1338"/>
      <c r="THG39" s="1338"/>
      <c r="THH39" s="1849"/>
      <c r="THI39" s="1849"/>
      <c r="THJ39" s="1849"/>
      <c r="THK39" s="1849"/>
      <c r="THL39" s="1020"/>
      <c r="THM39" s="1849"/>
      <c r="THN39" s="1849"/>
      <c r="THO39" s="1338"/>
      <c r="THP39" s="1338"/>
      <c r="THQ39" s="1849"/>
      <c r="THR39" s="1849"/>
      <c r="THS39" s="1849"/>
      <c r="THT39" s="1849"/>
      <c r="THU39" s="1020"/>
      <c r="THV39" s="1849"/>
      <c r="THW39" s="1849"/>
      <c r="THX39" s="1338"/>
      <c r="THY39" s="1338"/>
      <c r="THZ39" s="1849"/>
      <c r="TIA39" s="1849"/>
      <c r="TIB39" s="1849"/>
      <c r="TIC39" s="1849"/>
      <c r="TID39" s="1020"/>
      <c r="TIE39" s="1849"/>
      <c r="TIF39" s="1849"/>
      <c r="TIG39" s="1338"/>
      <c r="TIH39" s="1338"/>
      <c r="TII39" s="1849"/>
      <c r="TIJ39" s="1849"/>
      <c r="TIK39" s="1849"/>
      <c r="TIL39" s="1849"/>
      <c r="TIM39" s="1020"/>
      <c r="TIN39" s="1849"/>
      <c r="TIO39" s="1849"/>
      <c r="TIP39" s="1338"/>
      <c r="TIQ39" s="1338"/>
      <c r="TIR39" s="1849"/>
      <c r="TIS39" s="1849"/>
      <c r="TIT39" s="1849"/>
      <c r="TIU39" s="1849"/>
      <c r="TIV39" s="1020"/>
      <c r="TIW39" s="1849"/>
      <c r="TIX39" s="1849"/>
      <c r="TIY39" s="1338"/>
      <c r="TIZ39" s="1338"/>
      <c r="TJA39" s="1849"/>
      <c r="TJB39" s="1849"/>
      <c r="TJC39" s="1849"/>
      <c r="TJD39" s="1849"/>
      <c r="TJE39" s="1020"/>
      <c r="TJF39" s="1849"/>
      <c r="TJG39" s="1849"/>
      <c r="TJH39" s="1338"/>
      <c r="TJI39" s="1338"/>
      <c r="TJJ39" s="1849"/>
      <c r="TJK39" s="1849"/>
      <c r="TJL39" s="1849"/>
      <c r="TJM39" s="1849"/>
      <c r="TJN39" s="1020"/>
      <c r="TJO39" s="1849"/>
      <c r="TJP39" s="1849"/>
      <c r="TJQ39" s="1338"/>
      <c r="TJR39" s="1338"/>
      <c r="TJS39" s="1849"/>
      <c r="TJT39" s="1849"/>
      <c r="TJU39" s="1849"/>
      <c r="TJV39" s="1849"/>
      <c r="TJW39" s="1020"/>
      <c r="TJX39" s="1849"/>
      <c r="TJY39" s="1849"/>
      <c r="TJZ39" s="1338"/>
      <c r="TKA39" s="1338"/>
      <c r="TKB39" s="1849"/>
      <c r="TKC39" s="1849"/>
      <c r="TKD39" s="1849"/>
      <c r="TKE39" s="1849"/>
      <c r="TKF39" s="1020"/>
      <c r="TKG39" s="1849"/>
      <c r="TKH39" s="1849"/>
      <c r="TKI39" s="1338"/>
      <c r="TKJ39" s="1338"/>
      <c r="TKK39" s="1849"/>
      <c r="TKL39" s="1849"/>
      <c r="TKM39" s="1849"/>
      <c r="TKN39" s="1849"/>
      <c r="TKO39" s="1020"/>
      <c r="TKP39" s="1849"/>
      <c r="TKQ39" s="1849"/>
      <c r="TKR39" s="1338"/>
      <c r="TKS39" s="1338"/>
      <c r="TKT39" s="1849"/>
      <c r="TKU39" s="1849"/>
      <c r="TKV39" s="1849"/>
      <c r="TKW39" s="1849"/>
      <c r="TKX39" s="1020"/>
      <c r="TKY39" s="1849"/>
      <c r="TKZ39" s="1849"/>
      <c r="TLA39" s="1338"/>
      <c r="TLB39" s="1338"/>
      <c r="TLC39" s="1849"/>
      <c r="TLD39" s="1849"/>
      <c r="TLE39" s="1849"/>
      <c r="TLF39" s="1849"/>
      <c r="TLG39" s="1020"/>
      <c r="TLH39" s="1849"/>
      <c r="TLI39" s="1849"/>
      <c r="TLJ39" s="1338"/>
      <c r="TLK39" s="1338"/>
      <c r="TLL39" s="1849"/>
      <c r="TLM39" s="1849"/>
      <c r="TLN39" s="1849"/>
      <c r="TLO39" s="1849"/>
      <c r="TLP39" s="1020"/>
      <c r="TLQ39" s="1849"/>
      <c r="TLR39" s="1849"/>
      <c r="TLS39" s="1338"/>
      <c r="TLT39" s="1338"/>
      <c r="TLU39" s="1849"/>
      <c r="TLV39" s="1849"/>
      <c r="TLW39" s="1849"/>
      <c r="TLX39" s="1849"/>
      <c r="TLY39" s="1020"/>
      <c r="TLZ39" s="1849"/>
      <c r="TMA39" s="1849"/>
      <c r="TMB39" s="1338"/>
      <c r="TMC39" s="1338"/>
      <c r="TMD39" s="1849"/>
      <c r="TME39" s="1849"/>
      <c r="TMF39" s="1849"/>
      <c r="TMG39" s="1849"/>
      <c r="TMH39" s="1020"/>
      <c r="TMI39" s="1849"/>
      <c r="TMJ39" s="1849"/>
      <c r="TMK39" s="1338"/>
      <c r="TML39" s="1338"/>
      <c r="TMM39" s="1849"/>
      <c r="TMN39" s="1849"/>
      <c r="TMO39" s="1849"/>
      <c r="TMP39" s="1849"/>
      <c r="TMQ39" s="1020"/>
      <c r="TMR39" s="1849"/>
      <c r="TMS39" s="1849"/>
      <c r="TMT39" s="1338"/>
      <c r="TMU39" s="1338"/>
      <c r="TMV39" s="1849"/>
      <c r="TMW39" s="1849"/>
      <c r="TMX39" s="1849"/>
      <c r="TMY39" s="1849"/>
      <c r="TMZ39" s="1020"/>
      <c r="TNA39" s="1849"/>
      <c r="TNB39" s="1849"/>
      <c r="TNC39" s="1338"/>
      <c r="TND39" s="1338"/>
      <c r="TNE39" s="1849"/>
      <c r="TNF39" s="1849"/>
      <c r="TNG39" s="1849"/>
      <c r="TNH39" s="1849"/>
      <c r="TNI39" s="1020"/>
      <c r="TNJ39" s="1849"/>
      <c r="TNK39" s="1849"/>
      <c r="TNL39" s="1338"/>
      <c r="TNM39" s="1338"/>
      <c r="TNN39" s="1849"/>
      <c r="TNO39" s="1849"/>
      <c r="TNP39" s="1849"/>
      <c r="TNQ39" s="1849"/>
      <c r="TNR39" s="1020"/>
      <c r="TNS39" s="1849"/>
      <c r="TNT39" s="1849"/>
      <c r="TNU39" s="1338"/>
      <c r="TNV39" s="1338"/>
      <c r="TNW39" s="1849"/>
      <c r="TNX39" s="1849"/>
      <c r="TNY39" s="1849"/>
      <c r="TNZ39" s="1849"/>
      <c r="TOA39" s="1020"/>
      <c r="TOB39" s="1849"/>
      <c r="TOC39" s="1849"/>
      <c r="TOD39" s="1338"/>
      <c r="TOE39" s="1338"/>
      <c r="TOF39" s="1849"/>
      <c r="TOG39" s="1849"/>
      <c r="TOH39" s="1849"/>
      <c r="TOI39" s="1849"/>
      <c r="TOJ39" s="1020"/>
      <c r="TOK39" s="1849"/>
      <c r="TOL39" s="1849"/>
      <c r="TOM39" s="1338"/>
      <c r="TON39" s="1338"/>
      <c r="TOO39" s="1849"/>
      <c r="TOP39" s="1849"/>
      <c r="TOQ39" s="1849"/>
      <c r="TOR39" s="1849"/>
      <c r="TOS39" s="1020"/>
      <c r="TOT39" s="1849"/>
      <c r="TOU39" s="1849"/>
      <c r="TOV39" s="1338"/>
      <c r="TOW39" s="1338"/>
      <c r="TOX39" s="1849"/>
      <c r="TOY39" s="1849"/>
      <c r="TOZ39" s="1849"/>
      <c r="TPA39" s="1849"/>
      <c r="TPB39" s="1020"/>
      <c r="TPC39" s="1849"/>
      <c r="TPD39" s="1849"/>
      <c r="TPE39" s="1338"/>
      <c r="TPF39" s="1338"/>
      <c r="TPG39" s="1849"/>
      <c r="TPH39" s="1849"/>
      <c r="TPI39" s="1849"/>
      <c r="TPJ39" s="1849"/>
      <c r="TPK39" s="1020"/>
      <c r="TPL39" s="1849"/>
      <c r="TPM39" s="1849"/>
      <c r="TPN39" s="1338"/>
      <c r="TPO39" s="1338"/>
      <c r="TPP39" s="1849"/>
      <c r="TPQ39" s="1849"/>
      <c r="TPR39" s="1849"/>
      <c r="TPS39" s="1849"/>
      <c r="TPT39" s="1020"/>
      <c r="TPU39" s="1849"/>
      <c r="TPV39" s="1849"/>
      <c r="TPW39" s="1338"/>
      <c r="TPX39" s="1338"/>
      <c r="TPY39" s="1849"/>
      <c r="TPZ39" s="1849"/>
      <c r="TQA39" s="1849"/>
      <c r="TQB39" s="1849"/>
      <c r="TQC39" s="1020"/>
      <c r="TQD39" s="1849"/>
      <c r="TQE39" s="1849"/>
      <c r="TQF39" s="1338"/>
      <c r="TQG39" s="1338"/>
      <c r="TQH39" s="1849"/>
      <c r="TQI39" s="1849"/>
      <c r="TQJ39" s="1849"/>
      <c r="TQK39" s="1849"/>
      <c r="TQL39" s="1020"/>
      <c r="TQM39" s="1849"/>
      <c r="TQN39" s="1849"/>
      <c r="TQO39" s="1338"/>
      <c r="TQP39" s="1338"/>
      <c r="TQQ39" s="1849"/>
      <c r="TQR39" s="1849"/>
      <c r="TQS39" s="1849"/>
      <c r="TQT39" s="1849"/>
      <c r="TQU39" s="1020"/>
      <c r="TQV39" s="1849"/>
      <c r="TQW39" s="1849"/>
      <c r="TQX39" s="1338"/>
      <c r="TQY39" s="1338"/>
      <c r="TQZ39" s="1849"/>
      <c r="TRA39" s="1849"/>
      <c r="TRB39" s="1849"/>
      <c r="TRC39" s="1849"/>
      <c r="TRD39" s="1020"/>
      <c r="TRE39" s="1849"/>
      <c r="TRF39" s="1849"/>
      <c r="TRG39" s="1338"/>
      <c r="TRH39" s="1338"/>
      <c r="TRI39" s="1849"/>
      <c r="TRJ39" s="1849"/>
      <c r="TRK39" s="1849"/>
      <c r="TRL39" s="1849"/>
      <c r="TRM39" s="1020"/>
      <c r="TRN39" s="1849"/>
      <c r="TRO39" s="1849"/>
      <c r="TRP39" s="1338"/>
      <c r="TRQ39" s="1338"/>
      <c r="TRR39" s="1849"/>
      <c r="TRS39" s="1849"/>
      <c r="TRT39" s="1849"/>
      <c r="TRU39" s="1849"/>
      <c r="TRV39" s="1020"/>
      <c r="TRW39" s="1849"/>
      <c r="TRX39" s="1849"/>
      <c r="TRY39" s="1338"/>
      <c r="TRZ39" s="1338"/>
      <c r="TSA39" s="1849"/>
      <c r="TSB39" s="1849"/>
      <c r="TSC39" s="1849"/>
      <c r="TSD39" s="1849"/>
      <c r="TSE39" s="1020"/>
      <c r="TSF39" s="1849"/>
      <c r="TSG39" s="1849"/>
      <c r="TSH39" s="1338"/>
      <c r="TSI39" s="1338"/>
      <c r="TSJ39" s="1849"/>
      <c r="TSK39" s="1849"/>
      <c r="TSL39" s="1849"/>
      <c r="TSM39" s="1849"/>
      <c r="TSN39" s="1020"/>
      <c r="TSO39" s="1849"/>
      <c r="TSP39" s="1849"/>
      <c r="TSQ39" s="1338"/>
      <c r="TSR39" s="1338"/>
      <c r="TSS39" s="1849"/>
      <c r="TST39" s="1849"/>
      <c r="TSU39" s="1849"/>
      <c r="TSV39" s="1849"/>
      <c r="TSW39" s="1020"/>
      <c r="TSX39" s="1849"/>
      <c r="TSY39" s="1849"/>
      <c r="TSZ39" s="1338"/>
      <c r="TTA39" s="1338"/>
      <c r="TTB39" s="1849"/>
      <c r="TTC39" s="1849"/>
      <c r="TTD39" s="1849"/>
      <c r="TTE39" s="1849"/>
      <c r="TTF39" s="1020"/>
      <c r="TTG39" s="1849"/>
      <c r="TTH39" s="1849"/>
      <c r="TTI39" s="1338"/>
      <c r="TTJ39" s="1338"/>
      <c r="TTK39" s="1849"/>
      <c r="TTL39" s="1849"/>
      <c r="TTM39" s="1849"/>
      <c r="TTN39" s="1849"/>
      <c r="TTO39" s="1020"/>
      <c r="TTP39" s="1849"/>
      <c r="TTQ39" s="1849"/>
      <c r="TTR39" s="1338"/>
      <c r="TTS39" s="1338"/>
      <c r="TTT39" s="1849"/>
      <c r="TTU39" s="1849"/>
      <c r="TTV39" s="1849"/>
      <c r="TTW39" s="1849"/>
      <c r="TTX39" s="1020"/>
      <c r="TTY39" s="1849"/>
      <c r="TTZ39" s="1849"/>
      <c r="TUA39" s="1338"/>
      <c r="TUB39" s="1338"/>
      <c r="TUC39" s="1849"/>
      <c r="TUD39" s="1849"/>
      <c r="TUE39" s="1849"/>
      <c r="TUF39" s="1849"/>
      <c r="TUG39" s="1020"/>
      <c r="TUH39" s="1849"/>
      <c r="TUI39" s="1849"/>
      <c r="TUJ39" s="1338"/>
      <c r="TUK39" s="1338"/>
      <c r="TUL39" s="1849"/>
      <c r="TUM39" s="1849"/>
      <c r="TUN39" s="1849"/>
      <c r="TUO39" s="1849"/>
      <c r="TUP39" s="1020"/>
      <c r="TUQ39" s="1849"/>
      <c r="TUR39" s="1849"/>
      <c r="TUS39" s="1338"/>
      <c r="TUT39" s="1338"/>
      <c r="TUU39" s="1849"/>
      <c r="TUV39" s="1849"/>
      <c r="TUW39" s="1849"/>
      <c r="TUX39" s="1849"/>
      <c r="TUY39" s="1020"/>
      <c r="TUZ39" s="1849"/>
      <c r="TVA39" s="1849"/>
      <c r="TVB39" s="1338"/>
      <c r="TVC39" s="1338"/>
      <c r="TVD39" s="1849"/>
      <c r="TVE39" s="1849"/>
      <c r="TVF39" s="1849"/>
      <c r="TVG39" s="1849"/>
      <c r="TVH39" s="1020"/>
      <c r="TVI39" s="1849"/>
      <c r="TVJ39" s="1849"/>
      <c r="TVK39" s="1338"/>
      <c r="TVL39" s="1338"/>
      <c r="TVM39" s="1849"/>
      <c r="TVN39" s="1849"/>
      <c r="TVO39" s="1849"/>
      <c r="TVP39" s="1849"/>
      <c r="TVQ39" s="1020"/>
      <c r="TVR39" s="1849"/>
      <c r="TVS39" s="1849"/>
      <c r="TVT39" s="1338"/>
      <c r="TVU39" s="1338"/>
      <c r="TVV39" s="1849"/>
      <c r="TVW39" s="1849"/>
      <c r="TVX39" s="1849"/>
      <c r="TVY39" s="1849"/>
      <c r="TVZ39" s="1020"/>
      <c r="TWA39" s="1849"/>
      <c r="TWB39" s="1849"/>
      <c r="TWC39" s="1338"/>
      <c r="TWD39" s="1338"/>
      <c r="TWE39" s="1849"/>
      <c r="TWF39" s="1849"/>
      <c r="TWG39" s="1849"/>
      <c r="TWH39" s="1849"/>
      <c r="TWI39" s="1020"/>
      <c r="TWJ39" s="1849"/>
      <c r="TWK39" s="1849"/>
      <c r="TWL39" s="1338"/>
      <c r="TWM39" s="1338"/>
      <c r="TWN39" s="1849"/>
      <c r="TWO39" s="1849"/>
      <c r="TWP39" s="1849"/>
      <c r="TWQ39" s="1849"/>
      <c r="TWR39" s="1020"/>
      <c r="TWS39" s="1849"/>
      <c r="TWT39" s="1849"/>
      <c r="TWU39" s="1338"/>
      <c r="TWV39" s="1338"/>
      <c r="TWW39" s="1849"/>
      <c r="TWX39" s="1849"/>
      <c r="TWY39" s="1849"/>
      <c r="TWZ39" s="1849"/>
      <c r="TXA39" s="1020"/>
      <c r="TXB39" s="1849"/>
      <c r="TXC39" s="1849"/>
      <c r="TXD39" s="1338"/>
      <c r="TXE39" s="1338"/>
      <c r="TXF39" s="1849"/>
      <c r="TXG39" s="1849"/>
      <c r="TXH39" s="1849"/>
      <c r="TXI39" s="1849"/>
      <c r="TXJ39" s="1020"/>
      <c r="TXK39" s="1849"/>
      <c r="TXL39" s="1849"/>
      <c r="TXM39" s="1338"/>
      <c r="TXN39" s="1338"/>
      <c r="TXO39" s="1849"/>
      <c r="TXP39" s="1849"/>
      <c r="TXQ39" s="1849"/>
      <c r="TXR39" s="1849"/>
      <c r="TXS39" s="1020"/>
      <c r="TXT39" s="1849"/>
      <c r="TXU39" s="1849"/>
      <c r="TXV39" s="1338"/>
      <c r="TXW39" s="1338"/>
      <c r="TXX39" s="1849"/>
      <c r="TXY39" s="1849"/>
      <c r="TXZ39" s="1849"/>
      <c r="TYA39" s="1849"/>
      <c r="TYB39" s="1020"/>
      <c r="TYC39" s="1849"/>
      <c r="TYD39" s="1849"/>
      <c r="TYE39" s="1338"/>
      <c r="TYF39" s="1338"/>
      <c r="TYG39" s="1849"/>
      <c r="TYH39" s="1849"/>
      <c r="TYI39" s="1849"/>
      <c r="TYJ39" s="1849"/>
      <c r="TYK39" s="1020"/>
      <c r="TYL39" s="1849"/>
      <c r="TYM39" s="1849"/>
      <c r="TYN39" s="1338"/>
      <c r="TYO39" s="1338"/>
      <c r="TYP39" s="1849"/>
      <c r="TYQ39" s="1849"/>
      <c r="TYR39" s="1849"/>
      <c r="TYS39" s="1849"/>
      <c r="TYT39" s="1020"/>
      <c r="TYU39" s="1849"/>
      <c r="TYV39" s="1849"/>
      <c r="TYW39" s="1338"/>
      <c r="TYX39" s="1338"/>
      <c r="TYY39" s="1849"/>
      <c r="TYZ39" s="1849"/>
      <c r="TZA39" s="1849"/>
      <c r="TZB39" s="1849"/>
      <c r="TZC39" s="1020"/>
      <c r="TZD39" s="1849"/>
      <c r="TZE39" s="1849"/>
      <c r="TZF39" s="1338"/>
      <c r="TZG39" s="1338"/>
      <c r="TZH39" s="1849"/>
      <c r="TZI39" s="1849"/>
      <c r="TZJ39" s="1849"/>
      <c r="TZK39" s="1849"/>
      <c r="TZL39" s="1020"/>
      <c r="TZM39" s="1849"/>
      <c r="TZN39" s="1849"/>
      <c r="TZO39" s="1338"/>
      <c r="TZP39" s="1338"/>
      <c r="TZQ39" s="1849"/>
      <c r="TZR39" s="1849"/>
      <c r="TZS39" s="1849"/>
      <c r="TZT39" s="1849"/>
      <c r="TZU39" s="1020"/>
      <c r="TZV39" s="1849"/>
      <c r="TZW39" s="1849"/>
      <c r="TZX39" s="1338"/>
      <c r="TZY39" s="1338"/>
      <c r="TZZ39" s="1849"/>
      <c r="UAA39" s="1849"/>
      <c r="UAB39" s="1849"/>
      <c r="UAC39" s="1849"/>
      <c r="UAD39" s="1020"/>
      <c r="UAE39" s="1849"/>
      <c r="UAF39" s="1849"/>
      <c r="UAG39" s="1338"/>
      <c r="UAH39" s="1338"/>
      <c r="UAI39" s="1849"/>
      <c r="UAJ39" s="1849"/>
      <c r="UAK39" s="1849"/>
      <c r="UAL39" s="1849"/>
      <c r="UAM39" s="1020"/>
      <c r="UAN39" s="1849"/>
      <c r="UAO39" s="1849"/>
      <c r="UAP39" s="1338"/>
      <c r="UAQ39" s="1338"/>
      <c r="UAR39" s="1849"/>
      <c r="UAS39" s="1849"/>
      <c r="UAT39" s="1849"/>
      <c r="UAU39" s="1849"/>
      <c r="UAV39" s="1020"/>
      <c r="UAW39" s="1849"/>
      <c r="UAX39" s="1849"/>
      <c r="UAY39" s="1338"/>
      <c r="UAZ39" s="1338"/>
      <c r="UBA39" s="1849"/>
      <c r="UBB39" s="1849"/>
      <c r="UBC39" s="1849"/>
      <c r="UBD39" s="1849"/>
      <c r="UBE39" s="1020"/>
      <c r="UBF39" s="1849"/>
      <c r="UBG39" s="1849"/>
      <c r="UBH39" s="1338"/>
      <c r="UBI39" s="1338"/>
      <c r="UBJ39" s="1849"/>
      <c r="UBK39" s="1849"/>
      <c r="UBL39" s="1849"/>
      <c r="UBM39" s="1849"/>
      <c r="UBN39" s="1020"/>
      <c r="UBO39" s="1849"/>
      <c r="UBP39" s="1849"/>
      <c r="UBQ39" s="1338"/>
      <c r="UBR39" s="1338"/>
      <c r="UBS39" s="1849"/>
      <c r="UBT39" s="1849"/>
      <c r="UBU39" s="1849"/>
      <c r="UBV39" s="1849"/>
      <c r="UBW39" s="1020"/>
      <c r="UBX39" s="1849"/>
      <c r="UBY39" s="1849"/>
      <c r="UBZ39" s="1338"/>
      <c r="UCA39" s="1338"/>
      <c r="UCB39" s="1849"/>
      <c r="UCC39" s="1849"/>
      <c r="UCD39" s="1849"/>
      <c r="UCE39" s="1849"/>
      <c r="UCF39" s="1020"/>
      <c r="UCG39" s="1849"/>
      <c r="UCH39" s="1849"/>
      <c r="UCI39" s="1338"/>
      <c r="UCJ39" s="1338"/>
      <c r="UCK39" s="1849"/>
      <c r="UCL39" s="1849"/>
      <c r="UCM39" s="1849"/>
      <c r="UCN39" s="1849"/>
      <c r="UCO39" s="1020"/>
      <c r="UCP39" s="1849"/>
      <c r="UCQ39" s="1849"/>
      <c r="UCR39" s="1338"/>
      <c r="UCS39" s="1338"/>
      <c r="UCT39" s="1849"/>
      <c r="UCU39" s="1849"/>
      <c r="UCV39" s="1849"/>
      <c r="UCW39" s="1849"/>
      <c r="UCX39" s="1020"/>
      <c r="UCY39" s="1849"/>
      <c r="UCZ39" s="1849"/>
      <c r="UDA39" s="1338"/>
      <c r="UDB39" s="1338"/>
      <c r="UDC39" s="1849"/>
      <c r="UDD39" s="1849"/>
      <c r="UDE39" s="1849"/>
      <c r="UDF39" s="1849"/>
      <c r="UDG39" s="1020"/>
      <c r="UDH39" s="1849"/>
      <c r="UDI39" s="1849"/>
      <c r="UDJ39" s="1338"/>
      <c r="UDK39" s="1338"/>
      <c r="UDL39" s="1849"/>
      <c r="UDM39" s="1849"/>
      <c r="UDN39" s="1849"/>
      <c r="UDO39" s="1849"/>
      <c r="UDP39" s="1020"/>
      <c r="UDQ39" s="1849"/>
      <c r="UDR39" s="1849"/>
      <c r="UDS39" s="1338"/>
      <c r="UDT39" s="1338"/>
      <c r="UDU39" s="1849"/>
      <c r="UDV39" s="1849"/>
      <c r="UDW39" s="1849"/>
      <c r="UDX39" s="1849"/>
      <c r="UDY39" s="1020"/>
      <c r="UDZ39" s="1849"/>
      <c r="UEA39" s="1849"/>
      <c r="UEB39" s="1338"/>
      <c r="UEC39" s="1338"/>
      <c r="UED39" s="1849"/>
      <c r="UEE39" s="1849"/>
      <c r="UEF39" s="1849"/>
      <c r="UEG39" s="1849"/>
      <c r="UEH39" s="1020"/>
      <c r="UEI39" s="1849"/>
      <c r="UEJ39" s="1849"/>
      <c r="UEK39" s="1338"/>
      <c r="UEL39" s="1338"/>
      <c r="UEM39" s="1849"/>
      <c r="UEN39" s="1849"/>
      <c r="UEO39" s="1849"/>
      <c r="UEP39" s="1849"/>
      <c r="UEQ39" s="1020"/>
      <c r="UER39" s="1849"/>
      <c r="UES39" s="1849"/>
      <c r="UET39" s="1338"/>
      <c r="UEU39" s="1338"/>
      <c r="UEV39" s="1849"/>
      <c r="UEW39" s="1849"/>
      <c r="UEX39" s="1849"/>
      <c r="UEY39" s="1849"/>
      <c r="UEZ39" s="1020"/>
      <c r="UFA39" s="1849"/>
      <c r="UFB39" s="1849"/>
      <c r="UFC39" s="1338"/>
      <c r="UFD39" s="1338"/>
      <c r="UFE39" s="1849"/>
      <c r="UFF39" s="1849"/>
      <c r="UFG39" s="1849"/>
      <c r="UFH39" s="1849"/>
      <c r="UFI39" s="1020"/>
      <c r="UFJ39" s="1849"/>
      <c r="UFK39" s="1849"/>
      <c r="UFL39" s="1338"/>
      <c r="UFM39" s="1338"/>
      <c r="UFN39" s="1849"/>
      <c r="UFO39" s="1849"/>
      <c r="UFP39" s="1849"/>
      <c r="UFQ39" s="1849"/>
      <c r="UFR39" s="1020"/>
      <c r="UFS39" s="1849"/>
      <c r="UFT39" s="1849"/>
      <c r="UFU39" s="1338"/>
      <c r="UFV39" s="1338"/>
      <c r="UFW39" s="1849"/>
      <c r="UFX39" s="1849"/>
      <c r="UFY39" s="1849"/>
      <c r="UFZ39" s="1849"/>
      <c r="UGA39" s="1020"/>
      <c r="UGB39" s="1849"/>
      <c r="UGC39" s="1849"/>
      <c r="UGD39" s="1338"/>
      <c r="UGE39" s="1338"/>
      <c r="UGF39" s="1849"/>
      <c r="UGG39" s="1849"/>
      <c r="UGH39" s="1849"/>
      <c r="UGI39" s="1849"/>
      <c r="UGJ39" s="1020"/>
      <c r="UGK39" s="1849"/>
      <c r="UGL39" s="1849"/>
      <c r="UGM39" s="1338"/>
      <c r="UGN39" s="1338"/>
      <c r="UGO39" s="1849"/>
      <c r="UGP39" s="1849"/>
      <c r="UGQ39" s="1849"/>
      <c r="UGR39" s="1849"/>
      <c r="UGS39" s="1020"/>
      <c r="UGT39" s="1849"/>
      <c r="UGU39" s="1849"/>
      <c r="UGV39" s="1338"/>
      <c r="UGW39" s="1338"/>
      <c r="UGX39" s="1849"/>
      <c r="UGY39" s="1849"/>
      <c r="UGZ39" s="1849"/>
      <c r="UHA39" s="1849"/>
      <c r="UHB39" s="1020"/>
      <c r="UHC39" s="1849"/>
      <c r="UHD39" s="1849"/>
      <c r="UHE39" s="1338"/>
      <c r="UHF39" s="1338"/>
      <c r="UHG39" s="1849"/>
      <c r="UHH39" s="1849"/>
      <c r="UHI39" s="1849"/>
      <c r="UHJ39" s="1849"/>
      <c r="UHK39" s="1020"/>
      <c r="UHL39" s="1849"/>
      <c r="UHM39" s="1849"/>
      <c r="UHN39" s="1338"/>
      <c r="UHO39" s="1338"/>
      <c r="UHP39" s="1849"/>
      <c r="UHQ39" s="1849"/>
      <c r="UHR39" s="1849"/>
      <c r="UHS39" s="1849"/>
      <c r="UHT39" s="1020"/>
      <c r="UHU39" s="1849"/>
      <c r="UHV39" s="1849"/>
      <c r="UHW39" s="1338"/>
      <c r="UHX39" s="1338"/>
      <c r="UHY39" s="1849"/>
      <c r="UHZ39" s="1849"/>
      <c r="UIA39" s="1849"/>
      <c r="UIB39" s="1849"/>
      <c r="UIC39" s="1020"/>
      <c r="UID39" s="1849"/>
      <c r="UIE39" s="1849"/>
      <c r="UIF39" s="1338"/>
      <c r="UIG39" s="1338"/>
      <c r="UIH39" s="1849"/>
      <c r="UII39" s="1849"/>
      <c r="UIJ39" s="1849"/>
      <c r="UIK39" s="1849"/>
      <c r="UIL39" s="1020"/>
      <c r="UIM39" s="1849"/>
      <c r="UIN39" s="1849"/>
      <c r="UIO39" s="1338"/>
      <c r="UIP39" s="1338"/>
      <c r="UIQ39" s="1849"/>
      <c r="UIR39" s="1849"/>
      <c r="UIS39" s="1849"/>
      <c r="UIT39" s="1849"/>
      <c r="UIU39" s="1020"/>
      <c r="UIV39" s="1849"/>
      <c r="UIW39" s="1849"/>
      <c r="UIX39" s="1338"/>
      <c r="UIY39" s="1338"/>
      <c r="UIZ39" s="1849"/>
      <c r="UJA39" s="1849"/>
      <c r="UJB39" s="1849"/>
      <c r="UJC39" s="1849"/>
      <c r="UJD39" s="1020"/>
      <c r="UJE39" s="1849"/>
      <c r="UJF39" s="1849"/>
      <c r="UJG39" s="1338"/>
      <c r="UJH39" s="1338"/>
      <c r="UJI39" s="1849"/>
      <c r="UJJ39" s="1849"/>
      <c r="UJK39" s="1849"/>
      <c r="UJL39" s="1849"/>
      <c r="UJM39" s="1020"/>
      <c r="UJN39" s="1849"/>
      <c r="UJO39" s="1849"/>
      <c r="UJP39" s="1338"/>
      <c r="UJQ39" s="1338"/>
      <c r="UJR39" s="1849"/>
      <c r="UJS39" s="1849"/>
      <c r="UJT39" s="1849"/>
      <c r="UJU39" s="1849"/>
      <c r="UJV39" s="1020"/>
      <c r="UJW39" s="1849"/>
      <c r="UJX39" s="1849"/>
      <c r="UJY39" s="1338"/>
      <c r="UJZ39" s="1338"/>
      <c r="UKA39" s="1849"/>
      <c r="UKB39" s="1849"/>
      <c r="UKC39" s="1849"/>
      <c r="UKD39" s="1849"/>
      <c r="UKE39" s="1020"/>
      <c r="UKF39" s="1849"/>
      <c r="UKG39" s="1849"/>
      <c r="UKH39" s="1338"/>
      <c r="UKI39" s="1338"/>
      <c r="UKJ39" s="1849"/>
      <c r="UKK39" s="1849"/>
      <c r="UKL39" s="1849"/>
      <c r="UKM39" s="1849"/>
      <c r="UKN39" s="1020"/>
      <c r="UKO39" s="1849"/>
      <c r="UKP39" s="1849"/>
      <c r="UKQ39" s="1338"/>
      <c r="UKR39" s="1338"/>
      <c r="UKS39" s="1849"/>
      <c r="UKT39" s="1849"/>
      <c r="UKU39" s="1849"/>
      <c r="UKV39" s="1849"/>
      <c r="UKW39" s="1020"/>
      <c r="UKX39" s="1849"/>
      <c r="UKY39" s="1849"/>
      <c r="UKZ39" s="1338"/>
      <c r="ULA39" s="1338"/>
      <c r="ULB39" s="1849"/>
      <c r="ULC39" s="1849"/>
      <c r="ULD39" s="1849"/>
      <c r="ULE39" s="1849"/>
      <c r="ULF39" s="1020"/>
      <c r="ULG39" s="1849"/>
      <c r="ULH39" s="1849"/>
      <c r="ULI39" s="1338"/>
      <c r="ULJ39" s="1338"/>
      <c r="ULK39" s="1849"/>
      <c r="ULL39" s="1849"/>
      <c r="ULM39" s="1849"/>
      <c r="ULN39" s="1849"/>
      <c r="ULO39" s="1020"/>
      <c r="ULP39" s="1849"/>
      <c r="ULQ39" s="1849"/>
      <c r="ULR39" s="1338"/>
      <c r="ULS39" s="1338"/>
      <c r="ULT39" s="1849"/>
      <c r="ULU39" s="1849"/>
      <c r="ULV39" s="1849"/>
      <c r="ULW39" s="1849"/>
      <c r="ULX39" s="1020"/>
      <c r="ULY39" s="1849"/>
      <c r="ULZ39" s="1849"/>
      <c r="UMA39" s="1338"/>
      <c r="UMB39" s="1338"/>
      <c r="UMC39" s="1849"/>
      <c r="UMD39" s="1849"/>
      <c r="UME39" s="1849"/>
      <c r="UMF39" s="1849"/>
      <c r="UMG39" s="1020"/>
      <c r="UMH39" s="1849"/>
      <c r="UMI39" s="1849"/>
      <c r="UMJ39" s="1338"/>
      <c r="UMK39" s="1338"/>
      <c r="UML39" s="1849"/>
      <c r="UMM39" s="1849"/>
      <c r="UMN39" s="1849"/>
      <c r="UMO39" s="1849"/>
      <c r="UMP39" s="1020"/>
      <c r="UMQ39" s="1849"/>
      <c r="UMR39" s="1849"/>
      <c r="UMS39" s="1338"/>
      <c r="UMT39" s="1338"/>
      <c r="UMU39" s="1849"/>
      <c r="UMV39" s="1849"/>
      <c r="UMW39" s="1849"/>
      <c r="UMX39" s="1849"/>
      <c r="UMY39" s="1020"/>
      <c r="UMZ39" s="1849"/>
      <c r="UNA39" s="1849"/>
      <c r="UNB39" s="1338"/>
      <c r="UNC39" s="1338"/>
      <c r="UND39" s="1849"/>
      <c r="UNE39" s="1849"/>
      <c r="UNF39" s="1849"/>
      <c r="UNG39" s="1849"/>
      <c r="UNH39" s="1020"/>
      <c r="UNI39" s="1849"/>
      <c r="UNJ39" s="1849"/>
      <c r="UNK39" s="1338"/>
      <c r="UNL39" s="1338"/>
      <c r="UNM39" s="1849"/>
      <c r="UNN39" s="1849"/>
      <c r="UNO39" s="1849"/>
      <c r="UNP39" s="1849"/>
      <c r="UNQ39" s="1020"/>
      <c r="UNR39" s="1849"/>
      <c r="UNS39" s="1849"/>
      <c r="UNT39" s="1338"/>
      <c r="UNU39" s="1338"/>
      <c r="UNV39" s="1849"/>
      <c r="UNW39" s="1849"/>
      <c r="UNX39" s="1849"/>
      <c r="UNY39" s="1849"/>
      <c r="UNZ39" s="1020"/>
      <c r="UOA39" s="1849"/>
      <c r="UOB39" s="1849"/>
      <c r="UOC39" s="1338"/>
      <c r="UOD39" s="1338"/>
      <c r="UOE39" s="1849"/>
      <c r="UOF39" s="1849"/>
      <c r="UOG39" s="1849"/>
      <c r="UOH39" s="1849"/>
      <c r="UOI39" s="1020"/>
      <c r="UOJ39" s="1849"/>
      <c r="UOK39" s="1849"/>
      <c r="UOL39" s="1338"/>
      <c r="UOM39" s="1338"/>
      <c r="UON39" s="1849"/>
      <c r="UOO39" s="1849"/>
      <c r="UOP39" s="1849"/>
      <c r="UOQ39" s="1849"/>
      <c r="UOR39" s="1020"/>
      <c r="UOS39" s="1849"/>
      <c r="UOT39" s="1849"/>
      <c r="UOU39" s="1338"/>
      <c r="UOV39" s="1338"/>
      <c r="UOW39" s="1849"/>
      <c r="UOX39" s="1849"/>
      <c r="UOY39" s="1849"/>
      <c r="UOZ39" s="1849"/>
      <c r="UPA39" s="1020"/>
      <c r="UPB39" s="1849"/>
      <c r="UPC39" s="1849"/>
      <c r="UPD39" s="1338"/>
      <c r="UPE39" s="1338"/>
      <c r="UPF39" s="1849"/>
      <c r="UPG39" s="1849"/>
      <c r="UPH39" s="1849"/>
      <c r="UPI39" s="1849"/>
      <c r="UPJ39" s="1020"/>
      <c r="UPK39" s="1849"/>
      <c r="UPL39" s="1849"/>
      <c r="UPM39" s="1338"/>
      <c r="UPN39" s="1338"/>
      <c r="UPO39" s="1849"/>
      <c r="UPP39" s="1849"/>
      <c r="UPQ39" s="1849"/>
      <c r="UPR39" s="1849"/>
      <c r="UPS39" s="1020"/>
      <c r="UPT39" s="1849"/>
      <c r="UPU39" s="1849"/>
      <c r="UPV39" s="1338"/>
      <c r="UPW39" s="1338"/>
      <c r="UPX39" s="1849"/>
      <c r="UPY39" s="1849"/>
      <c r="UPZ39" s="1849"/>
      <c r="UQA39" s="1849"/>
      <c r="UQB39" s="1020"/>
      <c r="UQC39" s="1849"/>
      <c r="UQD39" s="1849"/>
      <c r="UQE39" s="1338"/>
      <c r="UQF39" s="1338"/>
      <c r="UQG39" s="1849"/>
      <c r="UQH39" s="1849"/>
      <c r="UQI39" s="1849"/>
      <c r="UQJ39" s="1849"/>
      <c r="UQK39" s="1020"/>
      <c r="UQL39" s="1849"/>
      <c r="UQM39" s="1849"/>
      <c r="UQN39" s="1338"/>
      <c r="UQO39" s="1338"/>
      <c r="UQP39" s="1849"/>
      <c r="UQQ39" s="1849"/>
      <c r="UQR39" s="1849"/>
      <c r="UQS39" s="1849"/>
      <c r="UQT39" s="1020"/>
      <c r="UQU39" s="1849"/>
      <c r="UQV39" s="1849"/>
      <c r="UQW39" s="1338"/>
      <c r="UQX39" s="1338"/>
      <c r="UQY39" s="1849"/>
      <c r="UQZ39" s="1849"/>
      <c r="URA39" s="1849"/>
      <c r="URB39" s="1849"/>
      <c r="URC39" s="1020"/>
      <c r="URD39" s="1849"/>
      <c r="URE39" s="1849"/>
      <c r="URF39" s="1338"/>
      <c r="URG39" s="1338"/>
      <c r="URH39" s="1849"/>
      <c r="URI39" s="1849"/>
      <c r="URJ39" s="1849"/>
      <c r="URK39" s="1849"/>
      <c r="URL39" s="1020"/>
      <c r="URM39" s="1849"/>
      <c r="URN39" s="1849"/>
      <c r="URO39" s="1338"/>
      <c r="URP39" s="1338"/>
      <c r="URQ39" s="1849"/>
      <c r="URR39" s="1849"/>
      <c r="URS39" s="1849"/>
      <c r="URT39" s="1849"/>
      <c r="URU39" s="1020"/>
      <c r="URV39" s="1849"/>
      <c r="URW39" s="1849"/>
      <c r="URX39" s="1338"/>
      <c r="URY39" s="1338"/>
      <c r="URZ39" s="1849"/>
      <c r="USA39" s="1849"/>
      <c r="USB39" s="1849"/>
      <c r="USC39" s="1849"/>
      <c r="USD39" s="1020"/>
      <c r="USE39" s="1849"/>
      <c r="USF39" s="1849"/>
      <c r="USG39" s="1338"/>
      <c r="USH39" s="1338"/>
      <c r="USI39" s="1849"/>
      <c r="USJ39" s="1849"/>
      <c r="USK39" s="1849"/>
      <c r="USL39" s="1849"/>
      <c r="USM39" s="1020"/>
      <c r="USN39" s="1849"/>
      <c r="USO39" s="1849"/>
      <c r="USP39" s="1338"/>
      <c r="USQ39" s="1338"/>
      <c r="USR39" s="1849"/>
      <c r="USS39" s="1849"/>
      <c r="UST39" s="1849"/>
      <c r="USU39" s="1849"/>
      <c r="USV39" s="1020"/>
      <c r="USW39" s="1849"/>
      <c r="USX39" s="1849"/>
      <c r="USY39" s="1338"/>
      <c r="USZ39" s="1338"/>
      <c r="UTA39" s="1849"/>
      <c r="UTB39" s="1849"/>
      <c r="UTC39" s="1849"/>
      <c r="UTD39" s="1849"/>
      <c r="UTE39" s="1020"/>
      <c r="UTF39" s="1849"/>
      <c r="UTG39" s="1849"/>
      <c r="UTH39" s="1338"/>
      <c r="UTI39" s="1338"/>
      <c r="UTJ39" s="1849"/>
      <c r="UTK39" s="1849"/>
      <c r="UTL39" s="1849"/>
      <c r="UTM39" s="1849"/>
      <c r="UTN39" s="1020"/>
      <c r="UTO39" s="1849"/>
      <c r="UTP39" s="1849"/>
      <c r="UTQ39" s="1338"/>
      <c r="UTR39" s="1338"/>
      <c r="UTS39" s="1849"/>
      <c r="UTT39" s="1849"/>
      <c r="UTU39" s="1849"/>
      <c r="UTV39" s="1849"/>
      <c r="UTW39" s="1020"/>
      <c r="UTX39" s="1849"/>
      <c r="UTY39" s="1849"/>
      <c r="UTZ39" s="1338"/>
      <c r="UUA39" s="1338"/>
      <c r="UUB39" s="1849"/>
      <c r="UUC39" s="1849"/>
      <c r="UUD39" s="1849"/>
      <c r="UUE39" s="1849"/>
      <c r="UUF39" s="1020"/>
      <c r="UUG39" s="1849"/>
      <c r="UUH39" s="1849"/>
      <c r="UUI39" s="1338"/>
      <c r="UUJ39" s="1338"/>
      <c r="UUK39" s="1849"/>
      <c r="UUL39" s="1849"/>
      <c r="UUM39" s="1849"/>
      <c r="UUN39" s="1849"/>
      <c r="UUO39" s="1020"/>
      <c r="UUP39" s="1849"/>
      <c r="UUQ39" s="1849"/>
      <c r="UUR39" s="1338"/>
      <c r="UUS39" s="1338"/>
      <c r="UUT39" s="1849"/>
      <c r="UUU39" s="1849"/>
      <c r="UUV39" s="1849"/>
      <c r="UUW39" s="1849"/>
      <c r="UUX39" s="1020"/>
      <c r="UUY39" s="1849"/>
      <c r="UUZ39" s="1849"/>
      <c r="UVA39" s="1338"/>
      <c r="UVB39" s="1338"/>
      <c r="UVC39" s="1849"/>
      <c r="UVD39" s="1849"/>
      <c r="UVE39" s="1849"/>
      <c r="UVF39" s="1849"/>
      <c r="UVG39" s="1020"/>
      <c r="UVH39" s="1849"/>
      <c r="UVI39" s="1849"/>
      <c r="UVJ39" s="1338"/>
      <c r="UVK39" s="1338"/>
      <c r="UVL39" s="1849"/>
      <c r="UVM39" s="1849"/>
      <c r="UVN39" s="1849"/>
      <c r="UVO39" s="1849"/>
      <c r="UVP39" s="1020"/>
      <c r="UVQ39" s="1849"/>
      <c r="UVR39" s="1849"/>
      <c r="UVS39" s="1338"/>
      <c r="UVT39" s="1338"/>
      <c r="UVU39" s="1849"/>
      <c r="UVV39" s="1849"/>
      <c r="UVW39" s="1849"/>
      <c r="UVX39" s="1849"/>
      <c r="UVY39" s="1020"/>
      <c r="UVZ39" s="1849"/>
      <c r="UWA39" s="1849"/>
      <c r="UWB39" s="1338"/>
      <c r="UWC39" s="1338"/>
      <c r="UWD39" s="1849"/>
      <c r="UWE39" s="1849"/>
      <c r="UWF39" s="1849"/>
      <c r="UWG39" s="1849"/>
      <c r="UWH39" s="1020"/>
      <c r="UWI39" s="1849"/>
      <c r="UWJ39" s="1849"/>
      <c r="UWK39" s="1338"/>
      <c r="UWL39" s="1338"/>
      <c r="UWM39" s="1849"/>
      <c r="UWN39" s="1849"/>
      <c r="UWO39" s="1849"/>
      <c r="UWP39" s="1849"/>
      <c r="UWQ39" s="1020"/>
      <c r="UWR39" s="1849"/>
      <c r="UWS39" s="1849"/>
      <c r="UWT39" s="1338"/>
      <c r="UWU39" s="1338"/>
      <c r="UWV39" s="1849"/>
      <c r="UWW39" s="1849"/>
      <c r="UWX39" s="1849"/>
      <c r="UWY39" s="1849"/>
      <c r="UWZ39" s="1020"/>
      <c r="UXA39" s="1849"/>
      <c r="UXB39" s="1849"/>
      <c r="UXC39" s="1338"/>
      <c r="UXD39" s="1338"/>
      <c r="UXE39" s="1849"/>
      <c r="UXF39" s="1849"/>
      <c r="UXG39" s="1849"/>
      <c r="UXH39" s="1849"/>
      <c r="UXI39" s="1020"/>
      <c r="UXJ39" s="1849"/>
      <c r="UXK39" s="1849"/>
      <c r="UXL39" s="1338"/>
      <c r="UXM39" s="1338"/>
      <c r="UXN39" s="1849"/>
      <c r="UXO39" s="1849"/>
      <c r="UXP39" s="1849"/>
      <c r="UXQ39" s="1849"/>
      <c r="UXR39" s="1020"/>
      <c r="UXS39" s="1849"/>
      <c r="UXT39" s="1849"/>
      <c r="UXU39" s="1338"/>
      <c r="UXV39" s="1338"/>
      <c r="UXW39" s="1849"/>
      <c r="UXX39" s="1849"/>
      <c r="UXY39" s="1849"/>
      <c r="UXZ39" s="1849"/>
      <c r="UYA39" s="1020"/>
      <c r="UYB39" s="1849"/>
      <c r="UYC39" s="1849"/>
      <c r="UYD39" s="1338"/>
      <c r="UYE39" s="1338"/>
      <c r="UYF39" s="1849"/>
      <c r="UYG39" s="1849"/>
      <c r="UYH39" s="1849"/>
      <c r="UYI39" s="1849"/>
      <c r="UYJ39" s="1020"/>
      <c r="UYK39" s="1849"/>
      <c r="UYL39" s="1849"/>
      <c r="UYM39" s="1338"/>
      <c r="UYN39" s="1338"/>
      <c r="UYO39" s="1849"/>
      <c r="UYP39" s="1849"/>
      <c r="UYQ39" s="1849"/>
      <c r="UYR39" s="1849"/>
      <c r="UYS39" s="1020"/>
      <c r="UYT39" s="1849"/>
      <c r="UYU39" s="1849"/>
      <c r="UYV39" s="1338"/>
      <c r="UYW39" s="1338"/>
      <c r="UYX39" s="1849"/>
      <c r="UYY39" s="1849"/>
      <c r="UYZ39" s="1849"/>
      <c r="UZA39" s="1849"/>
      <c r="UZB39" s="1020"/>
      <c r="UZC39" s="1849"/>
      <c r="UZD39" s="1849"/>
      <c r="UZE39" s="1338"/>
      <c r="UZF39" s="1338"/>
      <c r="UZG39" s="1849"/>
      <c r="UZH39" s="1849"/>
      <c r="UZI39" s="1849"/>
      <c r="UZJ39" s="1849"/>
      <c r="UZK39" s="1020"/>
      <c r="UZL39" s="1849"/>
      <c r="UZM39" s="1849"/>
      <c r="UZN39" s="1338"/>
      <c r="UZO39" s="1338"/>
      <c r="UZP39" s="1849"/>
      <c r="UZQ39" s="1849"/>
      <c r="UZR39" s="1849"/>
      <c r="UZS39" s="1849"/>
      <c r="UZT39" s="1020"/>
      <c r="UZU39" s="1849"/>
      <c r="UZV39" s="1849"/>
      <c r="UZW39" s="1338"/>
      <c r="UZX39" s="1338"/>
      <c r="UZY39" s="1849"/>
      <c r="UZZ39" s="1849"/>
      <c r="VAA39" s="1849"/>
      <c r="VAB39" s="1849"/>
      <c r="VAC39" s="1020"/>
      <c r="VAD39" s="1849"/>
      <c r="VAE39" s="1849"/>
      <c r="VAF39" s="1338"/>
      <c r="VAG39" s="1338"/>
      <c r="VAH39" s="1849"/>
      <c r="VAI39" s="1849"/>
      <c r="VAJ39" s="1849"/>
      <c r="VAK39" s="1849"/>
      <c r="VAL39" s="1020"/>
      <c r="VAM39" s="1849"/>
      <c r="VAN39" s="1849"/>
      <c r="VAO39" s="1338"/>
      <c r="VAP39" s="1338"/>
      <c r="VAQ39" s="1849"/>
      <c r="VAR39" s="1849"/>
      <c r="VAS39" s="1849"/>
      <c r="VAT39" s="1849"/>
      <c r="VAU39" s="1020"/>
      <c r="VAV39" s="1849"/>
      <c r="VAW39" s="1849"/>
      <c r="VAX39" s="1338"/>
      <c r="VAY39" s="1338"/>
      <c r="VAZ39" s="1849"/>
      <c r="VBA39" s="1849"/>
      <c r="VBB39" s="1849"/>
      <c r="VBC39" s="1849"/>
      <c r="VBD39" s="1020"/>
      <c r="VBE39" s="1849"/>
      <c r="VBF39" s="1849"/>
      <c r="VBG39" s="1338"/>
      <c r="VBH39" s="1338"/>
      <c r="VBI39" s="1849"/>
      <c r="VBJ39" s="1849"/>
      <c r="VBK39" s="1849"/>
      <c r="VBL39" s="1849"/>
      <c r="VBM39" s="1020"/>
      <c r="VBN39" s="1849"/>
      <c r="VBO39" s="1849"/>
      <c r="VBP39" s="1338"/>
      <c r="VBQ39" s="1338"/>
      <c r="VBR39" s="1849"/>
      <c r="VBS39" s="1849"/>
      <c r="VBT39" s="1849"/>
      <c r="VBU39" s="1849"/>
      <c r="VBV39" s="1020"/>
      <c r="VBW39" s="1849"/>
      <c r="VBX39" s="1849"/>
      <c r="VBY39" s="1338"/>
      <c r="VBZ39" s="1338"/>
      <c r="VCA39" s="1849"/>
      <c r="VCB39" s="1849"/>
      <c r="VCC39" s="1849"/>
      <c r="VCD39" s="1849"/>
      <c r="VCE39" s="1020"/>
      <c r="VCF39" s="1849"/>
      <c r="VCG39" s="1849"/>
      <c r="VCH39" s="1338"/>
      <c r="VCI39" s="1338"/>
      <c r="VCJ39" s="1849"/>
      <c r="VCK39" s="1849"/>
      <c r="VCL39" s="1849"/>
      <c r="VCM39" s="1849"/>
      <c r="VCN39" s="1020"/>
      <c r="VCO39" s="1849"/>
      <c r="VCP39" s="1849"/>
      <c r="VCQ39" s="1338"/>
      <c r="VCR39" s="1338"/>
      <c r="VCS39" s="1849"/>
      <c r="VCT39" s="1849"/>
      <c r="VCU39" s="1849"/>
      <c r="VCV39" s="1849"/>
      <c r="VCW39" s="1020"/>
      <c r="VCX39" s="1849"/>
      <c r="VCY39" s="1849"/>
      <c r="VCZ39" s="1338"/>
      <c r="VDA39" s="1338"/>
      <c r="VDB39" s="1849"/>
      <c r="VDC39" s="1849"/>
      <c r="VDD39" s="1849"/>
      <c r="VDE39" s="1849"/>
      <c r="VDF39" s="1020"/>
      <c r="VDG39" s="1849"/>
      <c r="VDH39" s="1849"/>
      <c r="VDI39" s="1338"/>
      <c r="VDJ39" s="1338"/>
      <c r="VDK39" s="1849"/>
      <c r="VDL39" s="1849"/>
      <c r="VDM39" s="1849"/>
      <c r="VDN39" s="1849"/>
      <c r="VDO39" s="1020"/>
      <c r="VDP39" s="1849"/>
      <c r="VDQ39" s="1849"/>
      <c r="VDR39" s="1338"/>
      <c r="VDS39" s="1338"/>
      <c r="VDT39" s="1849"/>
      <c r="VDU39" s="1849"/>
      <c r="VDV39" s="1849"/>
      <c r="VDW39" s="1849"/>
      <c r="VDX39" s="1020"/>
      <c r="VDY39" s="1849"/>
      <c r="VDZ39" s="1849"/>
      <c r="VEA39" s="1338"/>
      <c r="VEB39" s="1338"/>
      <c r="VEC39" s="1849"/>
      <c r="VED39" s="1849"/>
      <c r="VEE39" s="1849"/>
      <c r="VEF39" s="1849"/>
      <c r="VEG39" s="1020"/>
      <c r="VEH39" s="1849"/>
      <c r="VEI39" s="1849"/>
      <c r="VEJ39" s="1338"/>
      <c r="VEK39" s="1338"/>
      <c r="VEL39" s="1849"/>
      <c r="VEM39" s="1849"/>
      <c r="VEN39" s="1849"/>
      <c r="VEO39" s="1849"/>
      <c r="VEP39" s="1020"/>
      <c r="VEQ39" s="1849"/>
      <c r="VER39" s="1849"/>
      <c r="VES39" s="1338"/>
      <c r="VET39" s="1338"/>
      <c r="VEU39" s="1849"/>
      <c r="VEV39" s="1849"/>
      <c r="VEW39" s="1849"/>
      <c r="VEX39" s="1849"/>
      <c r="VEY39" s="1020"/>
      <c r="VEZ39" s="1849"/>
      <c r="VFA39" s="1849"/>
      <c r="VFB39" s="1338"/>
      <c r="VFC39" s="1338"/>
      <c r="VFD39" s="1849"/>
      <c r="VFE39" s="1849"/>
      <c r="VFF39" s="1849"/>
      <c r="VFG39" s="1849"/>
      <c r="VFH39" s="1020"/>
      <c r="VFI39" s="1849"/>
      <c r="VFJ39" s="1849"/>
      <c r="VFK39" s="1338"/>
      <c r="VFL39" s="1338"/>
      <c r="VFM39" s="1849"/>
      <c r="VFN39" s="1849"/>
      <c r="VFO39" s="1849"/>
      <c r="VFP39" s="1849"/>
      <c r="VFQ39" s="1020"/>
      <c r="VFR39" s="1849"/>
      <c r="VFS39" s="1849"/>
      <c r="VFT39" s="1338"/>
      <c r="VFU39" s="1338"/>
      <c r="VFV39" s="1849"/>
      <c r="VFW39" s="1849"/>
      <c r="VFX39" s="1849"/>
      <c r="VFY39" s="1849"/>
      <c r="VFZ39" s="1020"/>
      <c r="VGA39" s="1849"/>
      <c r="VGB39" s="1849"/>
      <c r="VGC39" s="1338"/>
      <c r="VGD39" s="1338"/>
      <c r="VGE39" s="1849"/>
      <c r="VGF39" s="1849"/>
      <c r="VGG39" s="1849"/>
      <c r="VGH39" s="1849"/>
      <c r="VGI39" s="1020"/>
      <c r="VGJ39" s="1849"/>
      <c r="VGK39" s="1849"/>
      <c r="VGL39" s="1338"/>
      <c r="VGM39" s="1338"/>
      <c r="VGN39" s="1849"/>
      <c r="VGO39" s="1849"/>
      <c r="VGP39" s="1849"/>
      <c r="VGQ39" s="1849"/>
      <c r="VGR39" s="1020"/>
      <c r="VGS39" s="1849"/>
      <c r="VGT39" s="1849"/>
      <c r="VGU39" s="1338"/>
      <c r="VGV39" s="1338"/>
      <c r="VGW39" s="1849"/>
      <c r="VGX39" s="1849"/>
      <c r="VGY39" s="1849"/>
      <c r="VGZ39" s="1849"/>
      <c r="VHA39" s="1020"/>
      <c r="VHB39" s="1849"/>
      <c r="VHC39" s="1849"/>
      <c r="VHD39" s="1338"/>
      <c r="VHE39" s="1338"/>
      <c r="VHF39" s="1849"/>
      <c r="VHG39" s="1849"/>
      <c r="VHH39" s="1849"/>
      <c r="VHI39" s="1849"/>
      <c r="VHJ39" s="1020"/>
      <c r="VHK39" s="1849"/>
      <c r="VHL39" s="1849"/>
      <c r="VHM39" s="1338"/>
      <c r="VHN39" s="1338"/>
      <c r="VHO39" s="1849"/>
      <c r="VHP39" s="1849"/>
      <c r="VHQ39" s="1849"/>
      <c r="VHR39" s="1849"/>
      <c r="VHS39" s="1020"/>
      <c r="VHT39" s="1849"/>
      <c r="VHU39" s="1849"/>
      <c r="VHV39" s="1338"/>
      <c r="VHW39" s="1338"/>
      <c r="VHX39" s="1849"/>
      <c r="VHY39" s="1849"/>
      <c r="VHZ39" s="1849"/>
      <c r="VIA39" s="1849"/>
      <c r="VIB39" s="1020"/>
      <c r="VIC39" s="1849"/>
      <c r="VID39" s="1849"/>
      <c r="VIE39" s="1338"/>
      <c r="VIF39" s="1338"/>
      <c r="VIG39" s="1849"/>
      <c r="VIH39" s="1849"/>
      <c r="VII39" s="1849"/>
      <c r="VIJ39" s="1849"/>
      <c r="VIK39" s="1020"/>
      <c r="VIL39" s="1849"/>
      <c r="VIM39" s="1849"/>
      <c r="VIN39" s="1338"/>
      <c r="VIO39" s="1338"/>
      <c r="VIP39" s="1849"/>
      <c r="VIQ39" s="1849"/>
      <c r="VIR39" s="1849"/>
      <c r="VIS39" s="1849"/>
      <c r="VIT39" s="1020"/>
      <c r="VIU39" s="1849"/>
      <c r="VIV39" s="1849"/>
      <c r="VIW39" s="1338"/>
      <c r="VIX39" s="1338"/>
      <c r="VIY39" s="1849"/>
      <c r="VIZ39" s="1849"/>
      <c r="VJA39" s="1849"/>
      <c r="VJB39" s="1849"/>
      <c r="VJC39" s="1020"/>
      <c r="VJD39" s="1849"/>
      <c r="VJE39" s="1849"/>
      <c r="VJF39" s="1338"/>
      <c r="VJG39" s="1338"/>
      <c r="VJH39" s="1849"/>
      <c r="VJI39" s="1849"/>
      <c r="VJJ39" s="1849"/>
      <c r="VJK39" s="1849"/>
      <c r="VJL39" s="1020"/>
      <c r="VJM39" s="1849"/>
      <c r="VJN39" s="1849"/>
      <c r="VJO39" s="1338"/>
      <c r="VJP39" s="1338"/>
      <c r="VJQ39" s="1849"/>
      <c r="VJR39" s="1849"/>
      <c r="VJS39" s="1849"/>
      <c r="VJT39" s="1849"/>
      <c r="VJU39" s="1020"/>
      <c r="VJV39" s="1849"/>
      <c r="VJW39" s="1849"/>
      <c r="VJX39" s="1338"/>
      <c r="VJY39" s="1338"/>
      <c r="VJZ39" s="1849"/>
      <c r="VKA39" s="1849"/>
      <c r="VKB39" s="1849"/>
      <c r="VKC39" s="1849"/>
      <c r="VKD39" s="1020"/>
      <c r="VKE39" s="1849"/>
      <c r="VKF39" s="1849"/>
      <c r="VKG39" s="1338"/>
      <c r="VKH39" s="1338"/>
      <c r="VKI39" s="1849"/>
      <c r="VKJ39" s="1849"/>
      <c r="VKK39" s="1849"/>
      <c r="VKL39" s="1849"/>
      <c r="VKM39" s="1020"/>
      <c r="VKN39" s="1849"/>
      <c r="VKO39" s="1849"/>
      <c r="VKP39" s="1338"/>
      <c r="VKQ39" s="1338"/>
      <c r="VKR39" s="1849"/>
      <c r="VKS39" s="1849"/>
      <c r="VKT39" s="1849"/>
      <c r="VKU39" s="1849"/>
      <c r="VKV39" s="1020"/>
      <c r="VKW39" s="1849"/>
      <c r="VKX39" s="1849"/>
      <c r="VKY39" s="1338"/>
      <c r="VKZ39" s="1338"/>
      <c r="VLA39" s="1849"/>
      <c r="VLB39" s="1849"/>
      <c r="VLC39" s="1849"/>
      <c r="VLD39" s="1849"/>
      <c r="VLE39" s="1020"/>
      <c r="VLF39" s="1849"/>
      <c r="VLG39" s="1849"/>
      <c r="VLH39" s="1338"/>
      <c r="VLI39" s="1338"/>
      <c r="VLJ39" s="1849"/>
      <c r="VLK39" s="1849"/>
      <c r="VLL39" s="1849"/>
      <c r="VLM39" s="1849"/>
      <c r="VLN39" s="1020"/>
      <c r="VLO39" s="1849"/>
      <c r="VLP39" s="1849"/>
      <c r="VLQ39" s="1338"/>
      <c r="VLR39" s="1338"/>
      <c r="VLS39" s="1849"/>
      <c r="VLT39" s="1849"/>
      <c r="VLU39" s="1849"/>
      <c r="VLV39" s="1849"/>
      <c r="VLW39" s="1020"/>
      <c r="VLX39" s="1849"/>
      <c r="VLY39" s="1849"/>
      <c r="VLZ39" s="1338"/>
      <c r="VMA39" s="1338"/>
      <c r="VMB39" s="1849"/>
      <c r="VMC39" s="1849"/>
      <c r="VMD39" s="1849"/>
      <c r="VME39" s="1849"/>
      <c r="VMF39" s="1020"/>
      <c r="VMG39" s="1849"/>
      <c r="VMH39" s="1849"/>
      <c r="VMI39" s="1338"/>
      <c r="VMJ39" s="1338"/>
      <c r="VMK39" s="1849"/>
      <c r="VML39" s="1849"/>
      <c r="VMM39" s="1849"/>
      <c r="VMN39" s="1849"/>
      <c r="VMO39" s="1020"/>
      <c r="VMP39" s="1849"/>
      <c r="VMQ39" s="1849"/>
      <c r="VMR39" s="1338"/>
      <c r="VMS39" s="1338"/>
      <c r="VMT39" s="1849"/>
      <c r="VMU39" s="1849"/>
      <c r="VMV39" s="1849"/>
      <c r="VMW39" s="1849"/>
      <c r="VMX39" s="1020"/>
      <c r="VMY39" s="1849"/>
      <c r="VMZ39" s="1849"/>
      <c r="VNA39" s="1338"/>
      <c r="VNB39" s="1338"/>
      <c r="VNC39" s="1849"/>
      <c r="VND39" s="1849"/>
      <c r="VNE39" s="1849"/>
      <c r="VNF39" s="1849"/>
      <c r="VNG39" s="1020"/>
      <c r="VNH39" s="1849"/>
      <c r="VNI39" s="1849"/>
      <c r="VNJ39" s="1338"/>
      <c r="VNK39" s="1338"/>
      <c r="VNL39" s="1849"/>
      <c r="VNM39" s="1849"/>
      <c r="VNN39" s="1849"/>
      <c r="VNO39" s="1849"/>
      <c r="VNP39" s="1020"/>
      <c r="VNQ39" s="1849"/>
      <c r="VNR39" s="1849"/>
      <c r="VNS39" s="1338"/>
      <c r="VNT39" s="1338"/>
      <c r="VNU39" s="1849"/>
      <c r="VNV39" s="1849"/>
      <c r="VNW39" s="1849"/>
      <c r="VNX39" s="1849"/>
      <c r="VNY39" s="1020"/>
      <c r="VNZ39" s="1849"/>
      <c r="VOA39" s="1849"/>
      <c r="VOB39" s="1338"/>
      <c r="VOC39" s="1338"/>
      <c r="VOD39" s="1849"/>
      <c r="VOE39" s="1849"/>
      <c r="VOF39" s="1849"/>
      <c r="VOG39" s="1849"/>
      <c r="VOH39" s="1020"/>
      <c r="VOI39" s="1849"/>
      <c r="VOJ39" s="1849"/>
      <c r="VOK39" s="1338"/>
      <c r="VOL39" s="1338"/>
      <c r="VOM39" s="1849"/>
      <c r="VON39" s="1849"/>
      <c r="VOO39" s="1849"/>
      <c r="VOP39" s="1849"/>
      <c r="VOQ39" s="1020"/>
      <c r="VOR39" s="1849"/>
      <c r="VOS39" s="1849"/>
      <c r="VOT39" s="1338"/>
      <c r="VOU39" s="1338"/>
      <c r="VOV39" s="1849"/>
      <c r="VOW39" s="1849"/>
      <c r="VOX39" s="1849"/>
      <c r="VOY39" s="1849"/>
      <c r="VOZ39" s="1020"/>
      <c r="VPA39" s="1849"/>
      <c r="VPB39" s="1849"/>
      <c r="VPC39" s="1338"/>
      <c r="VPD39" s="1338"/>
      <c r="VPE39" s="1849"/>
      <c r="VPF39" s="1849"/>
      <c r="VPG39" s="1849"/>
      <c r="VPH39" s="1849"/>
      <c r="VPI39" s="1020"/>
      <c r="VPJ39" s="1849"/>
      <c r="VPK39" s="1849"/>
      <c r="VPL39" s="1338"/>
      <c r="VPM39" s="1338"/>
      <c r="VPN39" s="1849"/>
      <c r="VPO39" s="1849"/>
      <c r="VPP39" s="1849"/>
      <c r="VPQ39" s="1849"/>
      <c r="VPR39" s="1020"/>
      <c r="VPS39" s="1849"/>
      <c r="VPT39" s="1849"/>
      <c r="VPU39" s="1338"/>
      <c r="VPV39" s="1338"/>
      <c r="VPW39" s="1849"/>
      <c r="VPX39" s="1849"/>
      <c r="VPY39" s="1849"/>
      <c r="VPZ39" s="1849"/>
      <c r="VQA39" s="1020"/>
      <c r="VQB39" s="1849"/>
      <c r="VQC39" s="1849"/>
      <c r="VQD39" s="1338"/>
      <c r="VQE39" s="1338"/>
      <c r="VQF39" s="1849"/>
      <c r="VQG39" s="1849"/>
      <c r="VQH39" s="1849"/>
      <c r="VQI39" s="1849"/>
      <c r="VQJ39" s="1020"/>
      <c r="VQK39" s="1849"/>
      <c r="VQL39" s="1849"/>
      <c r="VQM39" s="1338"/>
      <c r="VQN39" s="1338"/>
      <c r="VQO39" s="1849"/>
      <c r="VQP39" s="1849"/>
      <c r="VQQ39" s="1849"/>
      <c r="VQR39" s="1849"/>
      <c r="VQS39" s="1020"/>
      <c r="VQT39" s="1849"/>
      <c r="VQU39" s="1849"/>
      <c r="VQV39" s="1338"/>
      <c r="VQW39" s="1338"/>
      <c r="VQX39" s="1849"/>
      <c r="VQY39" s="1849"/>
      <c r="VQZ39" s="1849"/>
      <c r="VRA39" s="1849"/>
      <c r="VRB39" s="1020"/>
      <c r="VRC39" s="1849"/>
      <c r="VRD39" s="1849"/>
      <c r="VRE39" s="1338"/>
      <c r="VRF39" s="1338"/>
      <c r="VRG39" s="1849"/>
      <c r="VRH39" s="1849"/>
      <c r="VRI39" s="1849"/>
      <c r="VRJ39" s="1849"/>
      <c r="VRK39" s="1020"/>
      <c r="VRL39" s="1849"/>
      <c r="VRM39" s="1849"/>
      <c r="VRN39" s="1338"/>
      <c r="VRO39" s="1338"/>
      <c r="VRP39" s="1849"/>
      <c r="VRQ39" s="1849"/>
      <c r="VRR39" s="1849"/>
      <c r="VRS39" s="1849"/>
      <c r="VRT39" s="1020"/>
      <c r="VRU39" s="1849"/>
      <c r="VRV39" s="1849"/>
      <c r="VRW39" s="1338"/>
      <c r="VRX39" s="1338"/>
      <c r="VRY39" s="1849"/>
      <c r="VRZ39" s="1849"/>
      <c r="VSA39" s="1849"/>
      <c r="VSB39" s="1849"/>
      <c r="VSC39" s="1020"/>
      <c r="VSD39" s="1849"/>
      <c r="VSE39" s="1849"/>
      <c r="VSF39" s="1338"/>
      <c r="VSG39" s="1338"/>
      <c r="VSH39" s="1849"/>
      <c r="VSI39" s="1849"/>
      <c r="VSJ39" s="1849"/>
      <c r="VSK39" s="1849"/>
      <c r="VSL39" s="1020"/>
      <c r="VSM39" s="1849"/>
      <c r="VSN39" s="1849"/>
      <c r="VSO39" s="1338"/>
      <c r="VSP39" s="1338"/>
      <c r="VSQ39" s="1849"/>
      <c r="VSR39" s="1849"/>
      <c r="VSS39" s="1849"/>
      <c r="VST39" s="1849"/>
      <c r="VSU39" s="1020"/>
      <c r="VSV39" s="1849"/>
      <c r="VSW39" s="1849"/>
      <c r="VSX39" s="1338"/>
      <c r="VSY39" s="1338"/>
      <c r="VSZ39" s="1849"/>
      <c r="VTA39" s="1849"/>
      <c r="VTB39" s="1849"/>
      <c r="VTC39" s="1849"/>
      <c r="VTD39" s="1020"/>
      <c r="VTE39" s="1849"/>
      <c r="VTF39" s="1849"/>
      <c r="VTG39" s="1338"/>
      <c r="VTH39" s="1338"/>
      <c r="VTI39" s="1849"/>
      <c r="VTJ39" s="1849"/>
      <c r="VTK39" s="1849"/>
      <c r="VTL39" s="1849"/>
      <c r="VTM39" s="1020"/>
      <c r="VTN39" s="1849"/>
      <c r="VTO39" s="1849"/>
      <c r="VTP39" s="1338"/>
      <c r="VTQ39" s="1338"/>
      <c r="VTR39" s="1849"/>
      <c r="VTS39" s="1849"/>
      <c r="VTT39" s="1849"/>
      <c r="VTU39" s="1849"/>
      <c r="VTV39" s="1020"/>
      <c r="VTW39" s="1849"/>
      <c r="VTX39" s="1849"/>
      <c r="VTY39" s="1338"/>
      <c r="VTZ39" s="1338"/>
      <c r="VUA39" s="1849"/>
      <c r="VUB39" s="1849"/>
      <c r="VUC39" s="1849"/>
      <c r="VUD39" s="1849"/>
      <c r="VUE39" s="1020"/>
      <c r="VUF39" s="1849"/>
      <c r="VUG39" s="1849"/>
      <c r="VUH39" s="1338"/>
      <c r="VUI39" s="1338"/>
      <c r="VUJ39" s="1849"/>
      <c r="VUK39" s="1849"/>
      <c r="VUL39" s="1849"/>
      <c r="VUM39" s="1849"/>
      <c r="VUN39" s="1020"/>
      <c r="VUO39" s="1849"/>
      <c r="VUP39" s="1849"/>
      <c r="VUQ39" s="1338"/>
      <c r="VUR39" s="1338"/>
      <c r="VUS39" s="1849"/>
      <c r="VUT39" s="1849"/>
      <c r="VUU39" s="1849"/>
      <c r="VUV39" s="1849"/>
      <c r="VUW39" s="1020"/>
      <c r="VUX39" s="1849"/>
      <c r="VUY39" s="1849"/>
      <c r="VUZ39" s="1338"/>
      <c r="VVA39" s="1338"/>
      <c r="VVB39" s="1849"/>
      <c r="VVC39" s="1849"/>
      <c r="VVD39" s="1849"/>
      <c r="VVE39" s="1849"/>
      <c r="VVF39" s="1020"/>
      <c r="VVG39" s="1849"/>
      <c r="VVH39" s="1849"/>
      <c r="VVI39" s="1338"/>
      <c r="VVJ39" s="1338"/>
      <c r="VVK39" s="1849"/>
      <c r="VVL39" s="1849"/>
      <c r="VVM39" s="1849"/>
      <c r="VVN39" s="1849"/>
      <c r="VVO39" s="1020"/>
      <c r="VVP39" s="1849"/>
      <c r="VVQ39" s="1849"/>
      <c r="VVR39" s="1338"/>
      <c r="VVS39" s="1338"/>
      <c r="VVT39" s="1849"/>
      <c r="VVU39" s="1849"/>
      <c r="VVV39" s="1849"/>
      <c r="VVW39" s="1849"/>
      <c r="VVX39" s="1020"/>
      <c r="VVY39" s="1849"/>
      <c r="VVZ39" s="1849"/>
      <c r="VWA39" s="1338"/>
      <c r="VWB39" s="1338"/>
      <c r="VWC39" s="1849"/>
      <c r="VWD39" s="1849"/>
      <c r="VWE39" s="1849"/>
      <c r="VWF39" s="1849"/>
      <c r="VWG39" s="1020"/>
      <c r="VWH39" s="1849"/>
      <c r="VWI39" s="1849"/>
      <c r="VWJ39" s="1338"/>
      <c r="VWK39" s="1338"/>
      <c r="VWL39" s="1849"/>
      <c r="VWM39" s="1849"/>
      <c r="VWN39" s="1849"/>
      <c r="VWO39" s="1849"/>
      <c r="VWP39" s="1020"/>
      <c r="VWQ39" s="1849"/>
      <c r="VWR39" s="1849"/>
      <c r="VWS39" s="1338"/>
      <c r="VWT39" s="1338"/>
      <c r="VWU39" s="1849"/>
      <c r="VWV39" s="1849"/>
      <c r="VWW39" s="1849"/>
      <c r="VWX39" s="1849"/>
      <c r="VWY39" s="1020"/>
      <c r="VWZ39" s="1849"/>
      <c r="VXA39" s="1849"/>
      <c r="VXB39" s="1338"/>
      <c r="VXC39" s="1338"/>
      <c r="VXD39" s="1849"/>
      <c r="VXE39" s="1849"/>
      <c r="VXF39" s="1849"/>
      <c r="VXG39" s="1849"/>
      <c r="VXH39" s="1020"/>
      <c r="VXI39" s="1849"/>
      <c r="VXJ39" s="1849"/>
      <c r="VXK39" s="1338"/>
      <c r="VXL39" s="1338"/>
      <c r="VXM39" s="1849"/>
      <c r="VXN39" s="1849"/>
      <c r="VXO39" s="1849"/>
      <c r="VXP39" s="1849"/>
      <c r="VXQ39" s="1020"/>
      <c r="VXR39" s="1849"/>
      <c r="VXS39" s="1849"/>
      <c r="VXT39" s="1338"/>
      <c r="VXU39" s="1338"/>
      <c r="VXV39" s="1849"/>
      <c r="VXW39" s="1849"/>
      <c r="VXX39" s="1849"/>
      <c r="VXY39" s="1849"/>
      <c r="VXZ39" s="1020"/>
      <c r="VYA39" s="1849"/>
      <c r="VYB39" s="1849"/>
      <c r="VYC39" s="1338"/>
      <c r="VYD39" s="1338"/>
      <c r="VYE39" s="1849"/>
      <c r="VYF39" s="1849"/>
      <c r="VYG39" s="1849"/>
      <c r="VYH39" s="1849"/>
      <c r="VYI39" s="1020"/>
      <c r="VYJ39" s="1849"/>
      <c r="VYK39" s="1849"/>
      <c r="VYL39" s="1338"/>
      <c r="VYM39" s="1338"/>
      <c r="VYN39" s="1849"/>
      <c r="VYO39" s="1849"/>
      <c r="VYP39" s="1849"/>
      <c r="VYQ39" s="1849"/>
      <c r="VYR39" s="1020"/>
      <c r="VYS39" s="1849"/>
      <c r="VYT39" s="1849"/>
      <c r="VYU39" s="1338"/>
      <c r="VYV39" s="1338"/>
      <c r="VYW39" s="1849"/>
      <c r="VYX39" s="1849"/>
      <c r="VYY39" s="1849"/>
      <c r="VYZ39" s="1849"/>
      <c r="VZA39" s="1020"/>
      <c r="VZB39" s="1849"/>
      <c r="VZC39" s="1849"/>
      <c r="VZD39" s="1338"/>
      <c r="VZE39" s="1338"/>
      <c r="VZF39" s="1849"/>
      <c r="VZG39" s="1849"/>
      <c r="VZH39" s="1849"/>
      <c r="VZI39" s="1849"/>
      <c r="VZJ39" s="1020"/>
      <c r="VZK39" s="1849"/>
      <c r="VZL39" s="1849"/>
      <c r="VZM39" s="1338"/>
      <c r="VZN39" s="1338"/>
      <c r="VZO39" s="1849"/>
      <c r="VZP39" s="1849"/>
      <c r="VZQ39" s="1849"/>
      <c r="VZR39" s="1849"/>
      <c r="VZS39" s="1020"/>
      <c r="VZT39" s="1849"/>
      <c r="VZU39" s="1849"/>
      <c r="VZV39" s="1338"/>
      <c r="VZW39" s="1338"/>
      <c r="VZX39" s="1849"/>
      <c r="VZY39" s="1849"/>
      <c r="VZZ39" s="1849"/>
      <c r="WAA39" s="1849"/>
      <c r="WAB39" s="1020"/>
      <c r="WAC39" s="1849"/>
      <c r="WAD39" s="1849"/>
      <c r="WAE39" s="1338"/>
      <c r="WAF39" s="1338"/>
      <c r="WAG39" s="1849"/>
      <c r="WAH39" s="1849"/>
      <c r="WAI39" s="1849"/>
      <c r="WAJ39" s="1849"/>
      <c r="WAK39" s="1020"/>
      <c r="WAL39" s="1849"/>
      <c r="WAM39" s="1849"/>
      <c r="WAN39" s="1338"/>
      <c r="WAO39" s="1338"/>
      <c r="WAP39" s="1849"/>
      <c r="WAQ39" s="1849"/>
      <c r="WAR39" s="1849"/>
      <c r="WAS39" s="1849"/>
      <c r="WAT39" s="1020"/>
      <c r="WAU39" s="1849"/>
      <c r="WAV39" s="1849"/>
      <c r="WAW39" s="1338"/>
      <c r="WAX39" s="1338"/>
      <c r="WAY39" s="1849"/>
      <c r="WAZ39" s="1849"/>
      <c r="WBA39" s="1849"/>
      <c r="WBB39" s="1849"/>
      <c r="WBC39" s="1020"/>
      <c r="WBD39" s="1849"/>
      <c r="WBE39" s="1849"/>
      <c r="WBF39" s="1338"/>
      <c r="WBG39" s="1338"/>
      <c r="WBH39" s="1849"/>
      <c r="WBI39" s="1849"/>
      <c r="WBJ39" s="1849"/>
      <c r="WBK39" s="1849"/>
      <c r="WBL39" s="1020"/>
      <c r="WBM39" s="1849"/>
      <c r="WBN39" s="1849"/>
      <c r="WBO39" s="1338"/>
      <c r="WBP39" s="1338"/>
      <c r="WBQ39" s="1849"/>
      <c r="WBR39" s="1849"/>
      <c r="WBS39" s="1849"/>
      <c r="WBT39" s="1849"/>
      <c r="WBU39" s="1020"/>
      <c r="WBV39" s="1849"/>
      <c r="WBW39" s="1849"/>
      <c r="WBX39" s="1338"/>
      <c r="WBY39" s="1338"/>
      <c r="WBZ39" s="1849"/>
      <c r="WCA39" s="1849"/>
      <c r="WCB39" s="1849"/>
      <c r="WCC39" s="1849"/>
      <c r="WCD39" s="1020"/>
      <c r="WCE39" s="1849"/>
      <c r="WCF39" s="1849"/>
      <c r="WCG39" s="1338"/>
      <c r="WCH39" s="1338"/>
      <c r="WCI39" s="1849"/>
      <c r="WCJ39" s="1849"/>
      <c r="WCK39" s="1849"/>
      <c r="WCL39" s="1849"/>
      <c r="WCM39" s="1020"/>
      <c r="WCN39" s="1849"/>
      <c r="WCO39" s="1849"/>
      <c r="WCP39" s="1338"/>
      <c r="WCQ39" s="1338"/>
      <c r="WCR39" s="1849"/>
      <c r="WCS39" s="1849"/>
      <c r="WCT39" s="1849"/>
      <c r="WCU39" s="1849"/>
      <c r="WCV39" s="1020"/>
      <c r="WCW39" s="1849"/>
      <c r="WCX39" s="1849"/>
      <c r="WCY39" s="1338"/>
      <c r="WCZ39" s="1338"/>
      <c r="WDA39" s="1849"/>
      <c r="WDB39" s="1849"/>
      <c r="WDC39" s="1849"/>
      <c r="WDD39" s="1849"/>
      <c r="WDE39" s="1020"/>
      <c r="WDF39" s="1849"/>
      <c r="WDG39" s="1849"/>
      <c r="WDH39" s="1338"/>
      <c r="WDI39" s="1338"/>
      <c r="WDJ39" s="1849"/>
      <c r="WDK39" s="1849"/>
      <c r="WDL39" s="1849"/>
      <c r="WDM39" s="1849"/>
      <c r="WDN39" s="1020"/>
      <c r="WDO39" s="1849"/>
      <c r="WDP39" s="1849"/>
      <c r="WDQ39" s="1338"/>
      <c r="WDR39" s="1338"/>
      <c r="WDS39" s="1849"/>
      <c r="WDT39" s="1849"/>
      <c r="WDU39" s="1849"/>
      <c r="WDV39" s="1849"/>
      <c r="WDW39" s="1020"/>
      <c r="WDX39" s="1849"/>
      <c r="WDY39" s="1849"/>
      <c r="WDZ39" s="1338"/>
      <c r="WEA39" s="1338"/>
      <c r="WEB39" s="1849"/>
      <c r="WEC39" s="1849"/>
      <c r="WED39" s="1849"/>
      <c r="WEE39" s="1849"/>
      <c r="WEF39" s="1020"/>
      <c r="WEG39" s="1849"/>
      <c r="WEH39" s="1849"/>
      <c r="WEI39" s="1338"/>
      <c r="WEJ39" s="1338"/>
      <c r="WEK39" s="1849"/>
      <c r="WEL39" s="1849"/>
      <c r="WEM39" s="1849"/>
      <c r="WEN39" s="1849"/>
      <c r="WEO39" s="1020"/>
      <c r="WEP39" s="1849"/>
      <c r="WEQ39" s="1849"/>
      <c r="WER39" s="1338"/>
      <c r="WES39" s="1338"/>
      <c r="WET39" s="1849"/>
      <c r="WEU39" s="1849"/>
      <c r="WEV39" s="1849"/>
      <c r="WEW39" s="1849"/>
      <c r="WEX39" s="1020"/>
      <c r="WEY39" s="1849"/>
      <c r="WEZ39" s="1849"/>
      <c r="WFA39" s="1338"/>
      <c r="WFB39" s="1338"/>
      <c r="WFC39" s="1849"/>
      <c r="WFD39" s="1849"/>
      <c r="WFE39" s="1849"/>
      <c r="WFF39" s="1849"/>
      <c r="WFG39" s="1020"/>
      <c r="WFH39" s="1849"/>
      <c r="WFI39" s="1849"/>
      <c r="WFJ39" s="1338"/>
      <c r="WFK39" s="1338"/>
      <c r="WFL39" s="1849"/>
      <c r="WFM39" s="1849"/>
      <c r="WFN39" s="1849"/>
      <c r="WFO39" s="1849"/>
      <c r="WFP39" s="1020"/>
      <c r="WFQ39" s="1849"/>
      <c r="WFR39" s="1849"/>
      <c r="WFS39" s="1338"/>
      <c r="WFT39" s="1338"/>
      <c r="WFU39" s="1849"/>
      <c r="WFV39" s="1849"/>
      <c r="WFW39" s="1849"/>
      <c r="WFX39" s="1849"/>
      <c r="WFY39" s="1020"/>
      <c r="WFZ39" s="1849"/>
      <c r="WGA39" s="1849"/>
      <c r="WGB39" s="1338"/>
      <c r="WGC39" s="1338"/>
      <c r="WGD39" s="1849"/>
      <c r="WGE39" s="1849"/>
      <c r="WGF39" s="1849"/>
      <c r="WGG39" s="1849"/>
      <c r="WGH39" s="1020"/>
      <c r="WGI39" s="1849"/>
      <c r="WGJ39" s="1849"/>
      <c r="WGK39" s="1338"/>
      <c r="WGL39" s="1338"/>
      <c r="WGM39" s="1849"/>
      <c r="WGN39" s="1849"/>
      <c r="WGO39" s="1849"/>
      <c r="WGP39" s="1849"/>
      <c r="WGQ39" s="1020"/>
      <c r="WGR39" s="1849"/>
      <c r="WGS39" s="1849"/>
      <c r="WGT39" s="1338"/>
      <c r="WGU39" s="1338"/>
      <c r="WGV39" s="1849"/>
      <c r="WGW39" s="1849"/>
      <c r="WGX39" s="1849"/>
      <c r="WGY39" s="1849"/>
      <c r="WGZ39" s="1020"/>
      <c r="WHA39" s="1849"/>
      <c r="WHB39" s="1849"/>
      <c r="WHC39" s="1338"/>
      <c r="WHD39" s="1338"/>
      <c r="WHE39" s="1849"/>
      <c r="WHF39" s="1849"/>
      <c r="WHG39" s="1849"/>
      <c r="WHH39" s="1849"/>
      <c r="WHI39" s="1020"/>
      <c r="WHJ39" s="1849"/>
      <c r="WHK39" s="1849"/>
      <c r="WHL39" s="1338"/>
      <c r="WHM39" s="1338"/>
      <c r="WHN39" s="1849"/>
      <c r="WHO39" s="1849"/>
      <c r="WHP39" s="1849"/>
      <c r="WHQ39" s="1849"/>
      <c r="WHR39" s="1020"/>
      <c r="WHS39" s="1849"/>
      <c r="WHT39" s="1849"/>
      <c r="WHU39" s="1338"/>
      <c r="WHV39" s="1338"/>
      <c r="WHW39" s="1849"/>
      <c r="WHX39" s="1849"/>
      <c r="WHY39" s="1849"/>
      <c r="WHZ39" s="1849"/>
      <c r="WIA39" s="1020"/>
      <c r="WIB39" s="1849"/>
      <c r="WIC39" s="1849"/>
      <c r="WID39" s="1338"/>
      <c r="WIE39" s="1338"/>
      <c r="WIF39" s="1849"/>
      <c r="WIG39" s="1849"/>
      <c r="WIH39" s="1849"/>
      <c r="WII39" s="1849"/>
      <c r="WIJ39" s="1020"/>
      <c r="WIK39" s="1849"/>
      <c r="WIL39" s="1849"/>
      <c r="WIM39" s="1338"/>
      <c r="WIN39" s="1338"/>
      <c r="WIO39" s="1849"/>
      <c r="WIP39" s="1849"/>
      <c r="WIQ39" s="1849"/>
      <c r="WIR39" s="1849"/>
      <c r="WIS39" s="1020"/>
      <c r="WIT39" s="1849"/>
      <c r="WIU39" s="1849"/>
      <c r="WIV39" s="1338"/>
      <c r="WIW39" s="1338"/>
      <c r="WIX39" s="1849"/>
      <c r="WIY39" s="1849"/>
      <c r="WIZ39" s="1849"/>
      <c r="WJA39" s="1849"/>
      <c r="WJB39" s="1020"/>
      <c r="WJC39" s="1849"/>
      <c r="WJD39" s="1849"/>
      <c r="WJE39" s="1338"/>
      <c r="WJF39" s="1338"/>
      <c r="WJG39" s="1849"/>
      <c r="WJH39" s="1849"/>
      <c r="WJI39" s="1849"/>
      <c r="WJJ39" s="1849"/>
      <c r="WJK39" s="1020"/>
      <c r="WJL39" s="1849"/>
      <c r="WJM39" s="1849"/>
      <c r="WJN39" s="1338"/>
      <c r="WJO39" s="1338"/>
      <c r="WJP39" s="1849"/>
      <c r="WJQ39" s="1849"/>
      <c r="WJR39" s="1849"/>
      <c r="WJS39" s="1849"/>
      <c r="WJT39" s="1020"/>
      <c r="WJU39" s="1849"/>
      <c r="WJV39" s="1849"/>
      <c r="WJW39" s="1338"/>
      <c r="WJX39" s="1338"/>
      <c r="WJY39" s="1849"/>
      <c r="WJZ39" s="1849"/>
      <c r="WKA39" s="1849"/>
      <c r="WKB39" s="1849"/>
      <c r="WKC39" s="1020"/>
      <c r="WKD39" s="1849"/>
      <c r="WKE39" s="1849"/>
      <c r="WKF39" s="1338"/>
      <c r="WKG39" s="1338"/>
      <c r="WKH39" s="1849"/>
      <c r="WKI39" s="1849"/>
      <c r="WKJ39" s="1849"/>
      <c r="WKK39" s="1849"/>
      <c r="WKL39" s="1020"/>
      <c r="WKM39" s="1849"/>
      <c r="WKN39" s="1849"/>
      <c r="WKO39" s="1338"/>
      <c r="WKP39" s="1338"/>
      <c r="WKQ39" s="1849"/>
      <c r="WKR39" s="1849"/>
      <c r="WKS39" s="1849"/>
      <c r="WKT39" s="1849"/>
      <c r="WKU39" s="1020"/>
      <c r="WKV39" s="1849"/>
      <c r="WKW39" s="1849"/>
      <c r="WKX39" s="1338"/>
      <c r="WKY39" s="1338"/>
      <c r="WKZ39" s="1849"/>
      <c r="WLA39" s="1849"/>
      <c r="WLB39" s="1849"/>
      <c r="WLC39" s="1849"/>
      <c r="WLD39" s="1020"/>
      <c r="WLE39" s="1849"/>
      <c r="WLF39" s="1849"/>
      <c r="WLG39" s="1338"/>
      <c r="WLH39" s="1338"/>
      <c r="WLI39" s="1849"/>
      <c r="WLJ39" s="1849"/>
      <c r="WLK39" s="1849"/>
      <c r="WLL39" s="1849"/>
      <c r="WLM39" s="1020"/>
      <c r="WLN39" s="1849"/>
      <c r="WLO39" s="1849"/>
      <c r="WLP39" s="1338"/>
      <c r="WLQ39" s="1338"/>
      <c r="WLR39" s="1849"/>
      <c r="WLS39" s="1849"/>
      <c r="WLT39" s="1849"/>
      <c r="WLU39" s="1849"/>
      <c r="WLV39" s="1020"/>
      <c r="WLW39" s="1849"/>
      <c r="WLX39" s="1849"/>
      <c r="WLY39" s="1338"/>
      <c r="WLZ39" s="1338"/>
      <c r="WMA39" s="1849"/>
      <c r="WMB39" s="1849"/>
      <c r="WMC39" s="1849"/>
      <c r="WMD39" s="1849"/>
      <c r="WME39" s="1020"/>
      <c r="WMF39" s="1849"/>
      <c r="WMG39" s="1849"/>
      <c r="WMH39" s="1338"/>
      <c r="WMI39" s="1338"/>
      <c r="WMJ39" s="1849"/>
      <c r="WMK39" s="1849"/>
      <c r="WML39" s="1849"/>
      <c r="WMM39" s="1849"/>
      <c r="WMN39" s="1020"/>
      <c r="WMO39" s="1849"/>
      <c r="WMP39" s="1849"/>
      <c r="WMQ39" s="1338"/>
      <c r="WMR39" s="1338"/>
      <c r="WMS39" s="1849"/>
      <c r="WMT39" s="1849"/>
      <c r="WMU39" s="1849"/>
      <c r="WMV39" s="1849"/>
      <c r="WMW39" s="1020"/>
      <c r="WMX39" s="1849"/>
      <c r="WMY39" s="1849"/>
      <c r="WMZ39" s="1338"/>
      <c r="WNA39" s="1338"/>
      <c r="WNB39" s="1849"/>
      <c r="WNC39" s="1849"/>
      <c r="WND39" s="1849"/>
      <c r="WNE39" s="1849"/>
      <c r="WNF39" s="1020"/>
      <c r="WNG39" s="1849"/>
      <c r="WNH39" s="1849"/>
      <c r="WNI39" s="1338"/>
      <c r="WNJ39" s="1338"/>
      <c r="WNK39" s="1849"/>
      <c r="WNL39" s="1849"/>
      <c r="WNM39" s="1849"/>
      <c r="WNN39" s="1849"/>
      <c r="WNO39" s="1020"/>
      <c r="WNP39" s="1849"/>
      <c r="WNQ39" s="1849"/>
      <c r="WNR39" s="1338"/>
      <c r="WNS39" s="1338"/>
      <c r="WNT39" s="1849"/>
      <c r="WNU39" s="1849"/>
      <c r="WNV39" s="1849"/>
      <c r="WNW39" s="1849"/>
      <c r="WNX39" s="1020"/>
      <c r="WNY39" s="1849"/>
      <c r="WNZ39" s="1849"/>
      <c r="WOA39" s="1338"/>
      <c r="WOB39" s="1338"/>
      <c r="WOC39" s="1849"/>
      <c r="WOD39" s="1849"/>
      <c r="WOE39" s="1849"/>
      <c r="WOF39" s="1849"/>
      <c r="WOG39" s="1020"/>
      <c r="WOH39" s="1849"/>
      <c r="WOI39" s="1849"/>
      <c r="WOJ39" s="1338"/>
      <c r="WOK39" s="1338"/>
      <c r="WOL39" s="1849"/>
      <c r="WOM39" s="1849"/>
      <c r="WON39" s="1849"/>
      <c r="WOO39" s="1849"/>
      <c r="WOP39" s="1020"/>
      <c r="WOQ39" s="1849"/>
      <c r="WOR39" s="1849"/>
      <c r="WOS39" s="1338"/>
      <c r="WOT39" s="1338"/>
      <c r="WOU39" s="1849"/>
      <c r="WOV39" s="1849"/>
      <c r="WOW39" s="1849"/>
      <c r="WOX39" s="1849"/>
      <c r="WOY39" s="1020"/>
      <c r="WOZ39" s="1849"/>
      <c r="WPA39" s="1849"/>
      <c r="WPB39" s="1338"/>
      <c r="WPC39" s="1338"/>
      <c r="WPD39" s="1849"/>
      <c r="WPE39" s="1849"/>
      <c r="WPF39" s="1849"/>
      <c r="WPG39" s="1849"/>
      <c r="WPH39" s="1020"/>
      <c r="WPI39" s="1849"/>
      <c r="WPJ39" s="1849"/>
      <c r="WPK39" s="1338"/>
      <c r="WPL39" s="1338"/>
      <c r="WPM39" s="1849"/>
      <c r="WPN39" s="1849"/>
      <c r="WPO39" s="1849"/>
      <c r="WPP39" s="1849"/>
      <c r="WPQ39" s="1020"/>
      <c r="WPR39" s="1849"/>
      <c r="WPS39" s="1849"/>
      <c r="WPT39" s="1338"/>
      <c r="WPU39" s="1338"/>
      <c r="WPV39" s="1849"/>
      <c r="WPW39" s="1849"/>
      <c r="WPX39" s="1849"/>
      <c r="WPY39" s="1849"/>
      <c r="WPZ39" s="1020"/>
      <c r="WQA39" s="1849"/>
      <c r="WQB39" s="1849"/>
      <c r="WQC39" s="1338"/>
      <c r="WQD39" s="1338"/>
      <c r="WQE39" s="1849"/>
      <c r="WQF39" s="1849"/>
      <c r="WQG39" s="1849"/>
      <c r="WQH39" s="1849"/>
      <c r="WQI39" s="1020"/>
      <c r="WQJ39" s="1849"/>
      <c r="WQK39" s="1849"/>
      <c r="WQL39" s="1338"/>
      <c r="WQM39" s="1338"/>
      <c r="WQN39" s="1849"/>
      <c r="WQO39" s="1849"/>
      <c r="WQP39" s="1849"/>
      <c r="WQQ39" s="1849"/>
      <c r="WQR39" s="1020"/>
      <c r="WQS39" s="1849"/>
      <c r="WQT39" s="1849"/>
      <c r="WQU39" s="1338"/>
      <c r="WQV39" s="1338"/>
      <c r="WQW39" s="1849"/>
      <c r="WQX39" s="1849"/>
      <c r="WQY39" s="1849"/>
      <c r="WQZ39" s="1849"/>
      <c r="WRA39" s="1020"/>
      <c r="WRB39" s="1849"/>
      <c r="WRC39" s="1849"/>
      <c r="WRD39" s="1338"/>
      <c r="WRE39" s="1338"/>
      <c r="WRF39" s="1849"/>
      <c r="WRG39" s="1849"/>
      <c r="WRH39" s="1849"/>
      <c r="WRI39" s="1849"/>
      <c r="WRJ39" s="1020"/>
      <c r="WRK39" s="1849"/>
      <c r="WRL39" s="1849"/>
      <c r="WRM39" s="1338"/>
      <c r="WRN39" s="1338"/>
      <c r="WRO39" s="1849"/>
      <c r="WRP39" s="1849"/>
      <c r="WRQ39" s="1849"/>
      <c r="WRR39" s="1849"/>
      <c r="WRS39" s="1020"/>
      <c r="WRT39" s="1849"/>
      <c r="WRU39" s="1849"/>
      <c r="WRV39" s="1338"/>
      <c r="WRW39" s="1338"/>
      <c r="WRX39" s="1849"/>
      <c r="WRY39" s="1849"/>
      <c r="WRZ39" s="1849"/>
      <c r="WSA39" s="1849"/>
      <c r="WSB39" s="1020"/>
      <c r="WSC39" s="1849"/>
      <c r="WSD39" s="1849"/>
      <c r="WSE39" s="1338"/>
      <c r="WSF39" s="1338"/>
      <c r="WSG39" s="1849"/>
      <c r="WSH39" s="1849"/>
      <c r="WSI39" s="1849"/>
      <c r="WSJ39" s="1849"/>
      <c r="WSK39" s="1020"/>
      <c r="WSL39" s="1849"/>
      <c r="WSM39" s="1849"/>
      <c r="WSN39" s="1338"/>
      <c r="WSO39" s="1338"/>
      <c r="WSP39" s="1849"/>
      <c r="WSQ39" s="1849"/>
      <c r="WSR39" s="1849"/>
      <c r="WSS39" s="1849"/>
      <c r="WST39" s="1020"/>
      <c r="WSU39" s="1849"/>
      <c r="WSV39" s="1849"/>
      <c r="WSW39" s="1338"/>
      <c r="WSX39" s="1338"/>
      <c r="WSY39" s="1849"/>
      <c r="WSZ39" s="1849"/>
      <c r="WTA39" s="1849"/>
      <c r="WTB39" s="1849"/>
      <c r="WTC39" s="1020"/>
      <c r="WTD39" s="1849"/>
      <c r="WTE39" s="1849"/>
      <c r="WTF39" s="1338"/>
      <c r="WTG39" s="1338"/>
      <c r="WTH39" s="1849"/>
      <c r="WTI39" s="1849"/>
      <c r="WTJ39" s="1849"/>
      <c r="WTK39" s="1849"/>
      <c r="WTL39" s="1020"/>
      <c r="WTM39" s="1849"/>
      <c r="WTN39" s="1849"/>
      <c r="WTO39" s="1338"/>
      <c r="WTP39" s="1338"/>
      <c r="WTQ39" s="1849"/>
      <c r="WTR39" s="1849"/>
      <c r="WTS39" s="1849"/>
      <c r="WTT39" s="1849"/>
      <c r="WTU39" s="1020"/>
      <c r="WTV39" s="1849"/>
      <c r="WTW39" s="1849"/>
      <c r="WTX39" s="1338"/>
      <c r="WTY39" s="1338"/>
      <c r="WTZ39" s="1849"/>
      <c r="WUA39" s="1849"/>
      <c r="WUB39" s="1849"/>
      <c r="WUC39" s="1849"/>
      <c r="WUD39" s="1020"/>
      <c r="WUE39" s="1849"/>
      <c r="WUF39" s="1849"/>
      <c r="WUG39" s="1338"/>
      <c r="WUH39" s="1338"/>
      <c r="WUI39" s="1849"/>
      <c r="WUJ39" s="1849"/>
      <c r="WUK39" s="1849"/>
      <c r="WUL39" s="1849"/>
      <c r="WUM39" s="1020"/>
      <c r="WUN39" s="1849"/>
      <c r="WUO39" s="1849"/>
      <c r="WUP39" s="1338"/>
      <c r="WUQ39" s="1338"/>
      <c r="WUR39" s="1849"/>
      <c r="WUS39" s="1849"/>
      <c r="WUT39" s="1849"/>
      <c r="WUU39" s="1849"/>
      <c r="WUV39" s="1020"/>
      <c r="WUW39" s="1849"/>
      <c r="WUX39" s="1849"/>
      <c r="WUY39" s="1338"/>
      <c r="WUZ39" s="1338"/>
      <c r="WVA39" s="1849"/>
      <c r="WVB39" s="1849"/>
      <c r="WVC39" s="1849"/>
      <c r="WVD39" s="1849"/>
      <c r="WVE39" s="1020"/>
      <c r="WVF39" s="1849"/>
      <c r="WVG39" s="1849"/>
      <c r="WVH39" s="1338"/>
      <c r="WVI39" s="1338"/>
      <c r="WVJ39" s="1849"/>
      <c r="WVK39" s="1849"/>
      <c r="WVL39" s="1849"/>
      <c r="WVM39" s="1849"/>
      <c r="WVN39" s="1020"/>
      <c r="WVO39" s="1849"/>
      <c r="WVP39" s="1849"/>
      <c r="WVQ39" s="1338"/>
      <c r="WVR39" s="1338"/>
      <c r="WVS39" s="1849"/>
      <c r="WVT39" s="1849"/>
      <c r="WVU39" s="1849"/>
      <c r="WVV39" s="1849"/>
      <c r="WVW39" s="1020"/>
      <c r="WVX39" s="1849"/>
      <c r="WVY39" s="1849"/>
      <c r="WVZ39" s="1338"/>
      <c r="WWA39" s="1338"/>
      <c r="WWB39" s="1849"/>
      <c r="WWC39" s="1849"/>
      <c r="WWD39" s="1849"/>
      <c r="WWE39" s="1849"/>
      <c r="WWF39" s="1020"/>
      <c r="WWG39" s="1849"/>
      <c r="WWH39" s="1849"/>
      <c r="WWI39" s="1338"/>
      <c r="WWJ39" s="1338"/>
      <c r="WWK39" s="1849"/>
      <c r="WWL39" s="1849"/>
      <c r="WWM39" s="1849"/>
      <c r="WWN39" s="1849"/>
      <c r="WWO39" s="1020"/>
      <c r="WWP39" s="1849"/>
      <c r="WWQ39" s="1849"/>
      <c r="WWR39" s="1338"/>
      <c r="WWS39" s="1338"/>
      <c r="WWT39" s="1849"/>
      <c r="WWU39" s="1849"/>
      <c r="WWV39" s="1849"/>
      <c r="WWW39" s="1849"/>
      <c r="WWX39" s="1020"/>
      <c r="WWY39" s="1849"/>
      <c r="WWZ39" s="1849"/>
      <c r="WXA39" s="1338"/>
      <c r="WXB39" s="1338"/>
      <c r="WXC39" s="1849"/>
      <c r="WXD39" s="1849"/>
      <c r="WXE39" s="1849"/>
      <c r="WXF39" s="1849"/>
      <c r="WXG39" s="1020"/>
      <c r="WXH39" s="1849"/>
      <c r="WXI39" s="1849"/>
      <c r="WXJ39" s="1338"/>
      <c r="WXK39" s="1338"/>
      <c r="WXL39" s="1849"/>
      <c r="WXM39" s="1849"/>
      <c r="WXN39" s="1849"/>
      <c r="WXO39" s="1849"/>
      <c r="WXP39" s="1020"/>
      <c r="WXQ39" s="1849"/>
      <c r="WXR39" s="1849"/>
      <c r="WXS39" s="1338"/>
      <c r="WXT39" s="1338"/>
      <c r="WXU39" s="1849"/>
      <c r="WXV39" s="1849"/>
      <c r="WXW39" s="1849"/>
      <c r="WXX39" s="1849"/>
      <c r="WXY39" s="1020"/>
      <c r="WXZ39" s="1849"/>
      <c r="WYA39" s="1849"/>
      <c r="WYB39" s="1338"/>
      <c r="WYC39" s="1338"/>
      <c r="WYD39" s="1849"/>
      <c r="WYE39" s="1849"/>
      <c r="WYF39" s="1849"/>
      <c r="WYG39" s="1849"/>
      <c r="WYH39" s="1020"/>
      <c r="WYI39" s="1849"/>
      <c r="WYJ39" s="1849"/>
      <c r="WYK39" s="1338"/>
      <c r="WYL39" s="1338"/>
      <c r="WYM39" s="1849"/>
      <c r="WYN39" s="1849"/>
      <c r="WYO39" s="1849"/>
      <c r="WYP39" s="1849"/>
      <c r="WYQ39" s="1020"/>
      <c r="WYR39" s="1849"/>
      <c r="WYS39" s="1849"/>
      <c r="WYT39" s="1338"/>
      <c r="WYU39" s="1338"/>
      <c r="WYV39" s="1849"/>
      <c r="WYW39" s="1849"/>
      <c r="WYX39" s="1849"/>
      <c r="WYY39" s="1849"/>
      <c r="WYZ39" s="1020"/>
      <c r="WZA39" s="1849"/>
      <c r="WZB39" s="1849"/>
      <c r="WZC39" s="1338"/>
      <c r="WZD39" s="1338"/>
      <c r="WZE39" s="1849"/>
      <c r="WZF39" s="1849"/>
      <c r="WZG39" s="1849"/>
      <c r="WZH39" s="1849"/>
      <c r="WZI39" s="1020"/>
      <c r="WZJ39" s="1849"/>
      <c r="WZK39" s="1849"/>
      <c r="WZL39" s="1338"/>
      <c r="WZM39" s="1338"/>
      <c r="WZN39" s="1849"/>
      <c r="WZO39" s="1849"/>
      <c r="WZP39" s="1849"/>
      <c r="WZQ39" s="1849"/>
      <c r="WZR39" s="1020"/>
      <c r="WZS39" s="1849"/>
      <c r="WZT39" s="1849"/>
      <c r="WZU39" s="1338"/>
      <c r="WZV39" s="1338"/>
      <c r="WZW39" s="1849"/>
      <c r="WZX39" s="1849"/>
      <c r="WZY39" s="1849"/>
      <c r="WZZ39" s="1849"/>
      <c r="XAA39" s="1020"/>
      <c r="XAB39" s="1849"/>
      <c r="XAC39" s="1849"/>
      <c r="XAD39" s="1338"/>
      <c r="XAE39" s="1338"/>
      <c r="XAF39" s="1849"/>
      <c r="XAG39" s="1849"/>
      <c r="XAH39" s="1849"/>
      <c r="XAI39" s="1849"/>
      <c r="XAJ39" s="1020"/>
      <c r="XAK39" s="1849"/>
      <c r="XAL39" s="1849"/>
      <c r="XAM39" s="1338"/>
      <c r="XAN39" s="1338"/>
      <c r="XAO39" s="1849"/>
      <c r="XAP39" s="1849"/>
      <c r="XAQ39" s="1849"/>
      <c r="XAR39" s="1849"/>
      <c r="XAS39" s="1020"/>
      <c r="XAT39" s="1849"/>
      <c r="XAU39" s="1849"/>
      <c r="XAV39" s="1338"/>
      <c r="XAW39" s="1338"/>
      <c r="XAX39" s="1849"/>
      <c r="XAY39" s="1849"/>
      <c r="XAZ39" s="1849"/>
      <c r="XBA39" s="1849"/>
      <c r="XBB39" s="1020"/>
      <c r="XBC39" s="1849"/>
      <c r="XBD39" s="1849"/>
      <c r="XBE39" s="1338"/>
      <c r="XBF39" s="1338"/>
      <c r="XBG39" s="1849"/>
      <c r="XBH39" s="1849"/>
      <c r="XBI39" s="1849"/>
      <c r="XBJ39" s="1849"/>
      <c r="XBK39" s="1020"/>
      <c r="XBL39" s="1849"/>
      <c r="XBM39" s="1849"/>
      <c r="XBN39" s="1338"/>
      <c r="XBO39" s="1338"/>
      <c r="XBP39" s="1849"/>
      <c r="XBQ39" s="1849"/>
      <c r="XBR39" s="1849"/>
      <c r="XBS39" s="1849"/>
      <c r="XBT39" s="1020"/>
      <c r="XBU39" s="1849"/>
      <c r="XBV39" s="1849"/>
      <c r="XBW39" s="1338"/>
      <c r="XBX39" s="1338"/>
      <c r="XBY39" s="1849"/>
      <c r="XBZ39" s="1849"/>
      <c r="XCA39" s="1849"/>
      <c r="XCB39" s="1849"/>
      <c r="XCC39" s="1020"/>
      <c r="XCD39" s="1849"/>
      <c r="XCE39" s="1849"/>
      <c r="XCF39" s="1338"/>
      <c r="XCG39" s="1338"/>
      <c r="XCH39" s="1849"/>
      <c r="XCI39" s="1849"/>
      <c r="XCJ39" s="1849"/>
      <c r="XCK39" s="1849"/>
      <c r="XCL39" s="1020"/>
      <c r="XCM39" s="1849"/>
      <c r="XCN39" s="1849"/>
      <c r="XCO39" s="1338"/>
      <c r="XCP39" s="1338"/>
      <c r="XCQ39" s="1849"/>
      <c r="XCR39" s="1849"/>
      <c r="XCS39" s="1849"/>
      <c r="XCT39" s="1849"/>
      <c r="XCU39" s="1020"/>
      <c r="XCV39" s="1849"/>
      <c r="XCW39" s="1849"/>
      <c r="XCX39" s="1338"/>
      <c r="XCY39" s="1338"/>
      <c r="XCZ39" s="1849"/>
      <c r="XDA39" s="1849"/>
      <c r="XDB39" s="1849"/>
      <c r="XDC39" s="1849"/>
      <c r="XDD39" s="1020"/>
      <c r="XDE39" s="1849"/>
      <c r="XDF39" s="1849"/>
      <c r="XDG39" s="1338"/>
      <c r="XDH39" s="1338"/>
      <c r="XDI39" s="1849"/>
      <c r="XDJ39" s="1849"/>
      <c r="XDK39" s="1849"/>
      <c r="XDL39" s="1849"/>
      <c r="XDM39" s="1020"/>
      <c r="XDN39" s="1849"/>
      <c r="XDO39" s="1849"/>
      <c r="XDP39" s="1338"/>
      <c r="XDQ39" s="1338"/>
      <c r="XDR39" s="1849"/>
      <c r="XDS39" s="1849"/>
      <c r="XDT39" s="1849"/>
      <c r="XDU39" s="1849"/>
      <c r="XDV39" s="1020"/>
      <c r="XDW39" s="1849"/>
      <c r="XDX39" s="1849"/>
      <c r="XDY39" s="1338"/>
      <c r="XDZ39" s="1338"/>
      <c r="XEA39" s="1849"/>
      <c r="XEB39" s="1849"/>
      <c r="XEC39" s="1849"/>
      <c r="XED39" s="1849"/>
      <c r="XEE39" s="1020"/>
      <c r="XEF39" s="1849"/>
      <c r="XEG39" s="1849"/>
      <c r="XEH39" s="1338"/>
      <c r="XEI39" s="1338"/>
      <c r="XEJ39" s="1849"/>
      <c r="XEK39" s="1849"/>
      <c r="XEL39" s="1849"/>
      <c r="XEM39" s="1849"/>
      <c r="XEN39" s="1020"/>
      <c r="XEO39" s="1849"/>
      <c r="XEP39" s="1849"/>
      <c r="XEQ39" s="1338"/>
      <c r="XER39" s="1338"/>
      <c r="XES39" s="1849"/>
      <c r="XET39" s="1849"/>
      <c r="XEU39" s="1849"/>
      <c r="XEV39" s="1849"/>
      <c r="XEW39" s="1020"/>
      <c r="XEX39" s="1849"/>
      <c r="XEY39" s="1849"/>
      <c r="XEZ39" s="1338"/>
    </row>
    <row r="40" spans="1:16380" ht="13.5" customHeight="1">
      <c r="A40" s="1019"/>
      <c r="B40" s="1049"/>
      <c r="C40" s="1049"/>
      <c r="D40" s="1049"/>
      <c r="E40" s="1049"/>
      <c r="F40" s="1049"/>
      <c r="G40" s="1049"/>
    </row>
    <row r="41" spans="1:16380" ht="13.5" customHeight="1">
      <c r="A41" s="1019"/>
      <c r="B41" s="1049"/>
      <c r="C41" s="1049"/>
      <c r="D41" s="1049"/>
      <c r="E41" s="1049"/>
      <c r="F41" s="1049"/>
      <c r="G41" s="1049"/>
    </row>
    <row r="42" spans="1:16380" ht="13.5" customHeight="1">
      <c r="A42" s="1019"/>
      <c r="B42" s="1049"/>
      <c r="C42" s="1049"/>
      <c r="D42" s="1049"/>
      <c r="E42" s="1049"/>
      <c r="F42" s="1049"/>
      <c r="G42" s="1049"/>
    </row>
    <row r="43" spans="1:16380" ht="13.5" customHeight="1">
      <c r="A43" s="1019"/>
      <c r="B43" s="1049"/>
      <c r="C43" s="1049"/>
      <c r="D43" s="1049"/>
      <c r="E43" s="1049"/>
      <c r="F43" s="1049"/>
      <c r="G43" s="1049"/>
    </row>
    <row r="44" spans="1:16380" ht="13.5" customHeight="1">
      <c r="A44" s="1019"/>
      <c r="B44" s="1049"/>
      <c r="C44" s="1049"/>
      <c r="D44" s="1049"/>
      <c r="E44" s="1049"/>
      <c r="F44" s="1049"/>
      <c r="G44" s="1049"/>
    </row>
    <row r="45" spans="1:16380" ht="13.5" customHeight="1">
      <c r="A45" s="1019"/>
      <c r="B45" s="1049"/>
      <c r="C45" s="1049"/>
      <c r="D45" s="1049"/>
      <c r="E45" s="1049"/>
      <c r="F45" s="1049"/>
      <c r="G45" s="1049"/>
    </row>
    <row r="46" spans="1:16380" ht="13.5" customHeight="1"/>
    <row r="47" spans="1:16380" ht="13.5" customHeight="1"/>
    <row r="48" spans="1:16380" ht="13.5" customHeight="1"/>
  </sheetData>
  <mergeCells count="5467">
    <mergeCell ref="H6:I6"/>
    <mergeCell ref="B37:C37"/>
    <mergeCell ref="F37:G37"/>
    <mergeCell ref="B6:C6"/>
    <mergeCell ref="D6:E6"/>
    <mergeCell ref="F6:G6"/>
    <mergeCell ref="AZ39:BA39"/>
    <mergeCell ref="BD39:BE39"/>
    <mergeCell ref="BF39:BG39"/>
    <mergeCell ref="BI39:BJ39"/>
    <mergeCell ref="BM39:BN39"/>
    <mergeCell ref="AL39:AM39"/>
    <mergeCell ref="AN39:AO39"/>
    <mergeCell ref="AQ39:AR39"/>
    <mergeCell ref="AU39:AV39"/>
    <mergeCell ref="AW39:AX39"/>
    <mergeCell ref="AC39:AD39"/>
    <mergeCell ref="AE39:AF39"/>
    <mergeCell ref="AH39:AI39"/>
    <mergeCell ref="K39:L39"/>
    <mergeCell ref="M39:N39"/>
    <mergeCell ref="P39:Q39"/>
    <mergeCell ref="T39:U39"/>
    <mergeCell ref="CS39:CT39"/>
    <mergeCell ref="CW39:CX39"/>
    <mergeCell ref="CY39:CZ39"/>
    <mergeCell ref="DB39:DC39"/>
    <mergeCell ref="DF39:DG39"/>
    <mergeCell ref="CE39:CF39"/>
    <mergeCell ref="CG39:CH39"/>
    <mergeCell ref="CJ39:CK39"/>
    <mergeCell ref="CN39:CO39"/>
    <mergeCell ref="CP39:CQ39"/>
    <mergeCell ref="B38:C38"/>
    <mergeCell ref="F38:G38"/>
    <mergeCell ref="B39:C39"/>
    <mergeCell ref="F39:G39"/>
    <mergeCell ref="V39:W39"/>
    <mergeCell ref="Y39:Z39"/>
    <mergeCell ref="BO39:BP39"/>
    <mergeCell ref="BR39:BS39"/>
    <mergeCell ref="BV39:BW39"/>
    <mergeCell ref="BX39:BY39"/>
    <mergeCell ref="CA39:CB39"/>
    <mergeCell ref="FA39:FB39"/>
    <mergeCell ref="FD39:FE39"/>
    <mergeCell ref="FH39:FI39"/>
    <mergeCell ref="FJ39:FK39"/>
    <mergeCell ref="FM39:FN39"/>
    <mergeCell ref="EL39:EM39"/>
    <mergeCell ref="EP39:EQ39"/>
    <mergeCell ref="ER39:ES39"/>
    <mergeCell ref="EU39:EV39"/>
    <mergeCell ref="EY39:EZ39"/>
    <mergeCell ref="DO39:DP39"/>
    <mergeCell ref="DQ39:DR39"/>
    <mergeCell ref="DT39:DU39"/>
    <mergeCell ref="DX39:DY39"/>
    <mergeCell ref="DZ39:EA39"/>
    <mergeCell ref="EC39:ED39"/>
    <mergeCell ref="EG39:EH39"/>
    <mergeCell ref="EI39:EJ39"/>
    <mergeCell ref="DH39:DI39"/>
    <mergeCell ref="DK39:DL39"/>
    <mergeCell ref="IM39:IN39"/>
    <mergeCell ref="IP39:IQ39"/>
    <mergeCell ref="IT39:IU39"/>
    <mergeCell ref="IV39:IW39"/>
    <mergeCell ref="IY39:IZ39"/>
    <mergeCell ref="HX39:HY39"/>
    <mergeCell ref="IB39:IC39"/>
    <mergeCell ref="ID39:IE39"/>
    <mergeCell ref="IG39:IH39"/>
    <mergeCell ref="IK39:IL39"/>
    <mergeCell ref="HJ39:HK39"/>
    <mergeCell ref="HL39:HM39"/>
    <mergeCell ref="HO39:HP39"/>
    <mergeCell ref="HS39:HT39"/>
    <mergeCell ref="HU39:HV39"/>
    <mergeCell ref="GT39:GU39"/>
    <mergeCell ref="GW39:GX39"/>
    <mergeCell ref="HA39:HB39"/>
    <mergeCell ref="HC39:HD39"/>
    <mergeCell ref="HF39:HG39"/>
    <mergeCell ref="GE39:GF39"/>
    <mergeCell ref="GI39:GJ39"/>
    <mergeCell ref="GK39:GL39"/>
    <mergeCell ref="GN39:GO39"/>
    <mergeCell ref="GR39:GS39"/>
    <mergeCell ref="FQ39:FR39"/>
    <mergeCell ref="FS39:FT39"/>
    <mergeCell ref="FV39:FW39"/>
    <mergeCell ref="FZ39:GA39"/>
    <mergeCell ref="GB39:GC39"/>
    <mergeCell ref="KV39:KW39"/>
    <mergeCell ref="KX39:KY39"/>
    <mergeCell ref="LA39:LB39"/>
    <mergeCell ref="LE39:LF39"/>
    <mergeCell ref="LG39:LH39"/>
    <mergeCell ref="KF39:KG39"/>
    <mergeCell ref="KI39:KJ39"/>
    <mergeCell ref="KM39:KN39"/>
    <mergeCell ref="KO39:KP39"/>
    <mergeCell ref="KR39:KS39"/>
    <mergeCell ref="JQ39:JR39"/>
    <mergeCell ref="JU39:JV39"/>
    <mergeCell ref="JW39:JX39"/>
    <mergeCell ref="JZ39:KA39"/>
    <mergeCell ref="KD39:KE39"/>
    <mergeCell ref="JC39:JD39"/>
    <mergeCell ref="JE39:JF39"/>
    <mergeCell ref="JH39:JI39"/>
    <mergeCell ref="JL39:JM39"/>
    <mergeCell ref="JN39:JO39"/>
    <mergeCell ref="NC39:ND39"/>
    <mergeCell ref="NG39:NH39"/>
    <mergeCell ref="NI39:NJ39"/>
    <mergeCell ref="NL39:NM39"/>
    <mergeCell ref="NP39:NQ39"/>
    <mergeCell ref="MO39:MP39"/>
    <mergeCell ref="MQ39:MR39"/>
    <mergeCell ref="MT39:MU39"/>
    <mergeCell ref="MX39:MY39"/>
    <mergeCell ref="MZ39:NA39"/>
    <mergeCell ref="LY39:LZ39"/>
    <mergeCell ref="MB39:MC39"/>
    <mergeCell ref="MF39:MG39"/>
    <mergeCell ref="MH39:MI39"/>
    <mergeCell ref="MK39:ML39"/>
    <mergeCell ref="LJ39:LK39"/>
    <mergeCell ref="LN39:LO39"/>
    <mergeCell ref="LP39:LQ39"/>
    <mergeCell ref="LS39:LT39"/>
    <mergeCell ref="LW39:LX39"/>
    <mergeCell ref="PK39:PL39"/>
    <mergeCell ref="PN39:PO39"/>
    <mergeCell ref="PR39:PS39"/>
    <mergeCell ref="PT39:PU39"/>
    <mergeCell ref="PW39:PX39"/>
    <mergeCell ref="OV39:OW39"/>
    <mergeCell ref="OZ39:PA39"/>
    <mergeCell ref="PB39:PC39"/>
    <mergeCell ref="PE39:PF39"/>
    <mergeCell ref="PI39:PJ39"/>
    <mergeCell ref="OH39:OI39"/>
    <mergeCell ref="OJ39:OK39"/>
    <mergeCell ref="OM39:ON39"/>
    <mergeCell ref="OQ39:OR39"/>
    <mergeCell ref="OS39:OT39"/>
    <mergeCell ref="NR39:NS39"/>
    <mergeCell ref="NU39:NV39"/>
    <mergeCell ref="NY39:NZ39"/>
    <mergeCell ref="OA39:OB39"/>
    <mergeCell ref="OD39:OE39"/>
    <mergeCell ref="RT39:RU39"/>
    <mergeCell ref="RV39:RW39"/>
    <mergeCell ref="RY39:RZ39"/>
    <mergeCell ref="SC39:SD39"/>
    <mergeCell ref="SE39:SF39"/>
    <mergeCell ref="RD39:RE39"/>
    <mergeCell ref="RG39:RH39"/>
    <mergeCell ref="RK39:RL39"/>
    <mergeCell ref="RM39:RN39"/>
    <mergeCell ref="RP39:RQ39"/>
    <mergeCell ref="QO39:QP39"/>
    <mergeCell ref="QS39:QT39"/>
    <mergeCell ref="QU39:QV39"/>
    <mergeCell ref="QX39:QY39"/>
    <mergeCell ref="RB39:RC39"/>
    <mergeCell ref="QA39:QB39"/>
    <mergeCell ref="QC39:QD39"/>
    <mergeCell ref="QF39:QG39"/>
    <mergeCell ref="QJ39:QK39"/>
    <mergeCell ref="QL39:QM39"/>
    <mergeCell ref="UA39:UB39"/>
    <mergeCell ref="UE39:UF39"/>
    <mergeCell ref="UG39:UH39"/>
    <mergeCell ref="UJ39:UK39"/>
    <mergeCell ref="UN39:UO39"/>
    <mergeCell ref="TM39:TN39"/>
    <mergeCell ref="TO39:TP39"/>
    <mergeCell ref="TR39:TS39"/>
    <mergeCell ref="TV39:TW39"/>
    <mergeCell ref="TX39:TY39"/>
    <mergeCell ref="SW39:SX39"/>
    <mergeCell ref="SZ39:TA39"/>
    <mergeCell ref="TD39:TE39"/>
    <mergeCell ref="TF39:TG39"/>
    <mergeCell ref="TI39:TJ39"/>
    <mergeCell ref="SH39:SI39"/>
    <mergeCell ref="SL39:SM39"/>
    <mergeCell ref="SN39:SO39"/>
    <mergeCell ref="SQ39:SR39"/>
    <mergeCell ref="SU39:SV39"/>
    <mergeCell ref="WI39:WJ39"/>
    <mergeCell ref="WL39:WM39"/>
    <mergeCell ref="WP39:WQ39"/>
    <mergeCell ref="WR39:WS39"/>
    <mergeCell ref="WU39:WV39"/>
    <mergeCell ref="VT39:VU39"/>
    <mergeCell ref="VX39:VY39"/>
    <mergeCell ref="VZ39:WA39"/>
    <mergeCell ref="WC39:WD39"/>
    <mergeCell ref="WG39:WH39"/>
    <mergeCell ref="VF39:VG39"/>
    <mergeCell ref="VH39:VI39"/>
    <mergeCell ref="VK39:VL39"/>
    <mergeCell ref="VO39:VP39"/>
    <mergeCell ref="VQ39:VR39"/>
    <mergeCell ref="UP39:UQ39"/>
    <mergeCell ref="US39:UT39"/>
    <mergeCell ref="UW39:UX39"/>
    <mergeCell ref="UY39:UZ39"/>
    <mergeCell ref="VB39:VC39"/>
    <mergeCell ref="YR39:YS39"/>
    <mergeCell ref="YT39:YU39"/>
    <mergeCell ref="YW39:YX39"/>
    <mergeCell ref="ZA39:ZB39"/>
    <mergeCell ref="ZC39:ZD39"/>
    <mergeCell ref="YB39:YC39"/>
    <mergeCell ref="YE39:YF39"/>
    <mergeCell ref="YI39:YJ39"/>
    <mergeCell ref="YK39:YL39"/>
    <mergeCell ref="YN39:YO39"/>
    <mergeCell ref="XM39:XN39"/>
    <mergeCell ref="XQ39:XR39"/>
    <mergeCell ref="XS39:XT39"/>
    <mergeCell ref="XV39:XW39"/>
    <mergeCell ref="XZ39:YA39"/>
    <mergeCell ref="WY39:WZ39"/>
    <mergeCell ref="XA39:XB39"/>
    <mergeCell ref="XD39:XE39"/>
    <mergeCell ref="XH39:XI39"/>
    <mergeCell ref="XJ39:XK39"/>
    <mergeCell ref="AAY39:AAZ39"/>
    <mergeCell ref="ABC39:ABD39"/>
    <mergeCell ref="ABE39:ABF39"/>
    <mergeCell ref="ABH39:ABI39"/>
    <mergeCell ref="ABL39:ABM39"/>
    <mergeCell ref="AAK39:AAL39"/>
    <mergeCell ref="AAM39:AAN39"/>
    <mergeCell ref="AAP39:AAQ39"/>
    <mergeCell ref="AAT39:AAU39"/>
    <mergeCell ref="AAV39:AAW39"/>
    <mergeCell ref="ZU39:ZV39"/>
    <mergeCell ref="ZX39:ZY39"/>
    <mergeCell ref="AAB39:AAC39"/>
    <mergeCell ref="AAD39:AAE39"/>
    <mergeCell ref="AAG39:AAH39"/>
    <mergeCell ref="ZF39:ZG39"/>
    <mergeCell ref="ZJ39:ZK39"/>
    <mergeCell ref="ZL39:ZM39"/>
    <mergeCell ref="ZO39:ZP39"/>
    <mergeCell ref="ZS39:ZT39"/>
    <mergeCell ref="ADG39:ADH39"/>
    <mergeCell ref="ADJ39:ADK39"/>
    <mergeCell ref="ADN39:ADO39"/>
    <mergeCell ref="ADP39:ADQ39"/>
    <mergeCell ref="ADS39:ADT39"/>
    <mergeCell ref="ACR39:ACS39"/>
    <mergeCell ref="ACV39:ACW39"/>
    <mergeCell ref="ACX39:ACY39"/>
    <mergeCell ref="ADA39:ADB39"/>
    <mergeCell ref="ADE39:ADF39"/>
    <mergeCell ref="ACD39:ACE39"/>
    <mergeCell ref="ACF39:ACG39"/>
    <mergeCell ref="ACI39:ACJ39"/>
    <mergeCell ref="ACM39:ACN39"/>
    <mergeCell ref="ACO39:ACP39"/>
    <mergeCell ref="ABN39:ABO39"/>
    <mergeCell ref="ABQ39:ABR39"/>
    <mergeCell ref="ABU39:ABV39"/>
    <mergeCell ref="ABW39:ABX39"/>
    <mergeCell ref="ABZ39:ACA39"/>
    <mergeCell ref="AFP39:AFQ39"/>
    <mergeCell ref="AFR39:AFS39"/>
    <mergeCell ref="AFU39:AFV39"/>
    <mergeCell ref="AFY39:AFZ39"/>
    <mergeCell ref="AGA39:AGB39"/>
    <mergeCell ref="AEZ39:AFA39"/>
    <mergeCell ref="AFC39:AFD39"/>
    <mergeCell ref="AFG39:AFH39"/>
    <mergeCell ref="AFI39:AFJ39"/>
    <mergeCell ref="AFL39:AFM39"/>
    <mergeCell ref="AEK39:AEL39"/>
    <mergeCell ref="AEO39:AEP39"/>
    <mergeCell ref="AEQ39:AER39"/>
    <mergeCell ref="AET39:AEU39"/>
    <mergeCell ref="AEX39:AEY39"/>
    <mergeCell ref="ADW39:ADX39"/>
    <mergeCell ref="ADY39:ADZ39"/>
    <mergeCell ref="AEB39:AEC39"/>
    <mergeCell ref="AEF39:AEG39"/>
    <mergeCell ref="AEH39:AEI39"/>
    <mergeCell ref="AHW39:AHX39"/>
    <mergeCell ref="AIA39:AIB39"/>
    <mergeCell ref="AIC39:AID39"/>
    <mergeCell ref="AIF39:AIG39"/>
    <mergeCell ref="AIJ39:AIK39"/>
    <mergeCell ref="AHI39:AHJ39"/>
    <mergeCell ref="AHK39:AHL39"/>
    <mergeCell ref="AHN39:AHO39"/>
    <mergeCell ref="AHR39:AHS39"/>
    <mergeCell ref="AHT39:AHU39"/>
    <mergeCell ref="AGS39:AGT39"/>
    <mergeCell ref="AGV39:AGW39"/>
    <mergeCell ref="AGZ39:AHA39"/>
    <mergeCell ref="AHB39:AHC39"/>
    <mergeCell ref="AHE39:AHF39"/>
    <mergeCell ref="AGD39:AGE39"/>
    <mergeCell ref="AGH39:AGI39"/>
    <mergeCell ref="AGJ39:AGK39"/>
    <mergeCell ref="AGM39:AGN39"/>
    <mergeCell ref="AGQ39:AGR39"/>
    <mergeCell ref="AKE39:AKF39"/>
    <mergeCell ref="AKH39:AKI39"/>
    <mergeCell ref="AKL39:AKM39"/>
    <mergeCell ref="AKN39:AKO39"/>
    <mergeCell ref="AKQ39:AKR39"/>
    <mergeCell ref="AJP39:AJQ39"/>
    <mergeCell ref="AJT39:AJU39"/>
    <mergeCell ref="AJV39:AJW39"/>
    <mergeCell ref="AJY39:AJZ39"/>
    <mergeCell ref="AKC39:AKD39"/>
    <mergeCell ref="AJB39:AJC39"/>
    <mergeCell ref="AJD39:AJE39"/>
    <mergeCell ref="AJG39:AJH39"/>
    <mergeCell ref="AJK39:AJL39"/>
    <mergeCell ref="AJM39:AJN39"/>
    <mergeCell ref="AIL39:AIM39"/>
    <mergeCell ref="AIO39:AIP39"/>
    <mergeCell ref="AIS39:AIT39"/>
    <mergeCell ref="AIU39:AIV39"/>
    <mergeCell ref="AIX39:AIY39"/>
    <mergeCell ref="AMN39:AMO39"/>
    <mergeCell ref="AMP39:AMQ39"/>
    <mergeCell ref="AMS39:AMT39"/>
    <mergeCell ref="AMW39:AMX39"/>
    <mergeCell ref="AMY39:AMZ39"/>
    <mergeCell ref="ALX39:ALY39"/>
    <mergeCell ref="AMA39:AMB39"/>
    <mergeCell ref="AME39:AMF39"/>
    <mergeCell ref="AMG39:AMH39"/>
    <mergeCell ref="AMJ39:AMK39"/>
    <mergeCell ref="ALI39:ALJ39"/>
    <mergeCell ref="ALM39:ALN39"/>
    <mergeCell ref="ALO39:ALP39"/>
    <mergeCell ref="ALR39:ALS39"/>
    <mergeCell ref="ALV39:ALW39"/>
    <mergeCell ref="AKU39:AKV39"/>
    <mergeCell ref="AKW39:AKX39"/>
    <mergeCell ref="AKZ39:ALA39"/>
    <mergeCell ref="ALD39:ALE39"/>
    <mergeCell ref="ALF39:ALG39"/>
    <mergeCell ref="AOU39:AOV39"/>
    <mergeCell ref="AOY39:AOZ39"/>
    <mergeCell ref="APA39:APB39"/>
    <mergeCell ref="APD39:APE39"/>
    <mergeCell ref="APH39:API39"/>
    <mergeCell ref="AOG39:AOH39"/>
    <mergeCell ref="AOI39:AOJ39"/>
    <mergeCell ref="AOL39:AOM39"/>
    <mergeCell ref="AOP39:AOQ39"/>
    <mergeCell ref="AOR39:AOS39"/>
    <mergeCell ref="ANQ39:ANR39"/>
    <mergeCell ref="ANT39:ANU39"/>
    <mergeCell ref="ANX39:ANY39"/>
    <mergeCell ref="ANZ39:AOA39"/>
    <mergeCell ref="AOC39:AOD39"/>
    <mergeCell ref="ANB39:ANC39"/>
    <mergeCell ref="ANF39:ANG39"/>
    <mergeCell ref="ANH39:ANI39"/>
    <mergeCell ref="ANK39:ANL39"/>
    <mergeCell ref="ANO39:ANP39"/>
    <mergeCell ref="ARC39:ARD39"/>
    <mergeCell ref="ARF39:ARG39"/>
    <mergeCell ref="ARJ39:ARK39"/>
    <mergeCell ref="ARL39:ARM39"/>
    <mergeCell ref="ARO39:ARP39"/>
    <mergeCell ref="AQN39:AQO39"/>
    <mergeCell ref="AQR39:AQS39"/>
    <mergeCell ref="AQT39:AQU39"/>
    <mergeCell ref="AQW39:AQX39"/>
    <mergeCell ref="ARA39:ARB39"/>
    <mergeCell ref="APZ39:AQA39"/>
    <mergeCell ref="AQB39:AQC39"/>
    <mergeCell ref="AQE39:AQF39"/>
    <mergeCell ref="AQI39:AQJ39"/>
    <mergeCell ref="AQK39:AQL39"/>
    <mergeCell ref="APJ39:APK39"/>
    <mergeCell ref="APM39:APN39"/>
    <mergeCell ref="APQ39:APR39"/>
    <mergeCell ref="APS39:APT39"/>
    <mergeCell ref="APV39:APW39"/>
    <mergeCell ref="ATL39:ATM39"/>
    <mergeCell ref="ATN39:ATO39"/>
    <mergeCell ref="ATQ39:ATR39"/>
    <mergeCell ref="ATU39:ATV39"/>
    <mergeCell ref="ATW39:ATX39"/>
    <mergeCell ref="ASV39:ASW39"/>
    <mergeCell ref="ASY39:ASZ39"/>
    <mergeCell ref="ATC39:ATD39"/>
    <mergeCell ref="ATE39:ATF39"/>
    <mergeCell ref="ATH39:ATI39"/>
    <mergeCell ref="ASG39:ASH39"/>
    <mergeCell ref="ASK39:ASL39"/>
    <mergeCell ref="ASM39:ASN39"/>
    <mergeCell ref="ASP39:ASQ39"/>
    <mergeCell ref="AST39:ASU39"/>
    <mergeCell ref="ARS39:ART39"/>
    <mergeCell ref="ARU39:ARV39"/>
    <mergeCell ref="ARX39:ARY39"/>
    <mergeCell ref="ASB39:ASC39"/>
    <mergeCell ref="ASD39:ASE39"/>
    <mergeCell ref="AVS39:AVT39"/>
    <mergeCell ref="AVW39:AVX39"/>
    <mergeCell ref="AVY39:AVZ39"/>
    <mergeCell ref="AWB39:AWC39"/>
    <mergeCell ref="AWF39:AWG39"/>
    <mergeCell ref="AVE39:AVF39"/>
    <mergeCell ref="AVG39:AVH39"/>
    <mergeCell ref="AVJ39:AVK39"/>
    <mergeCell ref="AVN39:AVO39"/>
    <mergeCell ref="AVP39:AVQ39"/>
    <mergeCell ref="AUO39:AUP39"/>
    <mergeCell ref="AUR39:AUS39"/>
    <mergeCell ref="AUV39:AUW39"/>
    <mergeCell ref="AUX39:AUY39"/>
    <mergeCell ref="AVA39:AVB39"/>
    <mergeCell ref="ATZ39:AUA39"/>
    <mergeCell ref="AUD39:AUE39"/>
    <mergeCell ref="AUF39:AUG39"/>
    <mergeCell ref="AUI39:AUJ39"/>
    <mergeCell ref="AUM39:AUN39"/>
    <mergeCell ref="AYA39:AYB39"/>
    <mergeCell ref="AYD39:AYE39"/>
    <mergeCell ref="AYH39:AYI39"/>
    <mergeCell ref="AYJ39:AYK39"/>
    <mergeCell ref="AYM39:AYN39"/>
    <mergeCell ref="AXL39:AXM39"/>
    <mergeCell ref="AXP39:AXQ39"/>
    <mergeCell ref="AXR39:AXS39"/>
    <mergeCell ref="AXU39:AXV39"/>
    <mergeCell ref="AXY39:AXZ39"/>
    <mergeCell ref="AWX39:AWY39"/>
    <mergeCell ref="AWZ39:AXA39"/>
    <mergeCell ref="AXC39:AXD39"/>
    <mergeCell ref="AXG39:AXH39"/>
    <mergeCell ref="AXI39:AXJ39"/>
    <mergeCell ref="AWH39:AWI39"/>
    <mergeCell ref="AWK39:AWL39"/>
    <mergeCell ref="AWO39:AWP39"/>
    <mergeCell ref="AWQ39:AWR39"/>
    <mergeCell ref="AWT39:AWU39"/>
    <mergeCell ref="BAJ39:BAK39"/>
    <mergeCell ref="BAL39:BAM39"/>
    <mergeCell ref="BAO39:BAP39"/>
    <mergeCell ref="BAS39:BAT39"/>
    <mergeCell ref="BAU39:BAV39"/>
    <mergeCell ref="AZT39:AZU39"/>
    <mergeCell ref="AZW39:AZX39"/>
    <mergeCell ref="BAA39:BAB39"/>
    <mergeCell ref="BAC39:BAD39"/>
    <mergeCell ref="BAF39:BAG39"/>
    <mergeCell ref="AZE39:AZF39"/>
    <mergeCell ref="AZI39:AZJ39"/>
    <mergeCell ref="AZK39:AZL39"/>
    <mergeCell ref="AZN39:AZO39"/>
    <mergeCell ref="AZR39:AZS39"/>
    <mergeCell ref="AYQ39:AYR39"/>
    <mergeCell ref="AYS39:AYT39"/>
    <mergeCell ref="AYV39:AYW39"/>
    <mergeCell ref="AYZ39:AZA39"/>
    <mergeCell ref="AZB39:AZC39"/>
    <mergeCell ref="BCQ39:BCR39"/>
    <mergeCell ref="BCU39:BCV39"/>
    <mergeCell ref="BCW39:BCX39"/>
    <mergeCell ref="BCZ39:BDA39"/>
    <mergeCell ref="BDD39:BDE39"/>
    <mergeCell ref="BCC39:BCD39"/>
    <mergeCell ref="BCE39:BCF39"/>
    <mergeCell ref="BCH39:BCI39"/>
    <mergeCell ref="BCL39:BCM39"/>
    <mergeCell ref="BCN39:BCO39"/>
    <mergeCell ref="BBM39:BBN39"/>
    <mergeCell ref="BBP39:BBQ39"/>
    <mergeCell ref="BBT39:BBU39"/>
    <mergeCell ref="BBV39:BBW39"/>
    <mergeCell ref="BBY39:BBZ39"/>
    <mergeCell ref="BAX39:BAY39"/>
    <mergeCell ref="BBB39:BBC39"/>
    <mergeCell ref="BBD39:BBE39"/>
    <mergeCell ref="BBG39:BBH39"/>
    <mergeCell ref="BBK39:BBL39"/>
    <mergeCell ref="BEY39:BEZ39"/>
    <mergeCell ref="BFB39:BFC39"/>
    <mergeCell ref="BFF39:BFG39"/>
    <mergeCell ref="BFH39:BFI39"/>
    <mergeCell ref="BFK39:BFL39"/>
    <mergeCell ref="BEJ39:BEK39"/>
    <mergeCell ref="BEN39:BEO39"/>
    <mergeCell ref="BEP39:BEQ39"/>
    <mergeCell ref="BES39:BET39"/>
    <mergeCell ref="BEW39:BEX39"/>
    <mergeCell ref="BDV39:BDW39"/>
    <mergeCell ref="BDX39:BDY39"/>
    <mergeCell ref="BEA39:BEB39"/>
    <mergeCell ref="BEE39:BEF39"/>
    <mergeCell ref="BEG39:BEH39"/>
    <mergeCell ref="BDF39:BDG39"/>
    <mergeCell ref="BDI39:BDJ39"/>
    <mergeCell ref="BDM39:BDN39"/>
    <mergeCell ref="BDO39:BDP39"/>
    <mergeCell ref="BDR39:BDS39"/>
    <mergeCell ref="BHH39:BHI39"/>
    <mergeCell ref="BHJ39:BHK39"/>
    <mergeCell ref="BHM39:BHN39"/>
    <mergeCell ref="BHQ39:BHR39"/>
    <mergeCell ref="BHS39:BHT39"/>
    <mergeCell ref="BGR39:BGS39"/>
    <mergeCell ref="BGU39:BGV39"/>
    <mergeCell ref="BGY39:BGZ39"/>
    <mergeCell ref="BHA39:BHB39"/>
    <mergeCell ref="BHD39:BHE39"/>
    <mergeCell ref="BGC39:BGD39"/>
    <mergeCell ref="BGG39:BGH39"/>
    <mergeCell ref="BGI39:BGJ39"/>
    <mergeCell ref="BGL39:BGM39"/>
    <mergeCell ref="BGP39:BGQ39"/>
    <mergeCell ref="BFO39:BFP39"/>
    <mergeCell ref="BFQ39:BFR39"/>
    <mergeCell ref="BFT39:BFU39"/>
    <mergeCell ref="BFX39:BFY39"/>
    <mergeCell ref="BFZ39:BGA39"/>
    <mergeCell ref="BJO39:BJP39"/>
    <mergeCell ref="BJS39:BJT39"/>
    <mergeCell ref="BJU39:BJV39"/>
    <mergeCell ref="BJX39:BJY39"/>
    <mergeCell ref="BKB39:BKC39"/>
    <mergeCell ref="BJA39:BJB39"/>
    <mergeCell ref="BJC39:BJD39"/>
    <mergeCell ref="BJF39:BJG39"/>
    <mergeCell ref="BJJ39:BJK39"/>
    <mergeCell ref="BJL39:BJM39"/>
    <mergeCell ref="BIK39:BIL39"/>
    <mergeCell ref="BIN39:BIO39"/>
    <mergeCell ref="BIR39:BIS39"/>
    <mergeCell ref="BIT39:BIU39"/>
    <mergeCell ref="BIW39:BIX39"/>
    <mergeCell ref="BHV39:BHW39"/>
    <mergeCell ref="BHZ39:BIA39"/>
    <mergeCell ref="BIB39:BIC39"/>
    <mergeCell ref="BIE39:BIF39"/>
    <mergeCell ref="BII39:BIJ39"/>
    <mergeCell ref="BLW39:BLX39"/>
    <mergeCell ref="BLZ39:BMA39"/>
    <mergeCell ref="BMD39:BME39"/>
    <mergeCell ref="BMF39:BMG39"/>
    <mergeCell ref="BMI39:BMJ39"/>
    <mergeCell ref="BLH39:BLI39"/>
    <mergeCell ref="BLL39:BLM39"/>
    <mergeCell ref="BLN39:BLO39"/>
    <mergeCell ref="BLQ39:BLR39"/>
    <mergeCell ref="BLU39:BLV39"/>
    <mergeCell ref="BKT39:BKU39"/>
    <mergeCell ref="BKV39:BKW39"/>
    <mergeCell ref="BKY39:BKZ39"/>
    <mergeCell ref="BLC39:BLD39"/>
    <mergeCell ref="BLE39:BLF39"/>
    <mergeCell ref="BKD39:BKE39"/>
    <mergeCell ref="BKG39:BKH39"/>
    <mergeCell ref="BKK39:BKL39"/>
    <mergeCell ref="BKM39:BKN39"/>
    <mergeCell ref="BKP39:BKQ39"/>
    <mergeCell ref="BOF39:BOG39"/>
    <mergeCell ref="BOH39:BOI39"/>
    <mergeCell ref="BOK39:BOL39"/>
    <mergeCell ref="BOO39:BOP39"/>
    <mergeCell ref="BOQ39:BOR39"/>
    <mergeCell ref="BNP39:BNQ39"/>
    <mergeCell ref="BNS39:BNT39"/>
    <mergeCell ref="BNW39:BNX39"/>
    <mergeCell ref="BNY39:BNZ39"/>
    <mergeCell ref="BOB39:BOC39"/>
    <mergeCell ref="BNA39:BNB39"/>
    <mergeCell ref="BNE39:BNF39"/>
    <mergeCell ref="BNG39:BNH39"/>
    <mergeCell ref="BNJ39:BNK39"/>
    <mergeCell ref="BNN39:BNO39"/>
    <mergeCell ref="BMM39:BMN39"/>
    <mergeCell ref="BMO39:BMP39"/>
    <mergeCell ref="BMR39:BMS39"/>
    <mergeCell ref="BMV39:BMW39"/>
    <mergeCell ref="BMX39:BMY39"/>
    <mergeCell ref="BQM39:BQN39"/>
    <mergeCell ref="BQQ39:BQR39"/>
    <mergeCell ref="BQS39:BQT39"/>
    <mergeCell ref="BQV39:BQW39"/>
    <mergeCell ref="BQZ39:BRA39"/>
    <mergeCell ref="BPY39:BPZ39"/>
    <mergeCell ref="BQA39:BQB39"/>
    <mergeCell ref="BQD39:BQE39"/>
    <mergeCell ref="BQH39:BQI39"/>
    <mergeCell ref="BQJ39:BQK39"/>
    <mergeCell ref="BPI39:BPJ39"/>
    <mergeCell ref="BPL39:BPM39"/>
    <mergeCell ref="BPP39:BPQ39"/>
    <mergeCell ref="BPR39:BPS39"/>
    <mergeCell ref="BPU39:BPV39"/>
    <mergeCell ref="BOT39:BOU39"/>
    <mergeCell ref="BOX39:BOY39"/>
    <mergeCell ref="BOZ39:BPA39"/>
    <mergeCell ref="BPC39:BPD39"/>
    <mergeCell ref="BPG39:BPH39"/>
    <mergeCell ref="BSU39:BSV39"/>
    <mergeCell ref="BSX39:BSY39"/>
    <mergeCell ref="BTB39:BTC39"/>
    <mergeCell ref="BTD39:BTE39"/>
    <mergeCell ref="BTG39:BTH39"/>
    <mergeCell ref="BSF39:BSG39"/>
    <mergeCell ref="BSJ39:BSK39"/>
    <mergeCell ref="BSL39:BSM39"/>
    <mergeCell ref="BSO39:BSP39"/>
    <mergeCell ref="BSS39:BST39"/>
    <mergeCell ref="BRR39:BRS39"/>
    <mergeCell ref="BRT39:BRU39"/>
    <mergeCell ref="BRW39:BRX39"/>
    <mergeCell ref="BSA39:BSB39"/>
    <mergeCell ref="BSC39:BSD39"/>
    <mergeCell ref="BRB39:BRC39"/>
    <mergeCell ref="BRE39:BRF39"/>
    <mergeCell ref="BRI39:BRJ39"/>
    <mergeCell ref="BRK39:BRL39"/>
    <mergeCell ref="BRN39:BRO39"/>
    <mergeCell ref="BVD39:BVE39"/>
    <mergeCell ref="BVF39:BVG39"/>
    <mergeCell ref="BVI39:BVJ39"/>
    <mergeCell ref="BVM39:BVN39"/>
    <mergeCell ref="BVO39:BVP39"/>
    <mergeCell ref="BUN39:BUO39"/>
    <mergeCell ref="BUQ39:BUR39"/>
    <mergeCell ref="BUU39:BUV39"/>
    <mergeCell ref="BUW39:BUX39"/>
    <mergeCell ref="BUZ39:BVA39"/>
    <mergeCell ref="BTY39:BTZ39"/>
    <mergeCell ref="BUC39:BUD39"/>
    <mergeCell ref="BUE39:BUF39"/>
    <mergeCell ref="BUH39:BUI39"/>
    <mergeCell ref="BUL39:BUM39"/>
    <mergeCell ref="BTK39:BTL39"/>
    <mergeCell ref="BTM39:BTN39"/>
    <mergeCell ref="BTP39:BTQ39"/>
    <mergeCell ref="BTT39:BTU39"/>
    <mergeCell ref="BTV39:BTW39"/>
    <mergeCell ref="BXK39:BXL39"/>
    <mergeCell ref="BXO39:BXP39"/>
    <mergeCell ref="BXQ39:BXR39"/>
    <mergeCell ref="BXT39:BXU39"/>
    <mergeCell ref="BXX39:BXY39"/>
    <mergeCell ref="BWW39:BWX39"/>
    <mergeCell ref="BWY39:BWZ39"/>
    <mergeCell ref="BXB39:BXC39"/>
    <mergeCell ref="BXF39:BXG39"/>
    <mergeCell ref="BXH39:BXI39"/>
    <mergeCell ref="BWG39:BWH39"/>
    <mergeCell ref="BWJ39:BWK39"/>
    <mergeCell ref="BWN39:BWO39"/>
    <mergeCell ref="BWP39:BWQ39"/>
    <mergeCell ref="BWS39:BWT39"/>
    <mergeCell ref="BVR39:BVS39"/>
    <mergeCell ref="BVV39:BVW39"/>
    <mergeCell ref="BVX39:BVY39"/>
    <mergeCell ref="BWA39:BWB39"/>
    <mergeCell ref="BWE39:BWF39"/>
    <mergeCell ref="BZS39:BZT39"/>
    <mergeCell ref="BZV39:BZW39"/>
    <mergeCell ref="BZZ39:CAA39"/>
    <mergeCell ref="CAB39:CAC39"/>
    <mergeCell ref="CAE39:CAF39"/>
    <mergeCell ref="BZD39:BZE39"/>
    <mergeCell ref="BZH39:BZI39"/>
    <mergeCell ref="BZJ39:BZK39"/>
    <mergeCell ref="BZM39:BZN39"/>
    <mergeCell ref="BZQ39:BZR39"/>
    <mergeCell ref="BYP39:BYQ39"/>
    <mergeCell ref="BYR39:BYS39"/>
    <mergeCell ref="BYU39:BYV39"/>
    <mergeCell ref="BYY39:BYZ39"/>
    <mergeCell ref="BZA39:BZB39"/>
    <mergeCell ref="BXZ39:BYA39"/>
    <mergeCell ref="BYC39:BYD39"/>
    <mergeCell ref="BYG39:BYH39"/>
    <mergeCell ref="BYI39:BYJ39"/>
    <mergeCell ref="BYL39:BYM39"/>
    <mergeCell ref="CCB39:CCC39"/>
    <mergeCell ref="CCD39:CCE39"/>
    <mergeCell ref="CCG39:CCH39"/>
    <mergeCell ref="CCK39:CCL39"/>
    <mergeCell ref="CCM39:CCN39"/>
    <mergeCell ref="CBL39:CBM39"/>
    <mergeCell ref="CBO39:CBP39"/>
    <mergeCell ref="CBS39:CBT39"/>
    <mergeCell ref="CBU39:CBV39"/>
    <mergeCell ref="CBX39:CBY39"/>
    <mergeCell ref="CAW39:CAX39"/>
    <mergeCell ref="CBA39:CBB39"/>
    <mergeCell ref="CBC39:CBD39"/>
    <mergeCell ref="CBF39:CBG39"/>
    <mergeCell ref="CBJ39:CBK39"/>
    <mergeCell ref="CAI39:CAJ39"/>
    <mergeCell ref="CAK39:CAL39"/>
    <mergeCell ref="CAN39:CAO39"/>
    <mergeCell ref="CAR39:CAS39"/>
    <mergeCell ref="CAT39:CAU39"/>
    <mergeCell ref="CEI39:CEJ39"/>
    <mergeCell ref="CEM39:CEN39"/>
    <mergeCell ref="CEO39:CEP39"/>
    <mergeCell ref="CER39:CES39"/>
    <mergeCell ref="CEV39:CEW39"/>
    <mergeCell ref="CDU39:CDV39"/>
    <mergeCell ref="CDW39:CDX39"/>
    <mergeCell ref="CDZ39:CEA39"/>
    <mergeCell ref="CED39:CEE39"/>
    <mergeCell ref="CEF39:CEG39"/>
    <mergeCell ref="CDE39:CDF39"/>
    <mergeCell ref="CDH39:CDI39"/>
    <mergeCell ref="CDL39:CDM39"/>
    <mergeCell ref="CDN39:CDO39"/>
    <mergeCell ref="CDQ39:CDR39"/>
    <mergeCell ref="CCP39:CCQ39"/>
    <mergeCell ref="CCT39:CCU39"/>
    <mergeCell ref="CCV39:CCW39"/>
    <mergeCell ref="CCY39:CCZ39"/>
    <mergeCell ref="CDC39:CDD39"/>
    <mergeCell ref="CGQ39:CGR39"/>
    <mergeCell ref="CGT39:CGU39"/>
    <mergeCell ref="CGX39:CGY39"/>
    <mergeCell ref="CGZ39:CHA39"/>
    <mergeCell ref="CHC39:CHD39"/>
    <mergeCell ref="CGB39:CGC39"/>
    <mergeCell ref="CGF39:CGG39"/>
    <mergeCell ref="CGH39:CGI39"/>
    <mergeCell ref="CGK39:CGL39"/>
    <mergeCell ref="CGO39:CGP39"/>
    <mergeCell ref="CFN39:CFO39"/>
    <mergeCell ref="CFP39:CFQ39"/>
    <mergeCell ref="CFS39:CFT39"/>
    <mergeCell ref="CFW39:CFX39"/>
    <mergeCell ref="CFY39:CFZ39"/>
    <mergeCell ref="CEX39:CEY39"/>
    <mergeCell ref="CFA39:CFB39"/>
    <mergeCell ref="CFE39:CFF39"/>
    <mergeCell ref="CFG39:CFH39"/>
    <mergeCell ref="CFJ39:CFK39"/>
    <mergeCell ref="CIZ39:CJA39"/>
    <mergeCell ref="CJB39:CJC39"/>
    <mergeCell ref="CJE39:CJF39"/>
    <mergeCell ref="CJI39:CJJ39"/>
    <mergeCell ref="CJK39:CJL39"/>
    <mergeCell ref="CIJ39:CIK39"/>
    <mergeCell ref="CIM39:CIN39"/>
    <mergeCell ref="CIQ39:CIR39"/>
    <mergeCell ref="CIS39:CIT39"/>
    <mergeCell ref="CIV39:CIW39"/>
    <mergeCell ref="CHU39:CHV39"/>
    <mergeCell ref="CHY39:CHZ39"/>
    <mergeCell ref="CIA39:CIB39"/>
    <mergeCell ref="CID39:CIE39"/>
    <mergeCell ref="CIH39:CII39"/>
    <mergeCell ref="CHG39:CHH39"/>
    <mergeCell ref="CHI39:CHJ39"/>
    <mergeCell ref="CHL39:CHM39"/>
    <mergeCell ref="CHP39:CHQ39"/>
    <mergeCell ref="CHR39:CHS39"/>
    <mergeCell ref="CLG39:CLH39"/>
    <mergeCell ref="CLK39:CLL39"/>
    <mergeCell ref="CLM39:CLN39"/>
    <mergeCell ref="CLP39:CLQ39"/>
    <mergeCell ref="CLT39:CLU39"/>
    <mergeCell ref="CKS39:CKT39"/>
    <mergeCell ref="CKU39:CKV39"/>
    <mergeCell ref="CKX39:CKY39"/>
    <mergeCell ref="CLB39:CLC39"/>
    <mergeCell ref="CLD39:CLE39"/>
    <mergeCell ref="CKC39:CKD39"/>
    <mergeCell ref="CKF39:CKG39"/>
    <mergeCell ref="CKJ39:CKK39"/>
    <mergeCell ref="CKL39:CKM39"/>
    <mergeCell ref="CKO39:CKP39"/>
    <mergeCell ref="CJN39:CJO39"/>
    <mergeCell ref="CJR39:CJS39"/>
    <mergeCell ref="CJT39:CJU39"/>
    <mergeCell ref="CJW39:CJX39"/>
    <mergeCell ref="CKA39:CKB39"/>
    <mergeCell ref="CNO39:CNP39"/>
    <mergeCell ref="CNR39:CNS39"/>
    <mergeCell ref="CNV39:CNW39"/>
    <mergeCell ref="CNX39:CNY39"/>
    <mergeCell ref="COA39:COB39"/>
    <mergeCell ref="CMZ39:CNA39"/>
    <mergeCell ref="CND39:CNE39"/>
    <mergeCell ref="CNF39:CNG39"/>
    <mergeCell ref="CNI39:CNJ39"/>
    <mergeCell ref="CNM39:CNN39"/>
    <mergeCell ref="CML39:CMM39"/>
    <mergeCell ref="CMN39:CMO39"/>
    <mergeCell ref="CMQ39:CMR39"/>
    <mergeCell ref="CMU39:CMV39"/>
    <mergeCell ref="CMW39:CMX39"/>
    <mergeCell ref="CLV39:CLW39"/>
    <mergeCell ref="CLY39:CLZ39"/>
    <mergeCell ref="CMC39:CMD39"/>
    <mergeCell ref="CME39:CMF39"/>
    <mergeCell ref="CMH39:CMI39"/>
    <mergeCell ref="CPX39:CPY39"/>
    <mergeCell ref="CPZ39:CQA39"/>
    <mergeCell ref="CQC39:CQD39"/>
    <mergeCell ref="CQG39:CQH39"/>
    <mergeCell ref="CQI39:CQJ39"/>
    <mergeCell ref="CPH39:CPI39"/>
    <mergeCell ref="CPK39:CPL39"/>
    <mergeCell ref="CPO39:CPP39"/>
    <mergeCell ref="CPQ39:CPR39"/>
    <mergeCell ref="CPT39:CPU39"/>
    <mergeCell ref="COS39:COT39"/>
    <mergeCell ref="COW39:COX39"/>
    <mergeCell ref="COY39:COZ39"/>
    <mergeCell ref="CPB39:CPC39"/>
    <mergeCell ref="CPF39:CPG39"/>
    <mergeCell ref="COE39:COF39"/>
    <mergeCell ref="COG39:COH39"/>
    <mergeCell ref="COJ39:COK39"/>
    <mergeCell ref="CON39:COO39"/>
    <mergeCell ref="COP39:COQ39"/>
    <mergeCell ref="CSE39:CSF39"/>
    <mergeCell ref="CSI39:CSJ39"/>
    <mergeCell ref="CSK39:CSL39"/>
    <mergeCell ref="CSN39:CSO39"/>
    <mergeCell ref="CSR39:CSS39"/>
    <mergeCell ref="CRQ39:CRR39"/>
    <mergeCell ref="CRS39:CRT39"/>
    <mergeCell ref="CRV39:CRW39"/>
    <mergeCell ref="CRZ39:CSA39"/>
    <mergeCell ref="CSB39:CSC39"/>
    <mergeCell ref="CRA39:CRB39"/>
    <mergeCell ref="CRD39:CRE39"/>
    <mergeCell ref="CRH39:CRI39"/>
    <mergeCell ref="CRJ39:CRK39"/>
    <mergeCell ref="CRM39:CRN39"/>
    <mergeCell ref="CQL39:CQM39"/>
    <mergeCell ref="CQP39:CQQ39"/>
    <mergeCell ref="CQR39:CQS39"/>
    <mergeCell ref="CQU39:CQV39"/>
    <mergeCell ref="CQY39:CQZ39"/>
    <mergeCell ref="CUM39:CUN39"/>
    <mergeCell ref="CUP39:CUQ39"/>
    <mergeCell ref="CUT39:CUU39"/>
    <mergeCell ref="CUV39:CUW39"/>
    <mergeCell ref="CUY39:CUZ39"/>
    <mergeCell ref="CTX39:CTY39"/>
    <mergeCell ref="CUB39:CUC39"/>
    <mergeCell ref="CUD39:CUE39"/>
    <mergeCell ref="CUG39:CUH39"/>
    <mergeCell ref="CUK39:CUL39"/>
    <mergeCell ref="CTJ39:CTK39"/>
    <mergeCell ref="CTL39:CTM39"/>
    <mergeCell ref="CTO39:CTP39"/>
    <mergeCell ref="CTS39:CTT39"/>
    <mergeCell ref="CTU39:CTV39"/>
    <mergeCell ref="CST39:CSU39"/>
    <mergeCell ref="CSW39:CSX39"/>
    <mergeCell ref="CTA39:CTB39"/>
    <mergeCell ref="CTC39:CTD39"/>
    <mergeCell ref="CTF39:CTG39"/>
    <mergeCell ref="CWV39:CWW39"/>
    <mergeCell ref="CWX39:CWY39"/>
    <mergeCell ref="CXA39:CXB39"/>
    <mergeCell ref="CXE39:CXF39"/>
    <mergeCell ref="CXG39:CXH39"/>
    <mergeCell ref="CWF39:CWG39"/>
    <mergeCell ref="CWI39:CWJ39"/>
    <mergeCell ref="CWM39:CWN39"/>
    <mergeCell ref="CWO39:CWP39"/>
    <mergeCell ref="CWR39:CWS39"/>
    <mergeCell ref="CVQ39:CVR39"/>
    <mergeCell ref="CVU39:CVV39"/>
    <mergeCell ref="CVW39:CVX39"/>
    <mergeCell ref="CVZ39:CWA39"/>
    <mergeCell ref="CWD39:CWE39"/>
    <mergeCell ref="CVC39:CVD39"/>
    <mergeCell ref="CVE39:CVF39"/>
    <mergeCell ref="CVH39:CVI39"/>
    <mergeCell ref="CVL39:CVM39"/>
    <mergeCell ref="CVN39:CVO39"/>
    <mergeCell ref="CZC39:CZD39"/>
    <mergeCell ref="CZG39:CZH39"/>
    <mergeCell ref="CZI39:CZJ39"/>
    <mergeCell ref="CZL39:CZM39"/>
    <mergeCell ref="CZP39:CZQ39"/>
    <mergeCell ref="CYO39:CYP39"/>
    <mergeCell ref="CYQ39:CYR39"/>
    <mergeCell ref="CYT39:CYU39"/>
    <mergeCell ref="CYX39:CYY39"/>
    <mergeCell ref="CYZ39:CZA39"/>
    <mergeCell ref="CXY39:CXZ39"/>
    <mergeCell ref="CYB39:CYC39"/>
    <mergeCell ref="CYF39:CYG39"/>
    <mergeCell ref="CYH39:CYI39"/>
    <mergeCell ref="CYK39:CYL39"/>
    <mergeCell ref="CXJ39:CXK39"/>
    <mergeCell ref="CXN39:CXO39"/>
    <mergeCell ref="CXP39:CXQ39"/>
    <mergeCell ref="CXS39:CXT39"/>
    <mergeCell ref="CXW39:CXX39"/>
    <mergeCell ref="DBK39:DBL39"/>
    <mergeCell ref="DBN39:DBO39"/>
    <mergeCell ref="DBR39:DBS39"/>
    <mergeCell ref="DBT39:DBU39"/>
    <mergeCell ref="DBW39:DBX39"/>
    <mergeCell ref="DAV39:DAW39"/>
    <mergeCell ref="DAZ39:DBA39"/>
    <mergeCell ref="DBB39:DBC39"/>
    <mergeCell ref="DBE39:DBF39"/>
    <mergeCell ref="DBI39:DBJ39"/>
    <mergeCell ref="DAH39:DAI39"/>
    <mergeCell ref="DAJ39:DAK39"/>
    <mergeCell ref="DAM39:DAN39"/>
    <mergeCell ref="DAQ39:DAR39"/>
    <mergeCell ref="DAS39:DAT39"/>
    <mergeCell ref="CZR39:CZS39"/>
    <mergeCell ref="CZU39:CZV39"/>
    <mergeCell ref="CZY39:CZZ39"/>
    <mergeCell ref="DAA39:DAB39"/>
    <mergeCell ref="DAD39:DAE39"/>
    <mergeCell ref="DDT39:DDU39"/>
    <mergeCell ref="DDV39:DDW39"/>
    <mergeCell ref="DDY39:DDZ39"/>
    <mergeCell ref="DEC39:DED39"/>
    <mergeCell ref="DEE39:DEF39"/>
    <mergeCell ref="DDD39:DDE39"/>
    <mergeCell ref="DDG39:DDH39"/>
    <mergeCell ref="DDK39:DDL39"/>
    <mergeCell ref="DDM39:DDN39"/>
    <mergeCell ref="DDP39:DDQ39"/>
    <mergeCell ref="DCO39:DCP39"/>
    <mergeCell ref="DCS39:DCT39"/>
    <mergeCell ref="DCU39:DCV39"/>
    <mergeCell ref="DCX39:DCY39"/>
    <mergeCell ref="DDB39:DDC39"/>
    <mergeCell ref="DCA39:DCB39"/>
    <mergeCell ref="DCC39:DCD39"/>
    <mergeCell ref="DCF39:DCG39"/>
    <mergeCell ref="DCJ39:DCK39"/>
    <mergeCell ref="DCL39:DCM39"/>
    <mergeCell ref="DGA39:DGB39"/>
    <mergeCell ref="DGE39:DGF39"/>
    <mergeCell ref="DGG39:DGH39"/>
    <mergeCell ref="DGJ39:DGK39"/>
    <mergeCell ref="DGN39:DGO39"/>
    <mergeCell ref="DFM39:DFN39"/>
    <mergeCell ref="DFO39:DFP39"/>
    <mergeCell ref="DFR39:DFS39"/>
    <mergeCell ref="DFV39:DFW39"/>
    <mergeCell ref="DFX39:DFY39"/>
    <mergeCell ref="DEW39:DEX39"/>
    <mergeCell ref="DEZ39:DFA39"/>
    <mergeCell ref="DFD39:DFE39"/>
    <mergeCell ref="DFF39:DFG39"/>
    <mergeCell ref="DFI39:DFJ39"/>
    <mergeCell ref="DEH39:DEI39"/>
    <mergeCell ref="DEL39:DEM39"/>
    <mergeCell ref="DEN39:DEO39"/>
    <mergeCell ref="DEQ39:DER39"/>
    <mergeCell ref="DEU39:DEV39"/>
    <mergeCell ref="DII39:DIJ39"/>
    <mergeCell ref="DIL39:DIM39"/>
    <mergeCell ref="DIP39:DIQ39"/>
    <mergeCell ref="DIR39:DIS39"/>
    <mergeCell ref="DIU39:DIV39"/>
    <mergeCell ref="DHT39:DHU39"/>
    <mergeCell ref="DHX39:DHY39"/>
    <mergeCell ref="DHZ39:DIA39"/>
    <mergeCell ref="DIC39:DID39"/>
    <mergeCell ref="DIG39:DIH39"/>
    <mergeCell ref="DHF39:DHG39"/>
    <mergeCell ref="DHH39:DHI39"/>
    <mergeCell ref="DHK39:DHL39"/>
    <mergeCell ref="DHO39:DHP39"/>
    <mergeCell ref="DHQ39:DHR39"/>
    <mergeCell ref="DGP39:DGQ39"/>
    <mergeCell ref="DGS39:DGT39"/>
    <mergeCell ref="DGW39:DGX39"/>
    <mergeCell ref="DGY39:DGZ39"/>
    <mergeCell ref="DHB39:DHC39"/>
    <mergeCell ref="DKR39:DKS39"/>
    <mergeCell ref="DKT39:DKU39"/>
    <mergeCell ref="DKW39:DKX39"/>
    <mergeCell ref="DLA39:DLB39"/>
    <mergeCell ref="DLC39:DLD39"/>
    <mergeCell ref="DKB39:DKC39"/>
    <mergeCell ref="DKE39:DKF39"/>
    <mergeCell ref="DKI39:DKJ39"/>
    <mergeCell ref="DKK39:DKL39"/>
    <mergeCell ref="DKN39:DKO39"/>
    <mergeCell ref="DJM39:DJN39"/>
    <mergeCell ref="DJQ39:DJR39"/>
    <mergeCell ref="DJS39:DJT39"/>
    <mergeCell ref="DJV39:DJW39"/>
    <mergeCell ref="DJZ39:DKA39"/>
    <mergeCell ref="DIY39:DIZ39"/>
    <mergeCell ref="DJA39:DJB39"/>
    <mergeCell ref="DJD39:DJE39"/>
    <mergeCell ref="DJH39:DJI39"/>
    <mergeCell ref="DJJ39:DJK39"/>
    <mergeCell ref="DMY39:DMZ39"/>
    <mergeCell ref="DNC39:DND39"/>
    <mergeCell ref="DNE39:DNF39"/>
    <mergeCell ref="DNH39:DNI39"/>
    <mergeCell ref="DNL39:DNM39"/>
    <mergeCell ref="DMK39:DML39"/>
    <mergeCell ref="DMM39:DMN39"/>
    <mergeCell ref="DMP39:DMQ39"/>
    <mergeCell ref="DMT39:DMU39"/>
    <mergeCell ref="DMV39:DMW39"/>
    <mergeCell ref="DLU39:DLV39"/>
    <mergeCell ref="DLX39:DLY39"/>
    <mergeCell ref="DMB39:DMC39"/>
    <mergeCell ref="DMD39:DME39"/>
    <mergeCell ref="DMG39:DMH39"/>
    <mergeCell ref="DLF39:DLG39"/>
    <mergeCell ref="DLJ39:DLK39"/>
    <mergeCell ref="DLL39:DLM39"/>
    <mergeCell ref="DLO39:DLP39"/>
    <mergeCell ref="DLS39:DLT39"/>
    <mergeCell ref="DPG39:DPH39"/>
    <mergeCell ref="DPJ39:DPK39"/>
    <mergeCell ref="DPN39:DPO39"/>
    <mergeCell ref="DPP39:DPQ39"/>
    <mergeCell ref="DPS39:DPT39"/>
    <mergeCell ref="DOR39:DOS39"/>
    <mergeCell ref="DOV39:DOW39"/>
    <mergeCell ref="DOX39:DOY39"/>
    <mergeCell ref="DPA39:DPB39"/>
    <mergeCell ref="DPE39:DPF39"/>
    <mergeCell ref="DOD39:DOE39"/>
    <mergeCell ref="DOF39:DOG39"/>
    <mergeCell ref="DOI39:DOJ39"/>
    <mergeCell ref="DOM39:DON39"/>
    <mergeCell ref="DOO39:DOP39"/>
    <mergeCell ref="DNN39:DNO39"/>
    <mergeCell ref="DNQ39:DNR39"/>
    <mergeCell ref="DNU39:DNV39"/>
    <mergeCell ref="DNW39:DNX39"/>
    <mergeCell ref="DNZ39:DOA39"/>
    <mergeCell ref="DRP39:DRQ39"/>
    <mergeCell ref="DRR39:DRS39"/>
    <mergeCell ref="DRU39:DRV39"/>
    <mergeCell ref="DRY39:DRZ39"/>
    <mergeCell ref="DSA39:DSB39"/>
    <mergeCell ref="DQZ39:DRA39"/>
    <mergeCell ref="DRC39:DRD39"/>
    <mergeCell ref="DRG39:DRH39"/>
    <mergeCell ref="DRI39:DRJ39"/>
    <mergeCell ref="DRL39:DRM39"/>
    <mergeCell ref="DQK39:DQL39"/>
    <mergeCell ref="DQO39:DQP39"/>
    <mergeCell ref="DQQ39:DQR39"/>
    <mergeCell ref="DQT39:DQU39"/>
    <mergeCell ref="DQX39:DQY39"/>
    <mergeCell ref="DPW39:DPX39"/>
    <mergeCell ref="DPY39:DPZ39"/>
    <mergeCell ref="DQB39:DQC39"/>
    <mergeCell ref="DQF39:DQG39"/>
    <mergeCell ref="DQH39:DQI39"/>
    <mergeCell ref="DTW39:DTX39"/>
    <mergeCell ref="DUA39:DUB39"/>
    <mergeCell ref="DUC39:DUD39"/>
    <mergeCell ref="DUF39:DUG39"/>
    <mergeCell ref="DUJ39:DUK39"/>
    <mergeCell ref="DTI39:DTJ39"/>
    <mergeCell ref="DTK39:DTL39"/>
    <mergeCell ref="DTN39:DTO39"/>
    <mergeCell ref="DTR39:DTS39"/>
    <mergeCell ref="DTT39:DTU39"/>
    <mergeCell ref="DSS39:DST39"/>
    <mergeCell ref="DSV39:DSW39"/>
    <mergeCell ref="DSZ39:DTA39"/>
    <mergeCell ref="DTB39:DTC39"/>
    <mergeCell ref="DTE39:DTF39"/>
    <mergeCell ref="DSD39:DSE39"/>
    <mergeCell ref="DSH39:DSI39"/>
    <mergeCell ref="DSJ39:DSK39"/>
    <mergeCell ref="DSM39:DSN39"/>
    <mergeCell ref="DSQ39:DSR39"/>
    <mergeCell ref="DWE39:DWF39"/>
    <mergeCell ref="DWH39:DWI39"/>
    <mergeCell ref="DWL39:DWM39"/>
    <mergeCell ref="DWN39:DWO39"/>
    <mergeCell ref="DWQ39:DWR39"/>
    <mergeCell ref="DVP39:DVQ39"/>
    <mergeCell ref="DVT39:DVU39"/>
    <mergeCell ref="DVV39:DVW39"/>
    <mergeCell ref="DVY39:DVZ39"/>
    <mergeCell ref="DWC39:DWD39"/>
    <mergeCell ref="DVB39:DVC39"/>
    <mergeCell ref="DVD39:DVE39"/>
    <mergeCell ref="DVG39:DVH39"/>
    <mergeCell ref="DVK39:DVL39"/>
    <mergeCell ref="DVM39:DVN39"/>
    <mergeCell ref="DUL39:DUM39"/>
    <mergeCell ref="DUO39:DUP39"/>
    <mergeCell ref="DUS39:DUT39"/>
    <mergeCell ref="DUU39:DUV39"/>
    <mergeCell ref="DUX39:DUY39"/>
    <mergeCell ref="DYN39:DYO39"/>
    <mergeCell ref="DYP39:DYQ39"/>
    <mergeCell ref="DYS39:DYT39"/>
    <mergeCell ref="DYW39:DYX39"/>
    <mergeCell ref="DYY39:DYZ39"/>
    <mergeCell ref="DXX39:DXY39"/>
    <mergeCell ref="DYA39:DYB39"/>
    <mergeCell ref="DYE39:DYF39"/>
    <mergeCell ref="DYG39:DYH39"/>
    <mergeCell ref="DYJ39:DYK39"/>
    <mergeCell ref="DXI39:DXJ39"/>
    <mergeCell ref="DXM39:DXN39"/>
    <mergeCell ref="DXO39:DXP39"/>
    <mergeCell ref="DXR39:DXS39"/>
    <mergeCell ref="DXV39:DXW39"/>
    <mergeCell ref="DWU39:DWV39"/>
    <mergeCell ref="DWW39:DWX39"/>
    <mergeCell ref="DWZ39:DXA39"/>
    <mergeCell ref="DXD39:DXE39"/>
    <mergeCell ref="DXF39:DXG39"/>
    <mergeCell ref="EAU39:EAV39"/>
    <mergeCell ref="EAY39:EAZ39"/>
    <mergeCell ref="EBA39:EBB39"/>
    <mergeCell ref="EBD39:EBE39"/>
    <mergeCell ref="EBH39:EBI39"/>
    <mergeCell ref="EAG39:EAH39"/>
    <mergeCell ref="EAI39:EAJ39"/>
    <mergeCell ref="EAL39:EAM39"/>
    <mergeCell ref="EAP39:EAQ39"/>
    <mergeCell ref="EAR39:EAS39"/>
    <mergeCell ref="DZQ39:DZR39"/>
    <mergeCell ref="DZT39:DZU39"/>
    <mergeCell ref="DZX39:DZY39"/>
    <mergeCell ref="DZZ39:EAA39"/>
    <mergeCell ref="EAC39:EAD39"/>
    <mergeCell ref="DZB39:DZC39"/>
    <mergeCell ref="DZF39:DZG39"/>
    <mergeCell ref="DZH39:DZI39"/>
    <mergeCell ref="DZK39:DZL39"/>
    <mergeCell ref="DZO39:DZP39"/>
    <mergeCell ref="EDC39:EDD39"/>
    <mergeCell ref="EDF39:EDG39"/>
    <mergeCell ref="EDJ39:EDK39"/>
    <mergeCell ref="EDL39:EDM39"/>
    <mergeCell ref="EDO39:EDP39"/>
    <mergeCell ref="ECN39:ECO39"/>
    <mergeCell ref="ECR39:ECS39"/>
    <mergeCell ref="ECT39:ECU39"/>
    <mergeCell ref="ECW39:ECX39"/>
    <mergeCell ref="EDA39:EDB39"/>
    <mergeCell ref="EBZ39:ECA39"/>
    <mergeCell ref="ECB39:ECC39"/>
    <mergeCell ref="ECE39:ECF39"/>
    <mergeCell ref="ECI39:ECJ39"/>
    <mergeCell ref="ECK39:ECL39"/>
    <mergeCell ref="EBJ39:EBK39"/>
    <mergeCell ref="EBM39:EBN39"/>
    <mergeCell ref="EBQ39:EBR39"/>
    <mergeCell ref="EBS39:EBT39"/>
    <mergeCell ref="EBV39:EBW39"/>
    <mergeCell ref="EFL39:EFM39"/>
    <mergeCell ref="EFN39:EFO39"/>
    <mergeCell ref="EFQ39:EFR39"/>
    <mergeCell ref="EFU39:EFV39"/>
    <mergeCell ref="EFW39:EFX39"/>
    <mergeCell ref="EEV39:EEW39"/>
    <mergeCell ref="EEY39:EEZ39"/>
    <mergeCell ref="EFC39:EFD39"/>
    <mergeCell ref="EFE39:EFF39"/>
    <mergeCell ref="EFH39:EFI39"/>
    <mergeCell ref="EEG39:EEH39"/>
    <mergeCell ref="EEK39:EEL39"/>
    <mergeCell ref="EEM39:EEN39"/>
    <mergeCell ref="EEP39:EEQ39"/>
    <mergeCell ref="EET39:EEU39"/>
    <mergeCell ref="EDS39:EDT39"/>
    <mergeCell ref="EDU39:EDV39"/>
    <mergeCell ref="EDX39:EDY39"/>
    <mergeCell ref="EEB39:EEC39"/>
    <mergeCell ref="EED39:EEE39"/>
    <mergeCell ref="EHS39:EHT39"/>
    <mergeCell ref="EHW39:EHX39"/>
    <mergeCell ref="EHY39:EHZ39"/>
    <mergeCell ref="EIB39:EIC39"/>
    <mergeCell ref="EIF39:EIG39"/>
    <mergeCell ref="EHE39:EHF39"/>
    <mergeCell ref="EHG39:EHH39"/>
    <mergeCell ref="EHJ39:EHK39"/>
    <mergeCell ref="EHN39:EHO39"/>
    <mergeCell ref="EHP39:EHQ39"/>
    <mergeCell ref="EGO39:EGP39"/>
    <mergeCell ref="EGR39:EGS39"/>
    <mergeCell ref="EGV39:EGW39"/>
    <mergeCell ref="EGX39:EGY39"/>
    <mergeCell ref="EHA39:EHB39"/>
    <mergeCell ref="EFZ39:EGA39"/>
    <mergeCell ref="EGD39:EGE39"/>
    <mergeCell ref="EGF39:EGG39"/>
    <mergeCell ref="EGI39:EGJ39"/>
    <mergeCell ref="EGM39:EGN39"/>
    <mergeCell ref="EKA39:EKB39"/>
    <mergeCell ref="EKD39:EKE39"/>
    <mergeCell ref="EKH39:EKI39"/>
    <mergeCell ref="EKJ39:EKK39"/>
    <mergeCell ref="EKM39:EKN39"/>
    <mergeCell ref="EJL39:EJM39"/>
    <mergeCell ref="EJP39:EJQ39"/>
    <mergeCell ref="EJR39:EJS39"/>
    <mergeCell ref="EJU39:EJV39"/>
    <mergeCell ref="EJY39:EJZ39"/>
    <mergeCell ref="EIX39:EIY39"/>
    <mergeCell ref="EIZ39:EJA39"/>
    <mergeCell ref="EJC39:EJD39"/>
    <mergeCell ref="EJG39:EJH39"/>
    <mergeCell ref="EJI39:EJJ39"/>
    <mergeCell ref="EIH39:EII39"/>
    <mergeCell ref="EIK39:EIL39"/>
    <mergeCell ref="EIO39:EIP39"/>
    <mergeCell ref="EIQ39:EIR39"/>
    <mergeCell ref="EIT39:EIU39"/>
    <mergeCell ref="EMJ39:EMK39"/>
    <mergeCell ref="EML39:EMM39"/>
    <mergeCell ref="EMO39:EMP39"/>
    <mergeCell ref="EMS39:EMT39"/>
    <mergeCell ref="EMU39:EMV39"/>
    <mergeCell ref="ELT39:ELU39"/>
    <mergeCell ref="ELW39:ELX39"/>
    <mergeCell ref="EMA39:EMB39"/>
    <mergeCell ref="EMC39:EMD39"/>
    <mergeCell ref="EMF39:EMG39"/>
    <mergeCell ref="ELE39:ELF39"/>
    <mergeCell ref="ELI39:ELJ39"/>
    <mergeCell ref="ELK39:ELL39"/>
    <mergeCell ref="ELN39:ELO39"/>
    <mergeCell ref="ELR39:ELS39"/>
    <mergeCell ref="EKQ39:EKR39"/>
    <mergeCell ref="EKS39:EKT39"/>
    <mergeCell ref="EKV39:EKW39"/>
    <mergeCell ref="EKZ39:ELA39"/>
    <mergeCell ref="ELB39:ELC39"/>
    <mergeCell ref="EOQ39:EOR39"/>
    <mergeCell ref="EOU39:EOV39"/>
    <mergeCell ref="EOW39:EOX39"/>
    <mergeCell ref="EOZ39:EPA39"/>
    <mergeCell ref="EPD39:EPE39"/>
    <mergeCell ref="EOC39:EOD39"/>
    <mergeCell ref="EOE39:EOF39"/>
    <mergeCell ref="EOH39:EOI39"/>
    <mergeCell ref="EOL39:EOM39"/>
    <mergeCell ref="EON39:EOO39"/>
    <mergeCell ref="ENM39:ENN39"/>
    <mergeCell ref="ENP39:ENQ39"/>
    <mergeCell ref="ENT39:ENU39"/>
    <mergeCell ref="ENV39:ENW39"/>
    <mergeCell ref="ENY39:ENZ39"/>
    <mergeCell ref="EMX39:EMY39"/>
    <mergeCell ref="ENB39:ENC39"/>
    <mergeCell ref="END39:ENE39"/>
    <mergeCell ref="ENG39:ENH39"/>
    <mergeCell ref="ENK39:ENL39"/>
    <mergeCell ref="EQY39:EQZ39"/>
    <mergeCell ref="ERB39:ERC39"/>
    <mergeCell ref="ERF39:ERG39"/>
    <mergeCell ref="ERH39:ERI39"/>
    <mergeCell ref="ERK39:ERL39"/>
    <mergeCell ref="EQJ39:EQK39"/>
    <mergeCell ref="EQN39:EQO39"/>
    <mergeCell ref="EQP39:EQQ39"/>
    <mergeCell ref="EQS39:EQT39"/>
    <mergeCell ref="EQW39:EQX39"/>
    <mergeCell ref="EPV39:EPW39"/>
    <mergeCell ref="EPX39:EPY39"/>
    <mergeCell ref="EQA39:EQB39"/>
    <mergeCell ref="EQE39:EQF39"/>
    <mergeCell ref="EQG39:EQH39"/>
    <mergeCell ref="EPF39:EPG39"/>
    <mergeCell ref="EPI39:EPJ39"/>
    <mergeCell ref="EPM39:EPN39"/>
    <mergeCell ref="EPO39:EPP39"/>
    <mergeCell ref="EPR39:EPS39"/>
    <mergeCell ref="ETH39:ETI39"/>
    <mergeCell ref="ETJ39:ETK39"/>
    <mergeCell ref="ETM39:ETN39"/>
    <mergeCell ref="ETQ39:ETR39"/>
    <mergeCell ref="ETS39:ETT39"/>
    <mergeCell ref="ESR39:ESS39"/>
    <mergeCell ref="ESU39:ESV39"/>
    <mergeCell ref="ESY39:ESZ39"/>
    <mergeCell ref="ETA39:ETB39"/>
    <mergeCell ref="ETD39:ETE39"/>
    <mergeCell ref="ESC39:ESD39"/>
    <mergeCell ref="ESG39:ESH39"/>
    <mergeCell ref="ESI39:ESJ39"/>
    <mergeCell ref="ESL39:ESM39"/>
    <mergeCell ref="ESP39:ESQ39"/>
    <mergeCell ref="ERO39:ERP39"/>
    <mergeCell ref="ERQ39:ERR39"/>
    <mergeCell ref="ERT39:ERU39"/>
    <mergeCell ref="ERX39:ERY39"/>
    <mergeCell ref="ERZ39:ESA39"/>
    <mergeCell ref="EVO39:EVP39"/>
    <mergeCell ref="EVS39:EVT39"/>
    <mergeCell ref="EVU39:EVV39"/>
    <mergeCell ref="EVX39:EVY39"/>
    <mergeCell ref="EWB39:EWC39"/>
    <mergeCell ref="EVA39:EVB39"/>
    <mergeCell ref="EVC39:EVD39"/>
    <mergeCell ref="EVF39:EVG39"/>
    <mergeCell ref="EVJ39:EVK39"/>
    <mergeCell ref="EVL39:EVM39"/>
    <mergeCell ref="EUK39:EUL39"/>
    <mergeCell ref="EUN39:EUO39"/>
    <mergeCell ref="EUR39:EUS39"/>
    <mergeCell ref="EUT39:EUU39"/>
    <mergeCell ref="EUW39:EUX39"/>
    <mergeCell ref="ETV39:ETW39"/>
    <mergeCell ref="ETZ39:EUA39"/>
    <mergeCell ref="EUB39:EUC39"/>
    <mergeCell ref="EUE39:EUF39"/>
    <mergeCell ref="EUI39:EUJ39"/>
    <mergeCell ref="EXW39:EXX39"/>
    <mergeCell ref="EXZ39:EYA39"/>
    <mergeCell ref="EYD39:EYE39"/>
    <mergeCell ref="EYF39:EYG39"/>
    <mergeCell ref="EYI39:EYJ39"/>
    <mergeCell ref="EXH39:EXI39"/>
    <mergeCell ref="EXL39:EXM39"/>
    <mergeCell ref="EXN39:EXO39"/>
    <mergeCell ref="EXQ39:EXR39"/>
    <mergeCell ref="EXU39:EXV39"/>
    <mergeCell ref="EWT39:EWU39"/>
    <mergeCell ref="EWV39:EWW39"/>
    <mergeCell ref="EWY39:EWZ39"/>
    <mergeCell ref="EXC39:EXD39"/>
    <mergeCell ref="EXE39:EXF39"/>
    <mergeCell ref="EWD39:EWE39"/>
    <mergeCell ref="EWG39:EWH39"/>
    <mergeCell ref="EWK39:EWL39"/>
    <mergeCell ref="EWM39:EWN39"/>
    <mergeCell ref="EWP39:EWQ39"/>
    <mergeCell ref="FAF39:FAG39"/>
    <mergeCell ref="FAH39:FAI39"/>
    <mergeCell ref="FAK39:FAL39"/>
    <mergeCell ref="FAO39:FAP39"/>
    <mergeCell ref="FAQ39:FAR39"/>
    <mergeCell ref="EZP39:EZQ39"/>
    <mergeCell ref="EZS39:EZT39"/>
    <mergeCell ref="EZW39:EZX39"/>
    <mergeCell ref="EZY39:EZZ39"/>
    <mergeCell ref="FAB39:FAC39"/>
    <mergeCell ref="EZA39:EZB39"/>
    <mergeCell ref="EZE39:EZF39"/>
    <mergeCell ref="EZG39:EZH39"/>
    <mergeCell ref="EZJ39:EZK39"/>
    <mergeCell ref="EZN39:EZO39"/>
    <mergeCell ref="EYM39:EYN39"/>
    <mergeCell ref="EYO39:EYP39"/>
    <mergeCell ref="EYR39:EYS39"/>
    <mergeCell ref="EYV39:EYW39"/>
    <mergeCell ref="EYX39:EYY39"/>
    <mergeCell ref="FCM39:FCN39"/>
    <mergeCell ref="FCQ39:FCR39"/>
    <mergeCell ref="FCS39:FCT39"/>
    <mergeCell ref="FCV39:FCW39"/>
    <mergeCell ref="FCZ39:FDA39"/>
    <mergeCell ref="FBY39:FBZ39"/>
    <mergeCell ref="FCA39:FCB39"/>
    <mergeCell ref="FCD39:FCE39"/>
    <mergeCell ref="FCH39:FCI39"/>
    <mergeCell ref="FCJ39:FCK39"/>
    <mergeCell ref="FBI39:FBJ39"/>
    <mergeCell ref="FBL39:FBM39"/>
    <mergeCell ref="FBP39:FBQ39"/>
    <mergeCell ref="FBR39:FBS39"/>
    <mergeCell ref="FBU39:FBV39"/>
    <mergeCell ref="FAT39:FAU39"/>
    <mergeCell ref="FAX39:FAY39"/>
    <mergeCell ref="FAZ39:FBA39"/>
    <mergeCell ref="FBC39:FBD39"/>
    <mergeCell ref="FBG39:FBH39"/>
    <mergeCell ref="FEU39:FEV39"/>
    <mergeCell ref="FEX39:FEY39"/>
    <mergeCell ref="FFB39:FFC39"/>
    <mergeCell ref="FFD39:FFE39"/>
    <mergeCell ref="FFG39:FFH39"/>
    <mergeCell ref="FEF39:FEG39"/>
    <mergeCell ref="FEJ39:FEK39"/>
    <mergeCell ref="FEL39:FEM39"/>
    <mergeCell ref="FEO39:FEP39"/>
    <mergeCell ref="FES39:FET39"/>
    <mergeCell ref="FDR39:FDS39"/>
    <mergeCell ref="FDT39:FDU39"/>
    <mergeCell ref="FDW39:FDX39"/>
    <mergeCell ref="FEA39:FEB39"/>
    <mergeCell ref="FEC39:FED39"/>
    <mergeCell ref="FDB39:FDC39"/>
    <mergeCell ref="FDE39:FDF39"/>
    <mergeCell ref="FDI39:FDJ39"/>
    <mergeCell ref="FDK39:FDL39"/>
    <mergeCell ref="FDN39:FDO39"/>
    <mergeCell ref="FHD39:FHE39"/>
    <mergeCell ref="FHF39:FHG39"/>
    <mergeCell ref="FHI39:FHJ39"/>
    <mergeCell ref="FHM39:FHN39"/>
    <mergeCell ref="FHO39:FHP39"/>
    <mergeCell ref="FGN39:FGO39"/>
    <mergeCell ref="FGQ39:FGR39"/>
    <mergeCell ref="FGU39:FGV39"/>
    <mergeCell ref="FGW39:FGX39"/>
    <mergeCell ref="FGZ39:FHA39"/>
    <mergeCell ref="FFY39:FFZ39"/>
    <mergeCell ref="FGC39:FGD39"/>
    <mergeCell ref="FGE39:FGF39"/>
    <mergeCell ref="FGH39:FGI39"/>
    <mergeCell ref="FGL39:FGM39"/>
    <mergeCell ref="FFK39:FFL39"/>
    <mergeCell ref="FFM39:FFN39"/>
    <mergeCell ref="FFP39:FFQ39"/>
    <mergeCell ref="FFT39:FFU39"/>
    <mergeCell ref="FFV39:FFW39"/>
    <mergeCell ref="FJK39:FJL39"/>
    <mergeCell ref="FJO39:FJP39"/>
    <mergeCell ref="FJQ39:FJR39"/>
    <mergeCell ref="FJT39:FJU39"/>
    <mergeCell ref="FJX39:FJY39"/>
    <mergeCell ref="FIW39:FIX39"/>
    <mergeCell ref="FIY39:FIZ39"/>
    <mergeCell ref="FJB39:FJC39"/>
    <mergeCell ref="FJF39:FJG39"/>
    <mergeCell ref="FJH39:FJI39"/>
    <mergeCell ref="FIG39:FIH39"/>
    <mergeCell ref="FIJ39:FIK39"/>
    <mergeCell ref="FIN39:FIO39"/>
    <mergeCell ref="FIP39:FIQ39"/>
    <mergeCell ref="FIS39:FIT39"/>
    <mergeCell ref="FHR39:FHS39"/>
    <mergeCell ref="FHV39:FHW39"/>
    <mergeCell ref="FHX39:FHY39"/>
    <mergeCell ref="FIA39:FIB39"/>
    <mergeCell ref="FIE39:FIF39"/>
    <mergeCell ref="FLS39:FLT39"/>
    <mergeCell ref="FLV39:FLW39"/>
    <mergeCell ref="FLZ39:FMA39"/>
    <mergeCell ref="FMB39:FMC39"/>
    <mergeCell ref="FME39:FMF39"/>
    <mergeCell ref="FLD39:FLE39"/>
    <mergeCell ref="FLH39:FLI39"/>
    <mergeCell ref="FLJ39:FLK39"/>
    <mergeCell ref="FLM39:FLN39"/>
    <mergeCell ref="FLQ39:FLR39"/>
    <mergeCell ref="FKP39:FKQ39"/>
    <mergeCell ref="FKR39:FKS39"/>
    <mergeCell ref="FKU39:FKV39"/>
    <mergeCell ref="FKY39:FKZ39"/>
    <mergeCell ref="FLA39:FLB39"/>
    <mergeCell ref="FJZ39:FKA39"/>
    <mergeCell ref="FKC39:FKD39"/>
    <mergeCell ref="FKG39:FKH39"/>
    <mergeCell ref="FKI39:FKJ39"/>
    <mergeCell ref="FKL39:FKM39"/>
    <mergeCell ref="FOB39:FOC39"/>
    <mergeCell ref="FOD39:FOE39"/>
    <mergeCell ref="FOG39:FOH39"/>
    <mergeCell ref="FOK39:FOL39"/>
    <mergeCell ref="FOM39:FON39"/>
    <mergeCell ref="FNL39:FNM39"/>
    <mergeCell ref="FNO39:FNP39"/>
    <mergeCell ref="FNS39:FNT39"/>
    <mergeCell ref="FNU39:FNV39"/>
    <mergeCell ref="FNX39:FNY39"/>
    <mergeCell ref="FMW39:FMX39"/>
    <mergeCell ref="FNA39:FNB39"/>
    <mergeCell ref="FNC39:FND39"/>
    <mergeCell ref="FNF39:FNG39"/>
    <mergeCell ref="FNJ39:FNK39"/>
    <mergeCell ref="FMI39:FMJ39"/>
    <mergeCell ref="FMK39:FML39"/>
    <mergeCell ref="FMN39:FMO39"/>
    <mergeCell ref="FMR39:FMS39"/>
    <mergeCell ref="FMT39:FMU39"/>
    <mergeCell ref="FQI39:FQJ39"/>
    <mergeCell ref="FQM39:FQN39"/>
    <mergeCell ref="FQO39:FQP39"/>
    <mergeCell ref="FQR39:FQS39"/>
    <mergeCell ref="FQV39:FQW39"/>
    <mergeCell ref="FPU39:FPV39"/>
    <mergeCell ref="FPW39:FPX39"/>
    <mergeCell ref="FPZ39:FQA39"/>
    <mergeCell ref="FQD39:FQE39"/>
    <mergeCell ref="FQF39:FQG39"/>
    <mergeCell ref="FPE39:FPF39"/>
    <mergeCell ref="FPH39:FPI39"/>
    <mergeCell ref="FPL39:FPM39"/>
    <mergeCell ref="FPN39:FPO39"/>
    <mergeCell ref="FPQ39:FPR39"/>
    <mergeCell ref="FOP39:FOQ39"/>
    <mergeCell ref="FOT39:FOU39"/>
    <mergeCell ref="FOV39:FOW39"/>
    <mergeCell ref="FOY39:FOZ39"/>
    <mergeCell ref="FPC39:FPD39"/>
    <mergeCell ref="FSQ39:FSR39"/>
    <mergeCell ref="FST39:FSU39"/>
    <mergeCell ref="FSX39:FSY39"/>
    <mergeCell ref="FSZ39:FTA39"/>
    <mergeCell ref="FTC39:FTD39"/>
    <mergeCell ref="FSB39:FSC39"/>
    <mergeCell ref="FSF39:FSG39"/>
    <mergeCell ref="FSH39:FSI39"/>
    <mergeCell ref="FSK39:FSL39"/>
    <mergeCell ref="FSO39:FSP39"/>
    <mergeCell ref="FRN39:FRO39"/>
    <mergeCell ref="FRP39:FRQ39"/>
    <mergeCell ref="FRS39:FRT39"/>
    <mergeCell ref="FRW39:FRX39"/>
    <mergeCell ref="FRY39:FRZ39"/>
    <mergeCell ref="FQX39:FQY39"/>
    <mergeCell ref="FRA39:FRB39"/>
    <mergeCell ref="FRE39:FRF39"/>
    <mergeCell ref="FRG39:FRH39"/>
    <mergeCell ref="FRJ39:FRK39"/>
    <mergeCell ref="FUZ39:FVA39"/>
    <mergeCell ref="FVB39:FVC39"/>
    <mergeCell ref="FVE39:FVF39"/>
    <mergeCell ref="FVI39:FVJ39"/>
    <mergeCell ref="FVK39:FVL39"/>
    <mergeCell ref="FUJ39:FUK39"/>
    <mergeCell ref="FUM39:FUN39"/>
    <mergeCell ref="FUQ39:FUR39"/>
    <mergeCell ref="FUS39:FUT39"/>
    <mergeCell ref="FUV39:FUW39"/>
    <mergeCell ref="FTU39:FTV39"/>
    <mergeCell ref="FTY39:FTZ39"/>
    <mergeCell ref="FUA39:FUB39"/>
    <mergeCell ref="FUD39:FUE39"/>
    <mergeCell ref="FUH39:FUI39"/>
    <mergeCell ref="FTG39:FTH39"/>
    <mergeCell ref="FTI39:FTJ39"/>
    <mergeCell ref="FTL39:FTM39"/>
    <mergeCell ref="FTP39:FTQ39"/>
    <mergeCell ref="FTR39:FTS39"/>
    <mergeCell ref="FXG39:FXH39"/>
    <mergeCell ref="FXK39:FXL39"/>
    <mergeCell ref="FXM39:FXN39"/>
    <mergeCell ref="FXP39:FXQ39"/>
    <mergeCell ref="FXT39:FXU39"/>
    <mergeCell ref="FWS39:FWT39"/>
    <mergeCell ref="FWU39:FWV39"/>
    <mergeCell ref="FWX39:FWY39"/>
    <mergeCell ref="FXB39:FXC39"/>
    <mergeCell ref="FXD39:FXE39"/>
    <mergeCell ref="FWC39:FWD39"/>
    <mergeCell ref="FWF39:FWG39"/>
    <mergeCell ref="FWJ39:FWK39"/>
    <mergeCell ref="FWL39:FWM39"/>
    <mergeCell ref="FWO39:FWP39"/>
    <mergeCell ref="FVN39:FVO39"/>
    <mergeCell ref="FVR39:FVS39"/>
    <mergeCell ref="FVT39:FVU39"/>
    <mergeCell ref="FVW39:FVX39"/>
    <mergeCell ref="FWA39:FWB39"/>
    <mergeCell ref="FZO39:FZP39"/>
    <mergeCell ref="FZR39:FZS39"/>
    <mergeCell ref="FZV39:FZW39"/>
    <mergeCell ref="FZX39:FZY39"/>
    <mergeCell ref="GAA39:GAB39"/>
    <mergeCell ref="FYZ39:FZA39"/>
    <mergeCell ref="FZD39:FZE39"/>
    <mergeCell ref="FZF39:FZG39"/>
    <mergeCell ref="FZI39:FZJ39"/>
    <mergeCell ref="FZM39:FZN39"/>
    <mergeCell ref="FYL39:FYM39"/>
    <mergeCell ref="FYN39:FYO39"/>
    <mergeCell ref="FYQ39:FYR39"/>
    <mergeCell ref="FYU39:FYV39"/>
    <mergeCell ref="FYW39:FYX39"/>
    <mergeCell ref="FXV39:FXW39"/>
    <mergeCell ref="FXY39:FXZ39"/>
    <mergeCell ref="FYC39:FYD39"/>
    <mergeCell ref="FYE39:FYF39"/>
    <mergeCell ref="FYH39:FYI39"/>
    <mergeCell ref="GBX39:GBY39"/>
    <mergeCell ref="GBZ39:GCA39"/>
    <mergeCell ref="GCC39:GCD39"/>
    <mergeCell ref="GCG39:GCH39"/>
    <mergeCell ref="GCI39:GCJ39"/>
    <mergeCell ref="GBH39:GBI39"/>
    <mergeCell ref="GBK39:GBL39"/>
    <mergeCell ref="GBO39:GBP39"/>
    <mergeCell ref="GBQ39:GBR39"/>
    <mergeCell ref="GBT39:GBU39"/>
    <mergeCell ref="GAS39:GAT39"/>
    <mergeCell ref="GAW39:GAX39"/>
    <mergeCell ref="GAY39:GAZ39"/>
    <mergeCell ref="GBB39:GBC39"/>
    <mergeCell ref="GBF39:GBG39"/>
    <mergeCell ref="GAE39:GAF39"/>
    <mergeCell ref="GAG39:GAH39"/>
    <mergeCell ref="GAJ39:GAK39"/>
    <mergeCell ref="GAN39:GAO39"/>
    <mergeCell ref="GAP39:GAQ39"/>
    <mergeCell ref="GEE39:GEF39"/>
    <mergeCell ref="GEI39:GEJ39"/>
    <mergeCell ref="GEK39:GEL39"/>
    <mergeCell ref="GEN39:GEO39"/>
    <mergeCell ref="GER39:GES39"/>
    <mergeCell ref="GDQ39:GDR39"/>
    <mergeCell ref="GDS39:GDT39"/>
    <mergeCell ref="GDV39:GDW39"/>
    <mergeCell ref="GDZ39:GEA39"/>
    <mergeCell ref="GEB39:GEC39"/>
    <mergeCell ref="GDA39:GDB39"/>
    <mergeCell ref="GDD39:GDE39"/>
    <mergeCell ref="GDH39:GDI39"/>
    <mergeCell ref="GDJ39:GDK39"/>
    <mergeCell ref="GDM39:GDN39"/>
    <mergeCell ref="GCL39:GCM39"/>
    <mergeCell ref="GCP39:GCQ39"/>
    <mergeCell ref="GCR39:GCS39"/>
    <mergeCell ref="GCU39:GCV39"/>
    <mergeCell ref="GCY39:GCZ39"/>
    <mergeCell ref="GGM39:GGN39"/>
    <mergeCell ref="GGP39:GGQ39"/>
    <mergeCell ref="GGT39:GGU39"/>
    <mergeCell ref="GGV39:GGW39"/>
    <mergeCell ref="GGY39:GGZ39"/>
    <mergeCell ref="GFX39:GFY39"/>
    <mergeCell ref="GGB39:GGC39"/>
    <mergeCell ref="GGD39:GGE39"/>
    <mergeCell ref="GGG39:GGH39"/>
    <mergeCell ref="GGK39:GGL39"/>
    <mergeCell ref="GFJ39:GFK39"/>
    <mergeCell ref="GFL39:GFM39"/>
    <mergeCell ref="GFO39:GFP39"/>
    <mergeCell ref="GFS39:GFT39"/>
    <mergeCell ref="GFU39:GFV39"/>
    <mergeCell ref="GET39:GEU39"/>
    <mergeCell ref="GEW39:GEX39"/>
    <mergeCell ref="GFA39:GFB39"/>
    <mergeCell ref="GFC39:GFD39"/>
    <mergeCell ref="GFF39:GFG39"/>
    <mergeCell ref="GIV39:GIW39"/>
    <mergeCell ref="GIX39:GIY39"/>
    <mergeCell ref="GJA39:GJB39"/>
    <mergeCell ref="GJE39:GJF39"/>
    <mergeCell ref="GJG39:GJH39"/>
    <mergeCell ref="GIF39:GIG39"/>
    <mergeCell ref="GII39:GIJ39"/>
    <mergeCell ref="GIM39:GIN39"/>
    <mergeCell ref="GIO39:GIP39"/>
    <mergeCell ref="GIR39:GIS39"/>
    <mergeCell ref="GHQ39:GHR39"/>
    <mergeCell ref="GHU39:GHV39"/>
    <mergeCell ref="GHW39:GHX39"/>
    <mergeCell ref="GHZ39:GIA39"/>
    <mergeCell ref="GID39:GIE39"/>
    <mergeCell ref="GHC39:GHD39"/>
    <mergeCell ref="GHE39:GHF39"/>
    <mergeCell ref="GHH39:GHI39"/>
    <mergeCell ref="GHL39:GHM39"/>
    <mergeCell ref="GHN39:GHO39"/>
    <mergeCell ref="GLC39:GLD39"/>
    <mergeCell ref="GLG39:GLH39"/>
    <mergeCell ref="GLI39:GLJ39"/>
    <mergeCell ref="GLL39:GLM39"/>
    <mergeCell ref="GLP39:GLQ39"/>
    <mergeCell ref="GKO39:GKP39"/>
    <mergeCell ref="GKQ39:GKR39"/>
    <mergeCell ref="GKT39:GKU39"/>
    <mergeCell ref="GKX39:GKY39"/>
    <mergeCell ref="GKZ39:GLA39"/>
    <mergeCell ref="GJY39:GJZ39"/>
    <mergeCell ref="GKB39:GKC39"/>
    <mergeCell ref="GKF39:GKG39"/>
    <mergeCell ref="GKH39:GKI39"/>
    <mergeCell ref="GKK39:GKL39"/>
    <mergeCell ref="GJJ39:GJK39"/>
    <mergeCell ref="GJN39:GJO39"/>
    <mergeCell ref="GJP39:GJQ39"/>
    <mergeCell ref="GJS39:GJT39"/>
    <mergeCell ref="GJW39:GJX39"/>
    <mergeCell ref="GNK39:GNL39"/>
    <mergeCell ref="GNN39:GNO39"/>
    <mergeCell ref="GNR39:GNS39"/>
    <mergeCell ref="GNT39:GNU39"/>
    <mergeCell ref="GNW39:GNX39"/>
    <mergeCell ref="GMV39:GMW39"/>
    <mergeCell ref="GMZ39:GNA39"/>
    <mergeCell ref="GNB39:GNC39"/>
    <mergeCell ref="GNE39:GNF39"/>
    <mergeCell ref="GNI39:GNJ39"/>
    <mergeCell ref="GMH39:GMI39"/>
    <mergeCell ref="GMJ39:GMK39"/>
    <mergeCell ref="GMM39:GMN39"/>
    <mergeCell ref="GMQ39:GMR39"/>
    <mergeCell ref="GMS39:GMT39"/>
    <mergeCell ref="GLR39:GLS39"/>
    <mergeCell ref="GLU39:GLV39"/>
    <mergeCell ref="GLY39:GLZ39"/>
    <mergeCell ref="GMA39:GMB39"/>
    <mergeCell ref="GMD39:GME39"/>
    <mergeCell ref="GPT39:GPU39"/>
    <mergeCell ref="GPV39:GPW39"/>
    <mergeCell ref="GPY39:GPZ39"/>
    <mergeCell ref="GQC39:GQD39"/>
    <mergeCell ref="GQE39:GQF39"/>
    <mergeCell ref="GPD39:GPE39"/>
    <mergeCell ref="GPG39:GPH39"/>
    <mergeCell ref="GPK39:GPL39"/>
    <mergeCell ref="GPM39:GPN39"/>
    <mergeCell ref="GPP39:GPQ39"/>
    <mergeCell ref="GOO39:GOP39"/>
    <mergeCell ref="GOS39:GOT39"/>
    <mergeCell ref="GOU39:GOV39"/>
    <mergeCell ref="GOX39:GOY39"/>
    <mergeCell ref="GPB39:GPC39"/>
    <mergeCell ref="GOA39:GOB39"/>
    <mergeCell ref="GOC39:GOD39"/>
    <mergeCell ref="GOF39:GOG39"/>
    <mergeCell ref="GOJ39:GOK39"/>
    <mergeCell ref="GOL39:GOM39"/>
    <mergeCell ref="GSA39:GSB39"/>
    <mergeCell ref="GSE39:GSF39"/>
    <mergeCell ref="GSG39:GSH39"/>
    <mergeCell ref="GSJ39:GSK39"/>
    <mergeCell ref="GSN39:GSO39"/>
    <mergeCell ref="GRM39:GRN39"/>
    <mergeCell ref="GRO39:GRP39"/>
    <mergeCell ref="GRR39:GRS39"/>
    <mergeCell ref="GRV39:GRW39"/>
    <mergeCell ref="GRX39:GRY39"/>
    <mergeCell ref="GQW39:GQX39"/>
    <mergeCell ref="GQZ39:GRA39"/>
    <mergeCell ref="GRD39:GRE39"/>
    <mergeCell ref="GRF39:GRG39"/>
    <mergeCell ref="GRI39:GRJ39"/>
    <mergeCell ref="GQH39:GQI39"/>
    <mergeCell ref="GQL39:GQM39"/>
    <mergeCell ref="GQN39:GQO39"/>
    <mergeCell ref="GQQ39:GQR39"/>
    <mergeCell ref="GQU39:GQV39"/>
    <mergeCell ref="GUI39:GUJ39"/>
    <mergeCell ref="GUL39:GUM39"/>
    <mergeCell ref="GUP39:GUQ39"/>
    <mergeCell ref="GUR39:GUS39"/>
    <mergeCell ref="GUU39:GUV39"/>
    <mergeCell ref="GTT39:GTU39"/>
    <mergeCell ref="GTX39:GTY39"/>
    <mergeCell ref="GTZ39:GUA39"/>
    <mergeCell ref="GUC39:GUD39"/>
    <mergeCell ref="GUG39:GUH39"/>
    <mergeCell ref="GTF39:GTG39"/>
    <mergeCell ref="GTH39:GTI39"/>
    <mergeCell ref="GTK39:GTL39"/>
    <mergeCell ref="GTO39:GTP39"/>
    <mergeCell ref="GTQ39:GTR39"/>
    <mergeCell ref="GSP39:GSQ39"/>
    <mergeCell ref="GSS39:GST39"/>
    <mergeCell ref="GSW39:GSX39"/>
    <mergeCell ref="GSY39:GSZ39"/>
    <mergeCell ref="GTB39:GTC39"/>
    <mergeCell ref="GWR39:GWS39"/>
    <mergeCell ref="GWT39:GWU39"/>
    <mergeCell ref="GWW39:GWX39"/>
    <mergeCell ref="GXA39:GXB39"/>
    <mergeCell ref="GXC39:GXD39"/>
    <mergeCell ref="GWB39:GWC39"/>
    <mergeCell ref="GWE39:GWF39"/>
    <mergeCell ref="GWI39:GWJ39"/>
    <mergeCell ref="GWK39:GWL39"/>
    <mergeCell ref="GWN39:GWO39"/>
    <mergeCell ref="GVM39:GVN39"/>
    <mergeCell ref="GVQ39:GVR39"/>
    <mergeCell ref="GVS39:GVT39"/>
    <mergeCell ref="GVV39:GVW39"/>
    <mergeCell ref="GVZ39:GWA39"/>
    <mergeCell ref="GUY39:GUZ39"/>
    <mergeCell ref="GVA39:GVB39"/>
    <mergeCell ref="GVD39:GVE39"/>
    <mergeCell ref="GVH39:GVI39"/>
    <mergeCell ref="GVJ39:GVK39"/>
    <mergeCell ref="GYY39:GYZ39"/>
    <mergeCell ref="GZC39:GZD39"/>
    <mergeCell ref="GZE39:GZF39"/>
    <mergeCell ref="GZH39:GZI39"/>
    <mergeCell ref="GZL39:GZM39"/>
    <mergeCell ref="GYK39:GYL39"/>
    <mergeCell ref="GYM39:GYN39"/>
    <mergeCell ref="GYP39:GYQ39"/>
    <mergeCell ref="GYT39:GYU39"/>
    <mergeCell ref="GYV39:GYW39"/>
    <mergeCell ref="GXU39:GXV39"/>
    <mergeCell ref="GXX39:GXY39"/>
    <mergeCell ref="GYB39:GYC39"/>
    <mergeCell ref="GYD39:GYE39"/>
    <mergeCell ref="GYG39:GYH39"/>
    <mergeCell ref="GXF39:GXG39"/>
    <mergeCell ref="GXJ39:GXK39"/>
    <mergeCell ref="GXL39:GXM39"/>
    <mergeCell ref="GXO39:GXP39"/>
    <mergeCell ref="GXS39:GXT39"/>
    <mergeCell ref="HBG39:HBH39"/>
    <mergeCell ref="HBJ39:HBK39"/>
    <mergeCell ref="HBN39:HBO39"/>
    <mergeCell ref="HBP39:HBQ39"/>
    <mergeCell ref="HBS39:HBT39"/>
    <mergeCell ref="HAR39:HAS39"/>
    <mergeCell ref="HAV39:HAW39"/>
    <mergeCell ref="HAX39:HAY39"/>
    <mergeCell ref="HBA39:HBB39"/>
    <mergeCell ref="HBE39:HBF39"/>
    <mergeCell ref="HAD39:HAE39"/>
    <mergeCell ref="HAF39:HAG39"/>
    <mergeCell ref="HAI39:HAJ39"/>
    <mergeCell ref="HAM39:HAN39"/>
    <mergeCell ref="HAO39:HAP39"/>
    <mergeCell ref="GZN39:GZO39"/>
    <mergeCell ref="GZQ39:GZR39"/>
    <mergeCell ref="GZU39:GZV39"/>
    <mergeCell ref="GZW39:GZX39"/>
    <mergeCell ref="GZZ39:HAA39"/>
    <mergeCell ref="HDP39:HDQ39"/>
    <mergeCell ref="HDR39:HDS39"/>
    <mergeCell ref="HDU39:HDV39"/>
    <mergeCell ref="HDY39:HDZ39"/>
    <mergeCell ref="HEA39:HEB39"/>
    <mergeCell ref="HCZ39:HDA39"/>
    <mergeCell ref="HDC39:HDD39"/>
    <mergeCell ref="HDG39:HDH39"/>
    <mergeCell ref="HDI39:HDJ39"/>
    <mergeCell ref="HDL39:HDM39"/>
    <mergeCell ref="HCK39:HCL39"/>
    <mergeCell ref="HCO39:HCP39"/>
    <mergeCell ref="HCQ39:HCR39"/>
    <mergeCell ref="HCT39:HCU39"/>
    <mergeCell ref="HCX39:HCY39"/>
    <mergeCell ref="HBW39:HBX39"/>
    <mergeCell ref="HBY39:HBZ39"/>
    <mergeCell ref="HCB39:HCC39"/>
    <mergeCell ref="HCF39:HCG39"/>
    <mergeCell ref="HCH39:HCI39"/>
    <mergeCell ref="HFW39:HFX39"/>
    <mergeCell ref="HGA39:HGB39"/>
    <mergeCell ref="HGC39:HGD39"/>
    <mergeCell ref="HGF39:HGG39"/>
    <mergeCell ref="HGJ39:HGK39"/>
    <mergeCell ref="HFI39:HFJ39"/>
    <mergeCell ref="HFK39:HFL39"/>
    <mergeCell ref="HFN39:HFO39"/>
    <mergeCell ref="HFR39:HFS39"/>
    <mergeCell ref="HFT39:HFU39"/>
    <mergeCell ref="HES39:HET39"/>
    <mergeCell ref="HEV39:HEW39"/>
    <mergeCell ref="HEZ39:HFA39"/>
    <mergeCell ref="HFB39:HFC39"/>
    <mergeCell ref="HFE39:HFF39"/>
    <mergeCell ref="HED39:HEE39"/>
    <mergeCell ref="HEH39:HEI39"/>
    <mergeCell ref="HEJ39:HEK39"/>
    <mergeCell ref="HEM39:HEN39"/>
    <mergeCell ref="HEQ39:HER39"/>
    <mergeCell ref="HIE39:HIF39"/>
    <mergeCell ref="HIH39:HII39"/>
    <mergeCell ref="HIL39:HIM39"/>
    <mergeCell ref="HIN39:HIO39"/>
    <mergeCell ref="HIQ39:HIR39"/>
    <mergeCell ref="HHP39:HHQ39"/>
    <mergeCell ref="HHT39:HHU39"/>
    <mergeCell ref="HHV39:HHW39"/>
    <mergeCell ref="HHY39:HHZ39"/>
    <mergeCell ref="HIC39:HID39"/>
    <mergeCell ref="HHB39:HHC39"/>
    <mergeCell ref="HHD39:HHE39"/>
    <mergeCell ref="HHG39:HHH39"/>
    <mergeCell ref="HHK39:HHL39"/>
    <mergeCell ref="HHM39:HHN39"/>
    <mergeCell ref="HGL39:HGM39"/>
    <mergeCell ref="HGO39:HGP39"/>
    <mergeCell ref="HGS39:HGT39"/>
    <mergeCell ref="HGU39:HGV39"/>
    <mergeCell ref="HGX39:HGY39"/>
    <mergeCell ref="HKN39:HKO39"/>
    <mergeCell ref="HKP39:HKQ39"/>
    <mergeCell ref="HKS39:HKT39"/>
    <mergeCell ref="HKW39:HKX39"/>
    <mergeCell ref="HKY39:HKZ39"/>
    <mergeCell ref="HJX39:HJY39"/>
    <mergeCell ref="HKA39:HKB39"/>
    <mergeCell ref="HKE39:HKF39"/>
    <mergeCell ref="HKG39:HKH39"/>
    <mergeCell ref="HKJ39:HKK39"/>
    <mergeCell ref="HJI39:HJJ39"/>
    <mergeCell ref="HJM39:HJN39"/>
    <mergeCell ref="HJO39:HJP39"/>
    <mergeCell ref="HJR39:HJS39"/>
    <mergeCell ref="HJV39:HJW39"/>
    <mergeCell ref="HIU39:HIV39"/>
    <mergeCell ref="HIW39:HIX39"/>
    <mergeCell ref="HIZ39:HJA39"/>
    <mergeCell ref="HJD39:HJE39"/>
    <mergeCell ref="HJF39:HJG39"/>
    <mergeCell ref="HMU39:HMV39"/>
    <mergeCell ref="HMY39:HMZ39"/>
    <mergeCell ref="HNA39:HNB39"/>
    <mergeCell ref="HND39:HNE39"/>
    <mergeCell ref="HNH39:HNI39"/>
    <mergeCell ref="HMG39:HMH39"/>
    <mergeCell ref="HMI39:HMJ39"/>
    <mergeCell ref="HML39:HMM39"/>
    <mergeCell ref="HMP39:HMQ39"/>
    <mergeCell ref="HMR39:HMS39"/>
    <mergeCell ref="HLQ39:HLR39"/>
    <mergeCell ref="HLT39:HLU39"/>
    <mergeCell ref="HLX39:HLY39"/>
    <mergeCell ref="HLZ39:HMA39"/>
    <mergeCell ref="HMC39:HMD39"/>
    <mergeCell ref="HLB39:HLC39"/>
    <mergeCell ref="HLF39:HLG39"/>
    <mergeCell ref="HLH39:HLI39"/>
    <mergeCell ref="HLK39:HLL39"/>
    <mergeCell ref="HLO39:HLP39"/>
    <mergeCell ref="HPC39:HPD39"/>
    <mergeCell ref="HPF39:HPG39"/>
    <mergeCell ref="HPJ39:HPK39"/>
    <mergeCell ref="HPL39:HPM39"/>
    <mergeCell ref="HPO39:HPP39"/>
    <mergeCell ref="HON39:HOO39"/>
    <mergeCell ref="HOR39:HOS39"/>
    <mergeCell ref="HOT39:HOU39"/>
    <mergeCell ref="HOW39:HOX39"/>
    <mergeCell ref="HPA39:HPB39"/>
    <mergeCell ref="HNZ39:HOA39"/>
    <mergeCell ref="HOB39:HOC39"/>
    <mergeCell ref="HOE39:HOF39"/>
    <mergeCell ref="HOI39:HOJ39"/>
    <mergeCell ref="HOK39:HOL39"/>
    <mergeCell ref="HNJ39:HNK39"/>
    <mergeCell ref="HNM39:HNN39"/>
    <mergeCell ref="HNQ39:HNR39"/>
    <mergeCell ref="HNS39:HNT39"/>
    <mergeCell ref="HNV39:HNW39"/>
    <mergeCell ref="HRL39:HRM39"/>
    <mergeCell ref="HRN39:HRO39"/>
    <mergeCell ref="HRQ39:HRR39"/>
    <mergeCell ref="HRU39:HRV39"/>
    <mergeCell ref="HRW39:HRX39"/>
    <mergeCell ref="HQV39:HQW39"/>
    <mergeCell ref="HQY39:HQZ39"/>
    <mergeCell ref="HRC39:HRD39"/>
    <mergeCell ref="HRE39:HRF39"/>
    <mergeCell ref="HRH39:HRI39"/>
    <mergeCell ref="HQG39:HQH39"/>
    <mergeCell ref="HQK39:HQL39"/>
    <mergeCell ref="HQM39:HQN39"/>
    <mergeCell ref="HQP39:HQQ39"/>
    <mergeCell ref="HQT39:HQU39"/>
    <mergeCell ref="HPS39:HPT39"/>
    <mergeCell ref="HPU39:HPV39"/>
    <mergeCell ref="HPX39:HPY39"/>
    <mergeCell ref="HQB39:HQC39"/>
    <mergeCell ref="HQD39:HQE39"/>
    <mergeCell ref="HTS39:HTT39"/>
    <mergeCell ref="HTW39:HTX39"/>
    <mergeCell ref="HTY39:HTZ39"/>
    <mergeCell ref="HUB39:HUC39"/>
    <mergeCell ref="HUF39:HUG39"/>
    <mergeCell ref="HTE39:HTF39"/>
    <mergeCell ref="HTG39:HTH39"/>
    <mergeCell ref="HTJ39:HTK39"/>
    <mergeCell ref="HTN39:HTO39"/>
    <mergeCell ref="HTP39:HTQ39"/>
    <mergeCell ref="HSO39:HSP39"/>
    <mergeCell ref="HSR39:HSS39"/>
    <mergeCell ref="HSV39:HSW39"/>
    <mergeCell ref="HSX39:HSY39"/>
    <mergeCell ref="HTA39:HTB39"/>
    <mergeCell ref="HRZ39:HSA39"/>
    <mergeCell ref="HSD39:HSE39"/>
    <mergeCell ref="HSF39:HSG39"/>
    <mergeCell ref="HSI39:HSJ39"/>
    <mergeCell ref="HSM39:HSN39"/>
    <mergeCell ref="HWA39:HWB39"/>
    <mergeCell ref="HWD39:HWE39"/>
    <mergeCell ref="HWH39:HWI39"/>
    <mergeCell ref="HWJ39:HWK39"/>
    <mergeCell ref="HWM39:HWN39"/>
    <mergeCell ref="HVL39:HVM39"/>
    <mergeCell ref="HVP39:HVQ39"/>
    <mergeCell ref="HVR39:HVS39"/>
    <mergeCell ref="HVU39:HVV39"/>
    <mergeCell ref="HVY39:HVZ39"/>
    <mergeCell ref="HUX39:HUY39"/>
    <mergeCell ref="HUZ39:HVA39"/>
    <mergeCell ref="HVC39:HVD39"/>
    <mergeCell ref="HVG39:HVH39"/>
    <mergeCell ref="HVI39:HVJ39"/>
    <mergeCell ref="HUH39:HUI39"/>
    <mergeCell ref="HUK39:HUL39"/>
    <mergeCell ref="HUO39:HUP39"/>
    <mergeCell ref="HUQ39:HUR39"/>
    <mergeCell ref="HUT39:HUU39"/>
    <mergeCell ref="HYJ39:HYK39"/>
    <mergeCell ref="HYL39:HYM39"/>
    <mergeCell ref="HYO39:HYP39"/>
    <mergeCell ref="HYS39:HYT39"/>
    <mergeCell ref="HYU39:HYV39"/>
    <mergeCell ref="HXT39:HXU39"/>
    <mergeCell ref="HXW39:HXX39"/>
    <mergeCell ref="HYA39:HYB39"/>
    <mergeCell ref="HYC39:HYD39"/>
    <mergeCell ref="HYF39:HYG39"/>
    <mergeCell ref="HXE39:HXF39"/>
    <mergeCell ref="HXI39:HXJ39"/>
    <mergeCell ref="HXK39:HXL39"/>
    <mergeCell ref="HXN39:HXO39"/>
    <mergeCell ref="HXR39:HXS39"/>
    <mergeCell ref="HWQ39:HWR39"/>
    <mergeCell ref="HWS39:HWT39"/>
    <mergeCell ref="HWV39:HWW39"/>
    <mergeCell ref="HWZ39:HXA39"/>
    <mergeCell ref="HXB39:HXC39"/>
    <mergeCell ref="IAQ39:IAR39"/>
    <mergeCell ref="IAU39:IAV39"/>
    <mergeCell ref="IAW39:IAX39"/>
    <mergeCell ref="IAZ39:IBA39"/>
    <mergeCell ref="IBD39:IBE39"/>
    <mergeCell ref="IAC39:IAD39"/>
    <mergeCell ref="IAE39:IAF39"/>
    <mergeCell ref="IAH39:IAI39"/>
    <mergeCell ref="IAL39:IAM39"/>
    <mergeCell ref="IAN39:IAO39"/>
    <mergeCell ref="HZM39:HZN39"/>
    <mergeCell ref="HZP39:HZQ39"/>
    <mergeCell ref="HZT39:HZU39"/>
    <mergeCell ref="HZV39:HZW39"/>
    <mergeCell ref="HZY39:HZZ39"/>
    <mergeCell ref="HYX39:HYY39"/>
    <mergeCell ref="HZB39:HZC39"/>
    <mergeCell ref="HZD39:HZE39"/>
    <mergeCell ref="HZG39:HZH39"/>
    <mergeCell ref="HZK39:HZL39"/>
    <mergeCell ref="ICY39:ICZ39"/>
    <mergeCell ref="IDB39:IDC39"/>
    <mergeCell ref="IDF39:IDG39"/>
    <mergeCell ref="IDH39:IDI39"/>
    <mergeCell ref="IDK39:IDL39"/>
    <mergeCell ref="ICJ39:ICK39"/>
    <mergeCell ref="ICN39:ICO39"/>
    <mergeCell ref="ICP39:ICQ39"/>
    <mergeCell ref="ICS39:ICT39"/>
    <mergeCell ref="ICW39:ICX39"/>
    <mergeCell ref="IBV39:IBW39"/>
    <mergeCell ref="IBX39:IBY39"/>
    <mergeCell ref="ICA39:ICB39"/>
    <mergeCell ref="ICE39:ICF39"/>
    <mergeCell ref="ICG39:ICH39"/>
    <mergeCell ref="IBF39:IBG39"/>
    <mergeCell ref="IBI39:IBJ39"/>
    <mergeCell ref="IBM39:IBN39"/>
    <mergeCell ref="IBO39:IBP39"/>
    <mergeCell ref="IBR39:IBS39"/>
    <mergeCell ref="IFH39:IFI39"/>
    <mergeCell ref="IFJ39:IFK39"/>
    <mergeCell ref="IFM39:IFN39"/>
    <mergeCell ref="IFQ39:IFR39"/>
    <mergeCell ref="IFS39:IFT39"/>
    <mergeCell ref="IER39:IES39"/>
    <mergeCell ref="IEU39:IEV39"/>
    <mergeCell ref="IEY39:IEZ39"/>
    <mergeCell ref="IFA39:IFB39"/>
    <mergeCell ref="IFD39:IFE39"/>
    <mergeCell ref="IEC39:IED39"/>
    <mergeCell ref="IEG39:IEH39"/>
    <mergeCell ref="IEI39:IEJ39"/>
    <mergeCell ref="IEL39:IEM39"/>
    <mergeCell ref="IEP39:IEQ39"/>
    <mergeCell ref="IDO39:IDP39"/>
    <mergeCell ref="IDQ39:IDR39"/>
    <mergeCell ref="IDT39:IDU39"/>
    <mergeCell ref="IDX39:IDY39"/>
    <mergeCell ref="IDZ39:IEA39"/>
    <mergeCell ref="IHO39:IHP39"/>
    <mergeCell ref="IHS39:IHT39"/>
    <mergeCell ref="IHU39:IHV39"/>
    <mergeCell ref="IHX39:IHY39"/>
    <mergeCell ref="IIB39:IIC39"/>
    <mergeCell ref="IHA39:IHB39"/>
    <mergeCell ref="IHC39:IHD39"/>
    <mergeCell ref="IHF39:IHG39"/>
    <mergeCell ref="IHJ39:IHK39"/>
    <mergeCell ref="IHL39:IHM39"/>
    <mergeCell ref="IGK39:IGL39"/>
    <mergeCell ref="IGN39:IGO39"/>
    <mergeCell ref="IGR39:IGS39"/>
    <mergeCell ref="IGT39:IGU39"/>
    <mergeCell ref="IGW39:IGX39"/>
    <mergeCell ref="IFV39:IFW39"/>
    <mergeCell ref="IFZ39:IGA39"/>
    <mergeCell ref="IGB39:IGC39"/>
    <mergeCell ref="IGE39:IGF39"/>
    <mergeCell ref="IGI39:IGJ39"/>
    <mergeCell ref="IJW39:IJX39"/>
    <mergeCell ref="IJZ39:IKA39"/>
    <mergeCell ref="IKD39:IKE39"/>
    <mergeCell ref="IKF39:IKG39"/>
    <mergeCell ref="IKI39:IKJ39"/>
    <mergeCell ref="IJH39:IJI39"/>
    <mergeCell ref="IJL39:IJM39"/>
    <mergeCell ref="IJN39:IJO39"/>
    <mergeCell ref="IJQ39:IJR39"/>
    <mergeCell ref="IJU39:IJV39"/>
    <mergeCell ref="IIT39:IIU39"/>
    <mergeCell ref="IIV39:IIW39"/>
    <mergeCell ref="IIY39:IIZ39"/>
    <mergeCell ref="IJC39:IJD39"/>
    <mergeCell ref="IJE39:IJF39"/>
    <mergeCell ref="IID39:IIE39"/>
    <mergeCell ref="IIG39:IIH39"/>
    <mergeCell ref="IIK39:IIL39"/>
    <mergeCell ref="IIM39:IIN39"/>
    <mergeCell ref="IIP39:IIQ39"/>
    <mergeCell ref="IMF39:IMG39"/>
    <mergeCell ref="IMH39:IMI39"/>
    <mergeCell ref="IMK39:IML39"/>
    <mergeCell ref="IMO39:IMP39"/>
    <mergeCell ref="IMQ39:IMR39"/>
    <mergeCell ref="ILP39:ILQ39"/>
    <mergeCell ref="ILS39:ILT39"/>
    <mergeCell ref="ILW39:ILX39"/>
    <mergeCell ref="ILY39:ILZ39"/>
    <mergeCell ref="IMB39:IMC39"/>
    <mergeCell ref="ILA39:ILB39"/>
    <mergeCell ref="ILE39:ILF39"/>
    <mergeCell ref="ILG39:ILH39"/>
    <mergeCell ref="ILJ39:ILK39"/>
    <mergeCell ref="ILN39:ILO39"/>
    <mergeCell ref="IKM39:IKN39"/>
    <mergeCell ref="IKO39:IKP39"/>
    <mergeCell ref="IKR39:IKS39"/>
    <mergeCell ref="IKV39:IKW39"/>
    <mergeCell ref="IKX39:IKY39"/>
    <mergeCell ref="IOM39:ION39"/>
    <mergeCell ref="IOQ39:IOR39"/>
    <mergeCell ref="IOS39:IOT39"/>
    <mergeCell ref="IOV39:IOW39"/>
    <mergeCell ref="IOZ39:IPA39"/>
    <mergeCell ref="INY39:INZ39"/>
    <mergeCell ref="IOA39:IOB39"/>
    <mergeCell ref="IOD39:IOE39"/>
    <mergeCell ref="IOH39:IOI39"/>
    <mergeCell ref="IOJ39:IOK39"/>
    <mergeCell ref="INI39:INJ39"/>
    <mergeCell ref="INL39:INM39"/>
    <mergeCell ref="INP39:INQ39"/>
    <mergeCell ref="INR39:INS39"/>
    <mergeCell ref="INU39:INV39"/>
    <mergeCell ref="IMT39:IMU39"/>
    <mergeCell ref="IMX39:IMY39"/>
    <mergeCell ref="IMZ39:INA39"/>
    <mergeCell ref="INC39:IND39"/>
    <mergeCell ref="ING39:INH39"/>
    <mergeCell ref="IQU39:IQV39"/>
    <mergeCell ref="IQX39:IQY39"/>
    <mergeCell ref="IRB39:IRC39"/>
    <mergeCell ref="IRD39:IRE39"/>
    <mergeCell ref="IRG39:IRH39"/>
    <mergeCell ref="IQF39:IQG39"/>
    <mergeCell ref="IQJ39:IQK39"/>
    <mergeCell ref="IQL39:IQM39"/>
    <mergeCell ref="IQO39:IQP39"/>
    <mergeCell ref="IQS39:IQT39"/>
    <mergeCell ref="IPR39:IPS39"/>
    <mergeCell ref="IPT39:IPU39"/>
    <mergeCell ref="IPW39:IPX39"/>
    <mergeCell ref="IQA39:IQB39"/>
    <mergeCell ref="IQC39:IQD39"/>
    <mergeCell ref="IPB39:IPC39"/>
    <mergeCell ref="IPE39:IPF39"/>
    <mergeCell ref="IPI39:IPJ39"/>
    <mergeCell ref="IPK39:IPL39"/>
    <mergeCell ref="IPN39:IPO39"/>
    <mergeCell ref="ITD39:ITE39"/>
    <mergeCell ref="ITF39:ITG39"/>
    <mergeCell ref="ITI39:ITJ39"/>
    <mergeCell ref="ITM39:ITN39"/>
    <mergeCell ref="ITO39:ITP39"/>
    <mergeCell ref="ISN39:ISO39"/>
    <mergeCell ref="ISQ39:ISR39"/>
    <mergeCell ref="ISU39:ISV39"/>
    <mergeCell ref="ISW39:ISX39"/>
    <mergeCell ref="ISZ39:ITA39"/>
    <mergeCell ref="IRY39:IRZ39"/>
    <mergeCell ref="ISC39:ISD39"/>
    <mergeCell ref="ISE39:ISF39"/>
    <mergeCell ref="ISH39:ISI39"/>
    <mergeCell ref="ISL39:ISM39"/>
    <mergeCell ref="IRK39:IRL39"/>
    <mergeCell ref="IRM39:IRN39"/>
    <mergeCell ref="IRP39:IRQ39"/>
    <mergeCell ref="IRT39:IRU39"/>
    <mergeCell ref="IRV39:IRW39"/>
    <mergeCell ref="IVK39:IVL39"/>
    <mergeCell ref="IVO39:IVP39"/>
    <mergeCell ref="IVQ39:IVR39"/>
    <mergeCell ref="IVT39:IVU39"/>
    <mergeCell ref="IVX39:IVY39"/>
    <mergeCell ref="IUW39:IUX39"/>
    <mergeCell ref="IUY39:IUZ39"/>
    <mergeCell ref="IVB39:IVC39"/>
    <mergeCell ref="IVF39:IVG39"/>
    <mergeCell ref="IVH39:IVI39"/>
    <mergeCell ref="IUG39:IUH39"/>
    <mergeCell ref="IUJ39:IUK39"/>
    <mergeCell ref="IUN39:IUO39"/>
    <mergeCell ref="IUP39:IUQ39"/>
    <mergeCell ref="IUS39:IUT39"/>
    <mergeCell ref="ITR39:ITS39"/>
    <mergeCell ref="ITV39:ITW39"/>
    <mergeCell ref="ITX39:ITY39"/>
    <mergeCell ref="IUA39:IUB39"/>
    <mergeCell ref="IUE39:IUF39"/>
    <mergeCell ref="IXS39:IXT39"/>
    <mergeCell ref="IXV39:IXW39"/>
    <mergeCell ref="IXZ39:IYA39"/>
    <mergeCell ref="IYB39:IYC39"/>
    <mergeCell ref="IYE39:IYF39"/>
    <mergeCell ref="IXD39:IXE39"/>
    <mergeCell ref="IXH39:IXI39"/>
    <mergeCell ref="IXJ39:IXK39"/>
    <mergeCell ref="IXM39:IXN39"/>
    <mergeCell ref="IXQ39:IXR39"/>
    <mergeCell ref="IWP39:IWQ39"/>
    <mergeCell ref="IWR39:IWS39"/>
    <mergeCell ref="IWU39:IWV39"/>
    <mergeCell ref="IWY39:IWZ39"/>
    <mergeCell ref="IXA39:IXB39"/>
    <mergeCell ref="IVZ39:IWA39"/>
    <mergeCell ref="IWC39:IWD39"/>
    <mergeCell ref="IWG39:IWH39"/>
    <mergeCell ref="IWI39:IWJ39"/>
    <mergeCell ref="IWL39:IWM39"/>
    <mergeCell ref="JAB39:JAC39"/>
    <mergeCell ref="JAD39:JAE39"/>
    <mergeCell ref="JAG39:JAH39"/>
    <mergeCell ref="JAK39:JAL39"/>
    <mergeCell ref="JAM39:JAN39"/>
    <mergeCell ref="IZL39:IZM39"/>
    <mergeCell ref="IZO39:IZP39"/>
    <mergeCell ref="IZS39:IZT39"/>
    <mergeCell ref="IZU39:IZV39"/>
    <mergeCell ref="IZX39:IZY39"/>
    <mergeCell ref="IYW39:IYX39"/>
    <mergeCell ref="IZA39:IZB39"/>
    <mergeCell ref="IZC39:IZD39"/>
    <mergeCell ref="IZF39:IZG39"/>
    <mergeCell ref="IZJ39:IZK39"/>
    <mergeCell ref="IYI39:IYJ39"/>
    <mergeCell ref="IYK39:IYL39"/>
    <mergeCell ref="IYN39:IYO39"/>
    <mergeCell ref="IYR39:IYS39"/>
    <mergeCell ref="IYT39:IYU39"/>
    <mergeCell ref="JCI39:JCJ39"/>
    <mergeCell ref="JCM39:JCN39"/>
    <mergeCell ref="JCO39:JCP39"/>
    <mergeCell ref="JCR39:JCS39"/>
    <mergeCell ref="JCV39:JCW39"/>
    <mergeCell ref="JBU39:JBV39"/>
    <mergeCell ref="JBW39:JBX39"/>
    <mergeCell ref="JBZ39:JCA39"/>
    <mergeCell ref="JCD39:JCE39"/>
    <mergeCell ref="JCF39:JCG39"/>
    <mergeCell ref="JBE39:JBF39"/>
    <mergeCell ref="JBH39:JBI39"/>
    <mergeCell ref="JBL39:JBM39"/>
    <mergeCell ref="JBN39:JBO39"/>
    <mergeCell ref="JBQ39:JBR39"/>
    <mergeCell ref="JAP39:JAQ39"/>
    <mergeCell ref="JAT39:JAU39"/>
    <mergeCell ref="JAV39:JAW39"/>
    <mergeCell ref="JAY39:JAZ39"/>
    <mergeCell ref="JBC39:JBD39"/>
    <mergeCell ref="JEQ39:JER39"/>
    <mergeCell ref="JET39:JEU39"/>
    <mergeCell ref="JEX39:JEY39"/>
    <mergeCell ref="JEZ39:JFA39"/>
    <mergeCell ref="JFC39:JFD39"/>
    <mergeCell ref="JEB39:JEC39"/>
    <mergeCell ref="JEF39:JEG39"/>
    <mergeCell ref="JEH39:JEI39"/>
    <mergeCell ref="JEK39:JEL39"/>
    <mergeCell ref="JEO39:JEP39"/>
    <mergeCell ref="JDN39:JDO39"/>
    <mergeCell ref="JDP39:JDQ39"/>
    <mergeCell ref="JDS39:JDT39"/>
    <mergeCell ref="JDW39:JDX39"/>
    <mergeCell ref="JDY39:JDZ39"/>
    <mergeCell ref="JCX39:JCY39"/>
    <mergeCell ref="JDA39:JDB39"/>
    <mergeCell ref="JDE39:JDF39"/>
    <mergeCell ref="JDG39:JDH39"/>
    <mergeCell ref="JDJ39:JDK39"/>
    <mergeCell ref="JGZ39:JHA39"/>
    <mergeCell ref="JHB39:JHC39"/>
    <mergeCell ref="JHE39:JHF39"/>
    <mergeCell ref="JHI39:JHJ39"/>
    <mergeCell ref="JHK39:JHL39"/>
    <mergeCell ref="JGJ39:JGK39"/>
    <mergeCell ref="JGM39:JGN39"/>
    <mergeCell ref="JGQ39:JGR39"/>
    <mergeCell ref="JGS39:JGT39"/>
    <mergeCell ref="JGV39:JGW39"/>
    <mergeCell ref="JFU39:JFV39"/>
    <mergeCell ref="JFY39:JFZ39"/>
    <mergeCell ref="JGA39:JGB39"/>
    <mergeCell ref="JGD39:JGE39"/>
    <mergeCell ref="JGH39:JGI39"/>
    <mergeCell ref="JFG39:JFH39"/>
    <mergeCell ref="JFI39:JFJ39"/>
    <mergeCell ref="JFL39:JFM39"/>
    <mergeCell ref="JFP39:JFQ39"/>
    <mergeCell ref="JFR39:JFS39"/>
    <mergeCell ref="JJG39:JJH39"/>
    <mergeCell ref="JJK39:JJL39"/>
    <mergeCell ref="JJM39:JJN39"/>
    <mergeCell ref="JJP39:JJQ39"/>
    <mergeCell ref="JJT39:JJU39"/>
    <mergeCell ref="JIS39:JIT39"/>
    <mergeCell ref="JIU39:JIV39"/>
    <mergeCell ref="JIX39:JIY39"/>
    <mergeCell ref="JJB39:JJC39"/>
    <mergeCell ref="JJD39:JJE39"/>
    <mergeCell ref="JIC39:JID39"/>
    <mergeCell ref="JIF39:JIG39"/>
    <mergeCell ref="JIJ39:JIK39"/>
    <mergeCell ref="JIL39:JIM39"/>
    <mergeCell ref="JIO39:JIP39"/>
    <mergeCell ref="JHN39:JHO39"/>
    <mergeCell ref="JHR39:JHS39"/>
    <mergeCell ref="JHT39:JHU39"/>
    <mergeCell ref="JHW39:JHX39"/>
    <mergeCell ref="JIA39:JIB39"/>
    <mergeCell ref="JLO39:JLP39"/>
    <mergeCell ref="JLR39:JLS39"/>
    <mergeCell ref="JLV39:JLW39"/>
    <mergeCell ref="JLX39:JLY39"/>
    <mergeCell ref="JMA39:JMB39"/>
    <mergeCell ref="JKZ39:JLA39"/>
    <mergeCell ref="JLD39:JLE39"/>
    <mergeCell ref="JLF39:JLG39"/>
    <mergeCell ref="JLI39:JLJ39"/>
    <mergeCell ref="JLM39:JLN39"/>
    <mergeCell ref="JKL39:JKM39"/>
    <mergeCell ref="JKN39:JKO39"/>
    <mergeCell ref="JKQ39:JKR39"/>
    <mergeCell ref="JKU39:JKV39"/>
    <mergeCell ref="JKW39:JKX39"/>
    <mergeCell ref="JJV39:JJW39"/>
    <mergeCell ref="JJY39:JJZ39"/>
    <mergeCell ref="JKC39:JKD39"/>
    <mergeCell ref="JKE39:JKF39"/>
    <mergeCell ref="JKH39:JKI39"/>
    <mergeCell ref="JNX39:JNY39"/>
    <mergeCell ref="JNZ39:JOA39"/>
    <mergeCell ref="JOC39:JOD39"/>
    <mergeCell ref="JOG39:JOH39"/>
    <mergeCell ref="JOI39:JOJ39"/>
    <mergeCell ref="JNH39:JNI39"/>
    <mergeCell ref="JNK39:JNL39"/>
    <mergeCell ref="JNO39:JNP39"/>
    <mergeCell ref="JNQ39:JNR39"/>
    <mergeCell ref="JNT39:JNU39"/>
    <mergeCell ref="JMS39:JMT39"/>
    <mergeCell ref="JMW39:JMX39"/>
    <mergeCell ref="JMY39:JMZ39"/>
    <mergeCell ref="JNB39:JNC39"/>
    <mergeCell ref="JNF39:JNG39"/>
    <mergeCell ref="JME39:JMF39"/>
    <mergeCell ref="JMG39:JMH39"/>
    <mergeCell ref="JMJ39:JMK39"/>
    <mergeCell ref="JMN39:JMO39"/>
    <mergeCell ref="JMP39:JMQ39"/>
    <mergeCell ref="JQE39:JQF39"/>
    <mergeCell ref="JQI39:JQJ39"/>
    <mergeCell ref="JQK39:JQL39"/>
    <mergeCell ref="JQN39:JQO39"/>
    <mergeCell ref="JQR39:JQS39"/>
    <mergeCell ref="JPQ39:JPR39"/>
    <mergeCell ref="JPS39:JPT39"/>
    <mergeCell ref="JPV39:JPW39"/>
    <mergeCell ref="JPZ39:JQA39"/>
    <mergeCell ref="JQB39:JQC39"/>
    <mergeCell ref="JPA39:JPB39"/>
    <mergeCell ref="JPD39:JPE39"/>
    <mergeCell ref="JPH39:JPI39"/>
    <mergeCell ref="JPJ39:JPK39"/>
    <mergeCell ref="JPM39:JPN39"/>
    <mergeCell ref="JOL39:JOM39"/>
    <mergeCell ref="JOP39:JOQ39"/>
    <mergeCell ref="JOR39:JOS39"/>
    <mergeCell ref="JOU39:JOV39"/>
    <mergeCell ref="JOY39:JOZ39"/>
    <mergeCell ref="JSM39:JSN39"/>
    <mergeCell ref="JSP39:JSQ39"/>
    <mergeCell ref="JST39:JSU39"/>
    <mergeCell ref="JSV39:JSW39"/>
    <mergeCell ref="JSY39:JSZ39"/>
    <mergeCell ref="JRX39:JRY39"/>
    <mergeCell ref="JSB39:JSC39"/>
    <mergeCell ref="JSD39:JSE39"/>
    <mergeCell ref="JSG39:JSH39"/>
    <mergeCell ref="JSK39:JSL39"/>
    <mergeCell ref="JRJ39:JRK39"/>
    <mergeCell ref="JRL39:JRM39"/>
    <mergeCell ref="JRO39:JRP39"/>
    <mergeCell ref="JRS39:JRT39"/>
    <mergeCell ref="JRU39:JRV39"/>
    <mergeCell ref="JQT39:JQU39"/>
    <mergeCell ref="JQW39:JQX39"/>
    <mergeCell ref="JRA39:JRB39"/>
    <mergeCell ref="JRC39:JRD39"/>
    <mergeCell ref="JRF39:JRG39"/>
    <mergeCell ref="JUV39:JUW39"/>
    <mergeCell ref="JUX39:JUY39"/>
    <mergeCell ref="JVA39:JVB39"/>
    <mergeCell ref="JVE39:JVF39"/>
    <mergeCell ref="JVG39:JVH39"/>
    <mergeCell ref="JUF39:JUG39"/>
    <mergeCell ref="JUI39:JUJ39"/>
    <mergeCell ref="JUM39:JUN39"/>
    <mergeCell ref="JUO39:JUP39"/>
    <mergeCell ref="JUR39:JUS39"/>
    <mergeCell ref="JTQ39:JTR39"/>
    <mergeCell ref="JTU39:JTV39"/>
    <mergeCell ref="JTW39:JTX39"/>
    <mergeCell ref="JTZ39:JUA39"/>
    <mergeCell ref="JUD39:JUE39"/>
    <mergeCell ref="JTC39:JTD39"/>
    <mergeCell ref="JTE39:JTF39"/>
    <mergeCell ref="JTH39:JTI39"/>
    <mergeCell ref="JTL39:JTM39"/>
    <mergeCell ref="JTN39:JTO39"/>
    <mergeCell ref="JXC39:JXD39"/>
    <mergeCell ref="JXG39:JXH39"/>
    <mergeCell ref="JXI39:JXJ39"/>
    <mergeCell ref="JXL39:JXM39"/>
    <mergeCell ref="JXP39:JXQ39"/>
    <mergeCell ref="JWO39:JWP39"/>
    <mergeCell ref="JWQ39:JWR39"/>
    <mergeCell ref="JWT39:JWU39"/>
    <mergeCell ref="JWX39:JWY39"/>
    <mergeCell ref="JWZ39:JXA39"/>
    <mergeCell ref="JVY39:JVZ39"/>
    <mergeCell ref="JWB39:JWC39"/>
    <mergeCell ref="JWF39:JWG39"/>
    <mergeCell ref="JWH39:JWI39"/>
    <mergeCell ref="JWK39:JWL39"/>
    <mergeCell ref="JVJ39:JVK39"/>
    <mergeCell ref="JVN39:JVO39"/>
    <mergeCell ref="JVP39:JVQ39"/>
    <mergeCell ref="JVS39:JVT39"/>
    <mergeCell ref="JVW39:JVX39"/>
    <mergeCell ref="JZK39:JZL39"/>
    <mergeCell ref="JZN39:JZO39"/>
    <mergeCell ref="JZR39:JZS39"/>
    <mergeCell ref="JZT39:JZU39"/>
    <mergeCell ref="JZW39:JZX39"/>
    <mergeCell ref="JYV39:JYW39"/>
    <mergeCell ref="JYZ39:JZA39"/>
    <mergeCell ref="JZB39:JZC39"/>
    <mergeCell ref="JZE39:JZF39"/>
    <mergeCell ref="JZI39:JZJ39"/>
    <mergeCell ref="JYH39:JYI39"/>
    <mergeCell ref="JYJ39:JYK39"/>
    <mergeCell ref="JYM39:JYN39"/>
    <mergeCell ref="JYQ39:JYR39"/>
    <mergeCell ref="JYS39:JYT39"/>
    <mergeCell ref="JXR39:JXS39"/>
    <mergeCell ref="JXU39:JXV39"/>
    <mergeCell ref="JXY39:JXZ39"/>
    <mergeCell ref="JYA39:JYB39"/>
    <mergeCell ref="JYD39:JYE39"/>
    <mergeCell ref="KBT39:KBU39"/>
    <mergeCell ref="KBV39:KBW39"/>
    <mergeCell ref="KBY39:KBZ39"/>
    <mergeCell ref="KCC39:KCD39"/>
    <mergeCell ref="KCE39:KCF39"/>
    <mergeCell ref="KBD39:KBE39"/>
    <mergeCell ref="KBG39:KBH39"/>
    <mergeCell ref="KBK39:KBL39"/>
    <mergeCell ref="KBM39:KBN39"/>
    <mergeCell ref="KBP39:KBQ39"/>
    <mergeCell ref="KAO39:KAP39"/>
    <mergeCell ref="KAS39:KAT39"/>
    <mergeCell ref="KAU39:KAV39"/>
    <mergeCell ref="KAX39:KAY39"/>
    <mergeCell ref="KBB39:KBC39"/>
    <mergeCell ref="KAA39:KAB39"/>
    <mergeCell ref="KAC39:KAD39"/>
    <mergeCell ref="KAF39:KAG39"/>
    <mergeCell ref="KAJ39:KAK39"/>
    <mergeCell ref="KAL39:KAM39"/>
    <mergeCell ref="KEA39:KEB39"/>
    <mergeCell ref="KEE39:KEF39"/>
    <mergeCell ref="KEG39:KEH39"/>
    <mergeCell ref="KEJ39:KEK39"/>
    <mergeCell ref="KEN39:KEO39"/>
    <mergeCell ref="KDM39:KDN39"/>
    <mergeCell ref="KDO39:KDP39"/>
    <mergeCell ref="KDR39:KDS39"/>
    <mergeCell ref="KDV39:KDW39"/>
    <mergeCell ref="KDX39:KDY39"/>
    <mergeCell ref="KCW39:KCX39"/>
    <mergeCell ref="KCZ39:KDA39"/>
    <mergeCell ref="KDD39:KDE39"/>
    <mergeCell ref="KDF39:KDG39"/>
    <mergeCell ref="KDI39:KDJ39"/>
    <mergeCell ref="KCH39:KCI39"/>
    <mergeCell ref="KCL39:KCM39"/>
    <mergeCell ref="KCN39:KCO39"/>
    <mergeCell ref="KCQ39:KCR39"/>
    <mergeCell ref="KCU39:KCV39"/>
    <mergeCell ref="KGI39:KGJ39"/>
    <mergeCell ref="KGL39:KGM39"/>
    <mergeCell ref="KGP39:KGQ39"/>
    <mergeCell ref="KGR39:KGS39"/>
    <mergeCell ref="KGU39:KGV39"/>
    <mergeCell ref="KFT39:KFU39"/>
    <mergeCell ref="KFX39:KFY39"/>
    <mergeCell ref="KFZ39:KGA39"/>
    <mergeCell ref="KGC39:KGD39"/>
    <mergeCell ref="KGG39:KGH39"/>
    <mergeCell ref="KFF39:KFG39"/>
    <mergeCell ref="KFH39:KFI39"/>
    <mergeCell ref="KFK39:KFL39"/>
    <mergeCell ref="KFO39:KFP39"/>
    <mergeCell ref="KFQ39:KFR39"/>
    <mergeCell ref="KEP39:KEQ39"/>
    <mergeCell ref="KES39:KET39"/>
    <mergeCell ref="KEW39:KEX39"/>
    <mergeCell ref="KEY39:KEZ39"/>
    <mergeCell ref="KFB39:KFC39"/>
    <mergeCell ref="KIR39:KIS39"/>
    <mergeCell ref="KIT39:KIU39"/>
    <mergeCell ref="KIW39:KIX39"/>
    <mergeCell ref="KJA39:KJB39"/>
    <mergeCell ref="KJC39:KJD39"/>
    <mergeCell ref="KIB39:KIC39"/>
    <mergeCell ref="KIE39:KIF39"/>
    <mergeCell ref="KII39:KIJ39"/>
    <mergeCell ref="KIK39:KIL39"/>
    <mergeCell ref="KIN39:KIO39"/>
    <mergeCell ref="KHM39:KHN39"/>
    <mergeCell ref="KHQ39:KHR39"/>
    <mergeCell ref="KHS39:KHT39"/>
    <mergeCell ref="KHV39:KHW39"/>
    <mergeCell ref="KHZ39:KIA39"/>
    <mergeCell ref="KGY39:KGZ39"/>
    <mergeCell ref="KHA39:KHB39"/>
    <mergeCell ref="KHD39:KHE39"/>
    <mergeCell ref="KHH39:KHI39"/>
    <mergeCell ref="KHJ39:KHK39"/>
    <mergeCell ref="KKY39:KKZ39"/>
    <mergeCell ref="KLC39:KLD39"/>
    <mergeCell ref="KLE39:KLF39"/>
    <mergeCell ref="KLH39:KLI39"/>
    <mergeCell ref="KLL39:KLM39"/>
    <mergeCell ref="KKK39:KKL39"/>
    <mergeCell ref="KKM39:KKN39"/>
    <mergeCell ref="KKP39:KKQ39"/>
    <mergeCell ref="KKT39:KKU39"/>
    <mergeCell ref="KKV39:KKW39"/>
    <mergeCell ref="KJU39:KJV39"/>
    <mergeCell ref="KJX39:KJY39"/>
    <mergeCell ref="KKB39:KKC39"/>
    <mergeCell ref="KKD39:KKE39"/>
    <mergeCell ref="KKG39:KKH39"/>
    <mergeCell ref="KJF39:KJG39"/>
    <mergeCell ref="KJJ39:KJK39"/>
    <mergeCell ref="KJL39:KJM39"/>
    <mergeCell ref="KJO39:KJP39"/>
    <mergeCell ref="KJS39:KJT39"/>
    <mergeCell ref="KNG39:KNH39"/>
    <mergeCell ref="KNJ39:KNK39"/>
    <mergeCell ref="KNN39:KNO39"/>
    <mergeCell ref="KNP39:KNQ39"/>
    <mergeCell ref="KNS39:KNT39"/>
    <mergeCell ref="KMR39:KMS39"/>
    <mergeCell ref="KMV39:KMW39"/>
    <mergeCell ref="KMX39:KMY39"/>
    <mergeCell ref="KNA39:KNB39"/>
    <mergeCell ref="KNE39:KNF39"/>
    <mergeCell ref="KMD39:KME39"/>
    <mergeCell ref="KMF39:KMG39"/>
    <mergeCell ref="KMI39:KMJ39"/>
    <mergeCell ref="KMM39:KMN39"/>
    <mergeCell ref="KMO39:KMP39"/>
    <mergeCell ref="KLN39:KLO39"/>
    <mergeCell ref="KLQ39:KLR39"/>
    <mergeCell ref="KLU39:KLV39"/>
    <mergeCell ref="KLW39:KLX39"/>
    <mergeCell ref="KLZ39:KMA39"/>
    <mergeCell ref="KPP39:KPQ39"/>
    <mergeCell ref="KPR39:KPS39"/>
    <mergeCell ref="KPU39:KPV39"/>
    <mergeCell ref="KPY39:KPZ39"/>
    <mergeCell ref="KQA39:KQB39"/>
    <mergeCell ref="KOZ39:KPA39"/>
    <mergeCell ref="KPC39:KPD39"/>
    <mergeCell ref="KPG39:KPH39"/>
    <mergeCell ref="KPI39:KPJ39"/>
    <mergeCell ref="KPL39:KPM39"/>
    <mergeCell ref="KOK39:KOL39"/>
    <mergeCell ref="KOO39:KOP39"/>
    <mergeCell ref="KOQ39:KOR39"/>
    <mergeCell ref="KOT39:KOU39"/>
    <mergeCell ref="KOX39:KOY39"/>
    <mergeCell ref="KNW39:KNX39"/>
    <mergeCell ref="KNY39:KNZ39"/>
    <mergeCell ref="KOB39:KOC39"/>
    <mergeCell ref="KOF39:KOG39"/>
    <mergeCell ref="KOH39:KOI39"/>
    <mergeCell ref="KRW39:KRX39"/>
    <mergeCell ref="KSA39:KSB39"/>
    <mergeCell ref="KSC39:KSD39"/>
    <mergeCell ref="KSF39:KSG39"/>
    <mergeCell ref="KSJ39:KSK39"/>
    <mergeCell ref="KRI39:KRJ39"/>
    <mergeCell ref="KRK39:KRL39"/>
    <mergeCell ref="KRN39:KRO39"/>
    <mergeCell ref="KRR39:KRS39"/>
    <mergeCell ref="KRT39:KRU39"/>
    <mergeCell ref="KQS39:KQT39"/>
    <mergeCell ref="KQV39:KQW39"/>
    <mergeCell ref="KQZ39:KRA39"/>
    <mergeCell ref="KRB39:KRC39"/>
    <mergeCell ref="KRE39:KRF39"/>
    <mergeCell ref="KQD39:KQE39"/>
    <mergeCell ref="KQH39:KQI39"/>
    <mergeCell ref="KQJ39:KQK39"/>
    <mergeCell ref="KQM39:KQN39"/>
    <mergeCell ref="KQQ39:KQR39"/>
    <mergeCell ref="KUE39:KUF39"/>
    <mergeCell ref="KUH39:KUI39"/>
    <mergeCell ref="KUL39:KUM39"/>
    <mergeCell ref="KUN39:KUO39"/>
    <mergeCell ref="KUQ39:KUR39"/>
    <mergeCell ref="KTP39:KTQ39"/>
    <mergeCell ref="KTT39:KTU39"/>
    <mergeCell ref="KTV39:KTW39"/>
    <mergeCell ref="KTY39:KTZ39"/>
    <mergeCell ref="KUC39:KUD39"/>
    <mergeCell ref="KTB39:KTC39"/>
    <mergeCell ref="KTD39:KTE39"/>
    <mergeCell ref="KTG39:KTH39"/>
    <mergeCell ref="KTK39:KTL39"/>
    <mergeCell ref="KTM39:KTN39"/>
    <mergeCell ref="KSL39:KSM39"/>
    <mergeCell ref="KSO39:KSP39"/>
    <mergeCell ref="KSS39:KST39"/>
    <mergeCell ref="KSU39:KSV39"/>
    <mergeCell ref="KSX39:KSY39"/>
    <mergeCell ref="KWN39:KWO39"/>
    <mergeCell ref="KWP39:KWQ39"/>
    <mergeCell ref="KWS39:KWT39"/>
    <mergeCell ref="KWW39:KWX39"/>
    <mergeCell ref="KWY39:KWZ39"/>
    <mergeCell ref="KVX39:KVY39"/>
    <mergeCell ref="KWA39:KWB39"/>
    <mergeCell ref="KWE39:KWF39"/>
    <mergeCell ref="KWG39:KWH39"/>
    <mergeCell ref="KWJ39:KWK39"/>
    <mergeCell ref="KVI39:KVJ39"/>
    <mergeCell ref="KVM39:KVN39"/>
    <mergeCell ref="KVO39:KVP39"/>
    <mergeCell ref="KVR39:KVS39"/>
    <mergeCell ref="KVV39:KVW39"/>
    <mergeCell ref="KUU39:KUV39"/>
    <mergeCell ref="KUW39:KUX39"/>
    <mergeCell ref="KUZ39:KVA39"/>
    <mergeCell ref="KVD39:KVE39"/>
    <mergeCell ref="KVF39:KVG39"/>
    <mergeCell ref="KYU39:KYV39"/>
    <mergeCell ref="KYY39:KYZ39"/>
    <mergeCell ref="KZA39:KZB39"/>
    <mergeCell ref="KZD39:KZE39"/>
    <mergeCell ref="KZH39:KZI39"/>
    <mergeCell ref="KYG39:KYH39"/>
    <mergeCell ref="KYI39:KYJ39"/>
    <mergeCell ref="KYL39:KYM39"/>
    <mergeCell ref="KYP39:KYQ39"/>
    <mergeCell ref="KYR39:KYS39"/>
    <mergeCell ref="KXQ39:KXR39"/>
    <mergeCell ref="KXT39:KXU39"/>
    <mergeCell ref="KXX39:KXY39"/>
    <mergeCell ref="KXZ39:KYA39"/>
    <mergeCell ref="KYC39:KYD39"/>
    <mergeCell ref="KXB39:KXC39"/>
    <mergeCell ref="KXF39:KXG39"/>
    <mergeCell ref="KXH39:KXI39"/>
    <mergeCell ref="KXK39:KXL39"/>
    <mergeCell ref="KXO39:KXP39"/>
    <mergeCell ref="LBC39:LBD39"/>
    <mergeCell ref="LBF39:LBG39"/>
    <mergeCell ref="LBJ39:LBK39"/>
    <mergeCell ref="LBL39:LBM39"/>
    <mergeCell ref="LBO39:LBP39"/>
    <mergeCell ref="LAN39:LAO39"/>
    <mergeCell ref="LAR39:LAS39"/>
    <mergeCell ref="LAT39:LAU39"/>
    <mergeCell ref="LAW39:LAX39"/>
    <mergeCell ref="LBA39:LBB39"/>
    <mergeCell ref="KZZ39:LAA39"/>
    <mergeCell ref="LAB39:LAC39"/>
    <mergeCell ref="LAE39:LAF39"/>
    <mergeCell ref="LAI39:LAJ39"/>
    <mergeCell ref="LAK39:LAL39"/>
    <mergeCell ref="KZJ39:KZK39"/>
    <mergeCell ref="KZM39:KZN39"/>
    <mergeCell ref="KZQ39:KZR39"/>
    <mergeCell ref="KZS39:KZT39"/>
    <mergeCell ref="KZV39:KZW39"/>
    <mergeCell ref="LDL39:LDM39"/>
    <mergeCell ref="LDN39:LDO39"/>
    <mergeCell ref="LDQ39:LDR39"/>
    <mergeCell ref="LDU39:LDV39"/>
    <mergeCell ref="LDW39:LDX39"/>
    <mergeCell ref="LCV39:LCW39"/>
    <mergeCell ref="LCY39:LCZ39"/>
    <mergeCell ref="LDC39:LDD39"/>
    <mergeCell ref="LDE39:LDF39"/>
    <mergeCell ref="LDH39:LDI39"/>
    <mergeCell ref="LCG39:LCH39"/>
    <mergeCell ref="LCK39:LCL39"/>
    <mergeCell ref="LCM39:LCN39"/>
    <mergeCell ref="LCP39:LCQ39"/>
    <mergeCell ref="LCT39:LCU39"/>
    <mergeCell ref="LBS39:LBT39"/>
    <mergeCell ref="LBU39:LBV39"/>
    <mergeCell ref="LBX39:LBY39"/>
    <mergeCell ref="LCB39:LCC39"/>
    <mergeCell ref="LCD39:LCE39"/>
    <mergeCell ref="LFS39:LFT39"/>
    <mergeCell ref="LFW39:LFX39"/>
    <mergeCell ref="LFY39:LFZ39"/>
    <mergeCell ref="LGB39:LGC39"/>
    <mergeCell ref="LGF39:LGG39"/>
    <mergeCell ref="LFE39:LFF39"/>
    <mergeCell ref="LFG39:LFH39"/>
    <mergeCell ref="LFJ39:LFK39"/>
    <mergeCell ref="LFN39:LFO39"/>
    <mergeCell ref="LFP39:LFQ39"/>
    <mergeCell ref="LEO39:LEP39"/>
    <mergeCell ref="LER39:LES39"/>
    <mergeCell ref="LEV39:LEW39"/>
    <mergeCell ref="LEX39:LEY39"/>
    <mergeCell ref="LFA39:LFB39"/>
    <mergeCell ref="LDZ39:LEA39"/>
    <mergeCell ref="LED39:LEE39"/>
    <mergeCell ref="LEF39:LEG39"/>
    <mergeCell ref="LEI39:LEJ39"/>
    <mergeCell ref="LEM39:LEN39"/>
    <mergeCell ref="LIA39:LIB39"/>
    <mergeCell ref="LID39:LIE39"/>
    <mergeCell ref="LIH39:LII39"/>
    <mergeCell ref="LIJ39:LIK39"/>
    <mergeCell ref="LIM39:LIN39"/>
    <mergeCell ref="LHL39:LHM39"/>
    <mergeCell ref="LHP39:LHQ39"/>
    <mergeCell ref="LHR39:LHS39"/>
    <mergeCell ref="LHU39:LHV39"/>
    <mergeCell ref="LHY39:LHZ39"/>
    <mergeCell ref="LGX39:LGY39"/>
    <mergeCell ref="LGZ39:LHA39"/>
    <mergeCell ref="LHC39:LHD39"/>
    <mergeCell ref="LHG39:LHH39"/>
    <mergeCell ref="LHI39:LHJ39"/>
    <mergeCell ref="LGH39:LGI39"/>
    <mergeCell ref="LGK39:LGL39"/>
    <mergeCell ref="LGO39:LGP39"/>
    <mergeCell ref="LGQ39:LGR39"/>
    <mergeCell ref="LGT39:LGU39"/>
    <mergeCell ref="LKJ39:LKK39"/>
    <mergeCell ref="LKL39:LKM39"/>
    <mergeCell ref="LKO39:LKP39"/>
    <mergeCell ref="LKS39:LKT39"/>
    <mergeCell ref="LKU39:LKV39"/>
    <mergeCell ref="LJT39:LJU39"/>
    <mergeCell ref="LJW39:LJX39"/>
    <mergeCell ref="LKA39:LKB39"/>
    <mergeCell ref="LKC39:LKD39"/>
    <mergeCell ref="LKF39:LKG39"/>
    <mergeCell ref="LJE39:LJF39"/>
    <mergeCell ref="LJI39:LJJ39"/>
    <mergeCell ref="LJK39:LJL39"/>
    <mergeCell ref="LJN39:LJO39"/>
    <mergeCell ref="LJR39:LJS39"/>
    <mergeCell ref="LIQ39:LIR39"/>
    <mergeCell ref="LIS39:LIT39"/>
    <mergeCell ref="LIV39:LIW39"/>
    <mergeCell ref="LIZ39:LJA39"/>
    <mergeCell ref="LJB39:LJC39"/>
    <mergeCell ref="LMQ39:LMR39"/>
    <mergeCell ref="LMU39:LMV39"/>
    <mergeCell ref="LMW39:LMX39"/>
    <mergeCell ref="LMZ39:LNA39"/>
    <mergeCell ref="LND39:LNE39"/>
    <mergeCell ref="LMC39:LMD39"/>
    <mergeCell ref="LME39:LMF39"/>
    <mergeCell ref="LMH39:LMI39"/>
    <mergeCell ref="LML39:LMM39"/>
    <mergeCell ref="LMN39:LMO39"/>
    <mergeCell ref="LLM39:LLN39"/>
    <mergeCell ref="LLP39:LLQ39"/>
    <mergeCell ref="LLT39:LLU39"/>
    <mergeCell ref="LLV39:LLW39"/>
    <mergeCell ref="LLY39:LLZ39"/>
    <mergeCell ref="LKX39:LKY39"/>
    <mergeCell ref="LLB39:LLC39"/>
    <mergeCell ref="LLD39:LLE39"/>
    <mergeCell ref="LLG39:LLH39"/>
    <mergeCell ref="LLK39:LLL39"/>
    <mergeCell ref="LOY39:LOZ39"/>
    <mergeCell ref="LPB39:LPC39"/>
    <mergeCell ref="LPF39:LPG39"/>
    <mergeCell ref="LPH39:LPI39"/>
    <mergeCell ref="LPK39:LPL39"/>
    <mergeCell ref="LOJ39:LOK39"/>
    <mergeCell ref="LON39:LOO39"/>
    <mergeCell ref="LOP39:LOQ39"/>
    <mergeCell ref="LOS39:LOT39"/>
    <mergeCell ref="LOW39:LOX39"/>
    <mergeCell ref="LNV39:LNW39"/>
    <mergeCell ref="LNX39:LNY39"/>
    <mergeCell ref="LOA39:LOB39"/>
    <mergeCell ref="LOE39:LOF39"/>
    <mergeCell ref="LOG39:LOH39"/>
    <mergeCell ref="LNF39:LNG39"/>
    <mergeCell ref="LNI39:LNJ39"/>
    <mergeCell ref="LNM39:LNN39"/>
    <mergeCell ref="LNO39:LNP39"/>
    <mergeCell ref="LNR39:LNS39"/>
    <mergeCell ref="LRH39:LRI39"/>
    <mergeCell ref="LRJ39:LRK39"/>
    <mergeCell ref="LRM39:LRN39"/>
    <mergeCell ref="LRQ39:LRR39"/>
    <mergeCell ref="LRS39:LRT39"/>
    <mergeCell ref="LQR39:LQS39"/>
    <mergeCell ref="LQU39:LQV39"/>
    <mergeCell ref="LQY39:LQZ39"/>
    <mergeCell ref="LRA39:LRB39"/>
    <mergeCell ref="LRD39:LRE39"/>
    <mergeCell ref="LQC39:LQD39"/>
    <mergeCell ref="LQG39:LQH39"/>
    <mergeCell ref="LQI39:LQJ39"/>
    <mergeCell ref="LQL39:LQM39"/>
    <mergeCell ref="LQP39:LQQ39"/>
    <mergeCell ref="LPO39:LPP39"/>
    <mergeCell ref="LPQ39:LPR39"/>
    <mergeCell ref="LPT39:LPU39"/>
    <mergeCell ref="LPX39:LPY39"/>
    <mergeCell ref="LPZ39:LQA39"/>
    <mergeCell ref="LTO39:LTP39"/>
    <mergeCell ref="LTS39:LTT39"/>
    <mergeCell ref="LTU39:LTV39"/>
    <mergeCell ref="LTX39:LTY39"/>
    <mergeCell ref="LUB39:LUC39"/>
    <mergeCell ref="LTA39:LTB39"/>
    <mergeCell ref="LTC39:LTD39"/>
    <mergeCell ref="LTF39:LTG39"/>
    <mergeCell ref="LTJ39:LTK39"/>
    <mergeCell ref="LTL39:LTM39"/>
    <mergeCell ref="LSK39:LSL39"/>
    <mergeCell ref="LSN39:LSO39"/>
    <mergeCell ref="LSR39:LSS39"/>
    <mergeCell ref="LST39:LSU39"/>
    <mergeCell ref="LSW39:LSX39"/>
    <mergeCell ref="LRV39:LRW39"/>
    <mergeCell ref="LRZ39:LSA39"/>
    <mergeCell ref="LSB39:LSC39"/>
    <mergeCell ref="LSE39:LSF39"/>
    <mergeCell ref="LSI39:LSJ39"/>
    <mergeCell ref="LVW39:LVX39"/>
    <mergeCell ref="LVZ39:LWA39"/>
    <mergeCell ref="LWD39:LWE39"/>
    <mergeCell ref="LWF39:LWG39"/>
    <mergeCell ref="LWI39:LWJ39"/>
    <mergeCell ref="LVH39:LVI39"/>
    <mergeCell ref="LVL39:LVM39"/>
    <mergeCell ref="LVN39:LVO39"/>
    <mergeCell ref="LVQ39:LVR39"/>
    <mergeCell ref="LVU39:LVV39"/>
    <mergeCell ref="LUT39:LUU39"/>
    <mergeCell ref="LUV39:LUW39"/>
    <mergeCell ref="LUY39:LUZ39"/>
    <mergeCell ref="LVC39:LVD39"/>
    <mergeCell ref="LVE39:LVF39"/>
    <mergeCell ref="LUD39:LUE39"/>
    <mergeCell ref="LUG39:LUH39"/>
    <mergeCell ref="LUK39:LUL39"/>
    <mergeCell ref="LUM39:LUN39"/>
    <mergeCell ref="LUP39:LUQ39"/>
    <mergeCell ref="LYF39:LYG39"/>
    <mergeCell ref="LYH39:LYI39"/>
    <mergeCell ref="LYK39:LYL39"/>
    <mergeCell ref="LYO39:LYP39"/>
    <mergeCell ref="LYQ39:LYR39"/>
    <mergeCell ref="LXP39:LXQ39"/>
    <mergeCell ref="LXS39:LXT39"/>
    <mergeCell ref="LXW39:LXX39"/>
    <mergeCell ref="LXY39:LXZ39"/>
    <mergeCell ref="LYB39:LYC39"/>
    <mergeCell ref="LXA39:LXB39"/>
    <mergeCell ref="LXE39:LXF39"/>
    <mergeCell ref="LXG39:LXH39"/>
    <mergeCell ref="LXJ39:LXK39"/>
    <mergeCell ref="LXN39:LXO39"/>
    <mergeCell ref="LWM39:LWN39"/>
    <mergeCell ref="LWO39:LWP39"/>
    <mergeCell ref="LWR39:LWS39"/>
    <mergeCell ref="LWV39:LWW39"/>
    <mergeCell ref="LWX39:LWY39"/>
    <mergeCell ref="MAM39:MAN39"/>
    <mergeCell ref="MAQ39:MAR39"/>
    <mergeCell ref="MAS39:MAT39"/>
    <mergeCell ref="MAV39:MAW39"/>
    <mergeCell ref="MAZ39:MBA39"/>
    <mergeCell ref="LZY39:LZZ39"/>
    <mergeCell ref="MAA39:MAB39"/>
    <mergeCell ref="MAD39:MAE39"/>
    <mergeCell ref="MAH39:MAI39"/>
    <mergeCell ref="MAJ39:MAK39"/>
    <mergeCell ref="LZI39:LZJ39"/>
    <mergeCell ref="LZL39:LZM39"/>
    <mergeCell ref="LZP39:LZQ39"/>
    <mergeCell ref="LZR39:LZS39"/>
    <mergeCell ref="LZU39:LZV39"/>
    <mergeCell ref="LYT39:LYU39"/>
    <mergeCell ref="LYX39:LYY39"/>
    <mergeCell ref="LYZ39:LZA39"/>
    <mergeCell ref="LZC39:LZD39"/>
    <mergeCell ref="LZG39:LZH39"/>
    <mergeCell ref="MCU39:MCV39"/>
    <mergeCell ref="MCX39:MCY39"/>
    <mergeCell ref="MDB39:MDC39"/>
    <mergeCell ref="MDD39:MDE39"/>
    <mergeCell ref="MDG39:MDH39"/>
    <mergeCell ref="MCF39:MCG39"/>
    <mergeCell ref="MCJ39:MCK39"/>
    <mergeCell ref="MCL39:MCM39"/>
    <mergeCell ref="MCO39:MCP39"/>
    <mergeCell ref="MCS39:MCT39"/>
    <mergeCell ref="MBR39:MBS39"/>
    <mergeCell ref="MBT39:MBU39"/>
    <mergeCell ref="MBW39:MBX39"/>
    <mergeCell ref="MCA39:MCB39"/>
    <mergeCell ref="MCC39:MCD39"/>
    <mergeCell ref="MBB39:MBC39"/>
    <mergeCell ref="MBE39:MBF39"/>
    <mergeCell ref="MBI39:MBJ39"/>
    <mergeCell ref="MBK39:MBL39"/>
    <mergeCell ref="MBN39:MBO39"/>
    <mergeCell ref="MFD39:MFE39"/>
    <mergeCell ref="MFF39:MFG39"/>
    <mergeCell ref="MFI39:MFJ39"/>
    <mergeCell ref="MFM39:MFN39"/>
    <mergeCell ref="MFO39:MFP39"/>
    <mergeCell ref="MEN39:MEO39"/>
    <mergeCell ref="MEQ39:MER39"/>
    <mergeCell ref="MEU39:MEV39"/>
    <mergeCell ref="MEW39:MEX39"/>
    <mergeCell ref="MEZ39:MFA39"/>
    <mergeCell ref="MDY39:MDZ39"/>
    <mergeCell ref="MEC39:MED39"/>
    <mergeCell ref="MEE39:MEF39"/>
    <mergeCell ref="MEH39:MEI39"/>
    <mergeCell ref="MEL39:MEM39"/>
    <mergeCell ref="MDK39:MDL39"/>
    <mergeCell ref="MDM39:MDN39"/>
    <mergeCell ref="MDP39:MDQ39"/>
    <mergeCell ref="MDT39:MDU39"/>
    <mergeCell ref="MDV39:MDW39"/>
    <mergeCell ref="MHK39:MHL39"/>
    <mergeCell ref="MHO39:MHP39"/>
    <mergeCell ref="MHQ39:MHR39"/>
    <mergeCell ref="MHT39:MHU39"/>
    <mergeCell ref="MHX39:MHY39"/>
    <mergeCell ref="MGW39:MGX39"/>
    <mergeCell ref="MGY39:MGZ39"/>
    <mergeCell ref="MHB39:MHC39"/>
    <mergeCell ref="MHF39:MHG39"/>
    <mergeCell ref="MHH39:MHI39"/>
    <mergeCell ref="MGG39:MGH39"/>
    <mergeCell ref="MGJ39:MGK39"/>
    <mergeCell ref="MGN39:MGO39"/>
    <mergeCell ref="MGP39:MGQ39"/>
    <mergeCell ref="MGS39:MGT39"/>
    <mergeCell ref="MFR39:MFS39"/>
    <mergeCell ref="MFV39:MFW39"/>
    <mergeCell ref="MFX39:MFY39"/>
    <mergeCell ref="MGA39:MGB39"/>
    <mergeCell ref="MGE39:MGF39"/>
    <mergeCell ref="MJS39:MJT39"/>
    <mergeCell ref="MJV39:MJW39"/>
    <mergeCell ref="MJZ39:MKA39"/>
    <mergeCell ref="MKB39:MKC39"/>
    <mergeCell ref="MKE39:MKF39"/>
    <mergeCell ref="MJD39:MJE39"/>
    <mergeCell ref="MJH39:MJI39"/>
    <mergeCell ref="MJJ39:MJK39"/>
    <mergeCell ref="MJM39:MJN39"/>
    <mergeCell ref="MJQ39:MJR39"/>
    <mergeCell ref="MIP39:MIQ39"/>
    <mergeCell ref="MIR39:MIS39"/>
    <mergeCell ref="MIU39:MIV39"/>
    <mergeCell ref="MIY39:MIZ39"/>
    <mergeCell ref="MJA39:MJB39"/>
    <mergeCell ref="MHZ39:MIA39"/>
    <mergeCell ref="MIC39:MID39"/>
    <mergeCell ref="MIG39:MIH39"/>
    <mergeCell ref="MII39:MIJ39"/>
    <mergeCell ref="MIL39:MIM39"/>
    <mergeCell ref="MMB39:MMC39"/>
    <mergeCell ref="MMD39:MME39"/>
    <mergeCell ref="MMG39:MMH39"/>
    <mergeCell ref="MMK39:MML39"/>
    <mergeCell ref="MMM39:MMN39"/>
    <mergeCell ref="MLL39:MLM39"/>
    <mergeCell ref="MLO39:MLP39"/>
    <mergeCell ref="MLS39:MLT39"/>
    <mergeCell ref="MLU39:MLV39"/>
    <mergeCell ref="MLX39:MLY39"/>
    <mergeCell ref="MKW39:MKX39"/>
    <mergeCell ref="MLA39:MLB39"/>
    <mergeCell ref="MLC39:MLD39"/>
    <mergeCell ref="MLF39:MLG39"/>
    <mergeCell ref="MLJ39:MLK39"/>
    <mergeCell ref="MKI39:MKJ39"/>
    <mergeCell ref="MKK39:MKL39"/>
    <mergeCell ref="MKN39:MKO39"/>
    <mergeCell ref="MKR39:MKS39"/>
    <mergeCell ref="MKT39:MKU39"/>
    <mergeCell ref="MOI39:MOJ39"/>
    <mergeCell ref="MOM39:MON39"/>
    <mergeCell ref="MOO39:MOP39"/>
    <mergeCell ref="MOR39:MOS39"/>
    <mergeCell ref="MOV39:MOW39"/>
    <mergeCell ref="MNU39:MNV39"/>
    <mergeCell ref="MNW39:MNX39"/>
    <mergeCell ref="MNZ39:MOA39"/>
    <mergeCell ref="MOD39:MOE39"/>
    <mergeCell ref="MOF39:MOG39"/>
    <mergeCell ref="MNE39:MNF39"/>
    <mergeCell ref="MNH39:MNI39"/>
    <mergeCell ref="MNL39:MNM39"/>
    <mergeCell ref="MNN39:MNO39"/>
    <mergeCell ref="MNQ39:MNR39"/>
    <mergeCell ref="MMP39:MMQ39"/>
    <mergeCell ref="MMT39:MMU39"/>
    <mergeCell ref="MMV39:MMW39"/>
    <mergeCell ref="MMY39:MMZ39"/>
    <mergeCell ref="MNC39:MND39"/>
    <mergeCell ref="MQQ39:MQR39"/>
    <mergeCell ref="MQT39:MQU39"/>
    <mergeCell ref="MQX39:MQY39"/>
    <mergeCell ref="MQZ39:MRA39"/>
    <mergeCell ref="MRC39:MRD39"/>
    <mergeCell ref="MQB39:MQC39"/>
    <mergeCell ref="MQF39:MQG39"/>
    <mergeCell ref="MQH39:MQI39"/>
    <mergeCell ref="MQK39:MQL39"/>
    <mergeCell ref="MQO39:MQP39"/>
    <mergeCell ref="MPN39:MPO39"/>
    <mergeCell ref="MPP39:MPQ39"/>
    <mergeCell ref="MPS39:MPT39"/>
    <mergeCell ref="MPW39:MPX39"/>
    <mergeCell ref="MPY39:MPZ39"/>
    <mergeCell ref="MOX39:MOY39"/>
    <mergeCell ref="MPA39:MPB39"/>
    <mergeCell ref="MPE39:MPF39"/>
    <mergeCell ref="MPG39:MPH39"/>
    <mergeCell ref="MPJ39:MPK39"/>
    <mergeCell ref="MSZ39:MTA39"/>
    <mergeCell ref="MTB39:MTC39"/>
    <mergeCell ref="MTE39:MTF39"/>
    <mergeCell ref="MTI39:MTJ39"/>
    <mergeCell ref="MTK39:MTL39"/>
    <mergeCell ref="MSJ39:MSK39"/>
    <mergeCell ref="MSM39:MSN39"/>
    <mergeCell ref="MSQ39:MSR39"/>
    <mergeCell ref="MSS39:MST39"/>
    <mergeCell ref="MSV39:MSW39"/>
    <mergeCell ref="MRU39:MRV39"/>
    <mergeCell ref="MRY39:MRZ39"/>
    <mergeCell ref="MSA39:MSB39"/>
    <mergeCell ref="MSD39:MSE39"/>
    <mergeCell ref="MSH39:MSI39"/>
    <mergeCell ref="MRG39:MRH39"/>
    <mergeCell ref="MRI39:MRJ39"/>
    <mergeCell ref="MRL39:MRM39"/>
    <mergeCell ref="MRP39:MRQ39"/>
    <mergeCell ref="MRR39:MRS39"/>
    <mergeCell ref="MVG39:MVH39"/>
    <mergeCell ref="MVK39:MVL39"/>
    <mergeCell ref="MVM39:MVN39"/>
    <mergeCell ref="MVP39:MVQ39"/>
    <mergeCell ref="MVT39:MVU39"/>
    <mergeCell ref="MUS39:MUT39"/>
    <mergeCell ref="MUU39:MUV39"/>
    <mergeCell ref="MUX39:MUY39"/>
    <mergeCell ref="MVB39:MVC39"/>
    <mergeCell ref="MVD39:MVE39"/>
    <mergeCell ref="MUC39:MUD39"/>
    <mergeCell ref="MUF39:MUG39"/>
    <mergeCell ref="MUJ39:MUK39"/>
    <mergeCell ref="MUL39:MUM39"/>
    <mergeCell ref="MUO39:MUP39"/>
    <mergeCell ref="MTN39:MTO39"/>
    <mergeCell ref="MTR39:MTS39"/>
    <mergeCell ref="MTT39:MTU39"/>
    <mergeCell ref="MTW39:MTX39"/>
    <mergeCell ref="MUA39:MUB39"/>
    <mergeCell ref="MXO39:MXP39"/>
    <mergeCell ref="MXR39:MXS39"/>
    <mergeCell ref="MXV39:MXW39"/>
    <mergeCell ref="MXX39:MXY39"/>
    <mergeCell ref="MYA39:MYB39"/>
    <mergeCell ref="MWZ39:MXA39"/>
    <mergeCell ref="MXD39:MXE39"/>
    <mergeCell ref="MXF39:MXG39"/>
    <mergeCell ref="MXI39:MXJ39"/>
    <mergeCell ref="MXM39:MXN39"/>
    <mergeCell ref="MWL39:MWM39"/>
    <mergeCell ref="MWN39:MWO39"/>
    <mergeCell ref="MWQ39:MWR39"/>
    <mergeCell ref="MWU39:MWV39"/>
    <mergeCell ref="MWW39:MWX39"/>
    <mergeCell ref="MVV39:MVW39"/>
    <mergeCell ref="MVY39:MVZ39"/>
    <mergeCell ref="MWC39:MWD39"/>
    <mergeCell ref="MWE39:MWF39"/>
    <mergeCell ref="MWH39:MWI39"/>
    <mergeCell ref="MZX39:MZY39"/>
    <mergeCell ref="MZZ39:NAA39"/>
    <mergeCell ref="NAC39:NAD39"/>
    <mergeCell ref="NAG39:NAH39"/>
    <mergeCell ref="NAI39:NAJ39"/>
    <mergeCell ref="MZH39:MZI39"/>
    <mergeCell ref="MZK39:MZL39"/>
    <mergeCell ref="MZO39:MZP39"/>
    <mergeCell ref="MZQ39:MZR39"/>
    <mergeCell ref="MZT39:MZU39"/>
    <mergeCell ref="MYS39:MYT39"/>
    <mergeCell ref="MYW39:MYX39"/>
    <mergeCell ref="MYY39:MYZ39"/>
    <mergeCell ref="MZB39:MZC39"/>
    <mergeCell ref="MZF39:MZG39"/>
    <mergeCell ref="MYE39:MYF39"/>
    <mergeCell ref="MYG39:MYH39"/>
    <mergeCell ref="MYJ39:MYK39"/>
    <mergeCell ref="MYN39:MYO39"/>
    <mergeCell ref="MYP39:MYQ39"/>
    <mergeCell ref="NCE39:NCF39"/>
    <mergeCell ref="NCI39:NCJ39"/>
    <mergeCell ref="NCK39:NCL39"/>
    <mergeCell ref="NCN39:NCO39"/>
    <mergeCell ref="NCR39:NCS39"/>
    <mergeCell ref="NBQ39:NBR39"/>
    <mergeCell ref="NBS39:NBT39"/>
    <mergeCell ref="NBV39:NBW39"/>
    <mergeCell ref="NBZ39:NCA39"/>
    <mergeCell ref="NCB39:NCC39"/>
    <mergeCell ref="NBA39:NBB39"/>
    <mergeCell ref="NBD39:NBE39"/>
    <mergeCell ref="NBH39:NBI39"/>
    <mergeCell ref="NBJ39:NBK39"/>
    <mergeCell ref="NBM39:NBN39"/>
    <mergeCell ref="NAL39:NAM39"/>
    <mergeCell ref="NAP39:NAQ39"/>
    <mergeCell ref="NAR39:NAS39"/>
    <mergeCell ref="NAU39:NAV39"/>
    <mergeCell ref="NAY39:NAZ39"/>
    <mergeCell ref="NEM39:NEN39"/>
    <mergeCell ref="NEP39:NEQ39"/>
    <mergeCell ref="NET39:NEU39"/>
    <mergeCell ref="NEV39:NEW39"/>
    <mergeCell ref="NEY39:NEZ39"/>
    <mergeCell ref="NDX39:NDY39"/>
    <mergeCell ref="NEB39:NEC39"/>
    <mergeCell ref="NED39:NEE39"/>
    <mergeCell ref="NEG39:NEH39"/>
    <mergeCell ref="NEK39:NEL39"/>
    <mergeCell ref="NDJ39:NDK39"/>
    <mergeCell ref="NDL39:NDM39"/>
    <mergeCell ref="NDO39:NDP39"/>
    <mergeCell ref="NDS39:NDT39"/>
    <mergeCell ref="NDU39:NDV39"/>
    <mergeCell ref="NCT39:NCU39"/>
    <mergeCell ref="NCW39:NCX39"/>
    <mergeCell ref="NDA39:NDB39"/>
    <mergeCell ref="NDC39:NDD39"/>
    <mergeCell ref="NDF39:NDG39"/>
    <mergeCell ref="NGV39:NGW39"/>
    <mergeCell ref="NGX39:NGY39"/>
    <mergeCell ref="NHA39:NHB39"/>
    <mergeCell ref="NHE39:NHF39"/>
    <mergeCell ref="NHG39:NHH39"/>
    <mergeCell ref="NGF39:NGG39"/>
    <mergeCell ref="NGI39:NGJ39"/>
    <mergeCell ref="NGM39:NGN39"/>
    <mergeCell ref="NGO39:NGP39"/>
    <mergeCell ref="NGR39:NGS39"/>
    <mergeCell ref="NFQ39:NFR39"/>
    <mergeCell ref="NFU39:NFV39"/>
    <mergeCell ref="NFW39:NFX39"/>
    <mergeCell ref="NFZ39:NGA39"/>
    <mergeCell ref="NGD39:NGE39"/>
    <mergeCell ref="NFC39:NFD39"/>
    <mergeCell ref="NFE39:NFF39"/>
    <mergeCell ref="NFH39:NFI39"/>
    <mergeCell ref="NFL39:NFM39"/>
    <mergeCell ref="NFN39:NFO39"/>
    <mergeCell ref="NJC39:NJD39"/>
    <mergeCell ref="NJG39:NJH39"/>
    <mergeCell ref="NJI39:NJJ39"/>
    <mergeCell ref="NJL39:NJM39"/>
    <mergeCell ref="NJP39:NJQ39"/>
    <mergeCell ref="NIO39:NIP39"/>
    <mergeCell ref="NIQ39:NIR39"/>
    <mergeCell ref="NIT39:NIU39"/>
    <mergeCell ref="NIX39:NIY39"/>
    <mergeCell ref="NIZ39:NJA39"/>
    <mergeCell ref="NHY39:NHZ39"/>
    <mergeCell ref="NIB39:NIC39"/>
    <mergeCell ref="NIF39:NIG39"/>
    <mergeCell ref="NIH39:NII39"/>
    <mergeCell ref="NIK39:NIL39"/>
    <mergeCell ref="NHJ39:NHK39"/>
    <mergeCell ref="NHN39:NHO39"/>
    <mergeCell ref="NHP39:NHQ39"/>
    <mergeCell ref="NHS39:NHT39"/>
    <mergeCell ref="NHW39:NHX39"/>
    <mergeCell ref="NLK39:NLL39"/>
    <mergeCell ref="NLN39:NLO39"/>
    <mergeCell ref="NLR39:NLS39"/>
    <mergeCell ref="NLT39:NLU39"/>
    <mergeCell ref="NLW39:NLX39"/>
    <mergeCell ref="NKV39:NKW39"/>
    <mergeCell ref="NKZ39:NLA39"/>
    <mergeCell ref="NLB39:NLC39"/>
    <mergeCell ref="NLE39:NLF39"/>
    <mergeCell ref="NLI39:NLJ39"/>
    <mergeCell ref="NKH39:NKI39"/>
    <mergeCell ref="NKJ39:NKK39"/>
    <mergeCell ref="NKM39:NKN39"/>
    <mergeCell ref="NKQ39:NKR39"/>
    <mergeCell ref="NKS39:NKT39"/>
    <mergeCell ref="NJR39:NJS39"/>
    <mergeCell ref="NJU39:NJV39"/>
    <mergeCell ref="NJY39:NJZ39"/>
    <mergeCell ref="NKA39:NKB39"/>
    <mergeCell ref="NKD39:NKE39"/>
    <mergeCell ref="NNT39:NNU39"/>
    <mergeCell ref="NNV39:NNW39"/>
    <mergeCell ref="NNY39:NNZ39"/>
    <mergeCell ref="NOC39:NOD39"/>
    <mergeCell ref="NOE39:NOF39"/>
    <mergeCell ref="NND39:NNE39"/>
    <mergeCell ref="NNG39:NNH39"/>
    <mergeCell ref="NNK39:NNL39"/>
    <mergeCell ref="NNM39:NNN39"/>
    <mergeCell ref="NNP39:NNQ39"/>
    <mergeCell ref="NMO39:NMP39"/>
    <mergeCell ref="NMS39:NMT39"/>
    <mergeCell ref="NMU39:NMV39"/>
    <mergeCell ref="NMX39:NMY39"/>
    <mergeCell ref="NNB39:NNC39"/>
    <mergeCell ref="NMA39:NMB39"/>
    <mergeCell ref="NMC39:NMD39"/>
    <mergeCell ref="NMF39:NMG39"/>
    <mergeCell ref="NMJ39:NMK39"/>
    <mergeCell ref="NML39:NMM39"/>
    <mergeCell ref="NQA39:NQB39"/>
    <mergeCell ref="NQE39:NQF39"/>
    <mergeCell ref="NQG39:NQH39"/>
    <mergeCell ref="NQJ39:NQK39"/>
    <mergeCell ref="NQN39:NQO39"/>
    <mergeCell ref="NPM39:NPN39"/>
    <mergeCell ref="NPO39:NPP39"/>
    <mergeCell ref="NPR39:NPS39"/>
    <mergeCell ref="NPV39:NPW39"/>
    <mergeCell ref="NPX39:NPY39"/>
    <mergeCell ref="NOW39:NOX39"/>
    <mergeCell ref="NOZ39:NPA39"/>
    <mergeCell ref="NPD39:NPE39"/>
    <mergeCell ref="NPF39:NPG39"/>
    <mergeCell ref="NPI39:NPJ39"/>
    <mergeCell ref="NOH39:NOI39"/>
    <mergeCell ref="NOL39:NOM39"/>
    <mergeCell ref="NON39:NOO39"/>
    <mergeCell ref="NOQ39:NOR39"/>
    <mergeCell ref="NOU39:NOV39"/>
    <mergeCell ref="NSI39:NSJ39"/>
    <mergeCell ref="NSL39:NSM39"/>
    <mergeCell ref="NSP39:NSQ39"/>
    <mergeCell ref="NSR39:NSS39"/>
    <mergeCell ref="NSU39:NSV39"/>
    <mergeCell ref="NRT39:NRU39"/>
    <mergeCell ref="NRX39:NRY39"/>
    <mergeCell ref="NRZ39:NSA39"/>
    <mergeCell ref="NSC39:NSD39"/>
    <mergeCell ref="NSG39:NSH39"/>
    <mergeCell ref="NRF39:NRG39"/>
    <mergeCell ref="NRH39:NRI39"/>
    <mergeCell ref="NRK39:NRL39"/>
    <mergeCell ref="NRO39:NRP39"/>
    <mergeCell ref="NRQ39:NRR39"/>
    <mergeCell ref="NQP39:NQQ39"/>
    <mergeCell ref="NQS39:NQT39"/>
    <mergeCell ref="NQW39:NQX39"/>
    <mergeCell ref="NQY39:NQZ39"/>
    <mergeCell ref="NRB39:NRC39"/>
    <mergeCell ref="NUR39:NUS39"/>
    <mergeCell ref="NUT39:NUU39"/>
    <mergeCell ref="NUW39:NUX39"/>
    <mergeCell ref="NVA39:NVB39"/>
    <mergeCell ref="NVC39:NVD39"/>
    <mergeCell ref="NUB39:NUC39"/>
    <mergeCell ref="NUE39:NUF39"/>
    <mergeCell ref="NUI39:NUJ39"/>
    <mergeCell ref="NUK39:NUL39"/>
    <mergeCell ref="NUN39:NUO39"/>
    <mergeCell ref="NTM39:NTN39"/>
    <mergeCell ref="NTQ39:NTR39"/>
    <mergeCell ref="NTS39:NTT39"/>
    <mergeCell ref="NTV39:NTW39"/>
    <mergeCell ref="NTZ39:NUA39"/>
    <mergeCell ref="NSY39:NSZ39"/>
    <mergeCell ref="NTA39:NTB39"/>
    <mergeCell ref="NTD39:NTE39"/>
    <mergeCell ref="NTH39:NTI39"/>
    <mergeCell ref="NTJ39:NTK39"/>
    <mergeCell ref="NWY39:NWZ39"/>
    <mergeCell ref="NXC39:NXD39"/>
    <mergeCell ref="NXE39:NXF39"/>
    <mergeCell ref="NXH39:NXI39"/>
    <mergeCell ref="NXL39:NXM39"/>
    <mergeCell ref="NWK39:NWL39"/>
    <mergeCell ref="NWM39:NWN39"/>
    <mergeCell ref="NWP39:NWQ39"/>
    <mergeCell ref="NWT39:NWU39"/>
    <mergeCell ref="NWV39:NWW39"/>
    <mergeCell ref="NVU39:NVV39"/>
    <mergeCell ref="NVX39:NVY39"/>
    <mergeCell ref="NWB39:NWC39"/>
    <mergeCell ref="NWD39:NWE39"/>
    <mergeCell ref="NWG39:NWH39"/>
    <mergeCell ref="NVF39:NVG39"/>
    <mergeCell ref="NVJ39:NVK39"/>
    <mergeCell ref="NVL39:NVM39"/>
    <mergeCell ref="NVO39:NVP39"/>
    <mergeCell ref="NVS39:NVT39"/>
    <mergeCell ref="NZG39:NZH39"/>
    <mergeCell ref="NZJ39:NZK39"/>
    <mergeCell ref="NZN39:NZO39"/>
    <mergeCell ref="NZP39:NZQ39"/>
    <mergeCell ref="NZS39:NZT39"/>
    <mergeCell ref="NYR39:NYS39"/>
    <mergeCell ref="NYV39:NYW39"/>
    <mergeCell ref="NYX39:NYY39"/>
    <mergeCell ref="NZA39:NZB39"/>
    <mergeCell ref="NZE39:NZF39"/>
    <mergeCell ref="NYD39:NYE39"/>
    <mergeCell ref="NYF39:NYG39"/>
    <mergeCell ref="NYI39:NYJ39"/>
    <mergeCell ref="NYM39:NYN39"/>
    <mergeCell ref="NYO39:NYP39"/>
    <mergeCell ref="NXN39:NXO39"/>
    <mergeCell ref="NXQ39:NXR39"/>
    <mergeCell ref="NXU39:NXV39"/>
    <mergeCell ref="NXW39:NXX39"/>
    <mergeCell ref="NXZ39:NYA39"/>
    <mergeCell ref="OBP39:OBQ39"/>
    <mergeCell ref="OBR39:OBS39"/>
    <mergeCell ref="OBU39:OBV39"/>
    <mergeCell ref="OBY39:OBZ39"/>
    <mergeCell ref="OCA39:OCB39"/>
    <mergeCell ref="OAZ39:OBA39"/>
    <mergeCell ref="OBC39:OBD39"/>
    <mergeCell ref="OBG39:OBH39"/>
    <mergeCell ref="OBI39:OBJ39"/>
    <mergeCell ref="OBL39:OBM39"/>
    <mergeCell ref="OAK39:OAL39"/>
    <mergeCell ref="OAO39:OAP39"/>
    <mergeCell ref="OAQ39:OAR39"/>
    <mergeCell ref="OAT39:OAU39"/>
    <mergeCell ref="OAX39:OAY39"/>
    <mergeCell ref="NZW39:NZX39"/>
    <mergeCell ref="NZY39:NZZ39"/>
    <mergeCell ref="OAB39:OAC39"/>
    <mergeCell ref="OAF39:OAG39"/>
    <mergeCell ref="OAH39:OAI39"/>
    <mergeCell ref="ODW39:ODX39"/>
    <mergeCell ref="OEA39:OEB39"/>
    <mergeCell ref="OEC39:OED39"/>
    <mergeCell ref="OEF39:OEG39"/>
    <mergeCell ref="OEJ39:OEK39"/>
    <mergeCell ref="ODI39:ODJ39"/>
    <mergeCell ref="ODK39:ODL39"/>
    <mergeCell ref="ODN39:ODO39"/>
    <mergeCell ref="ODR39:ODS39"/>
    <mergeCell ref="ODT39:ODU39"/>
    <mergeCell ref="OCS39:OCT39"/>
    <mergeCell ref="OCV39:OCW39"/>
    <mergeCell ref="OCZ39:ODA39"/>
    <mergeCell ref="ODB39:ODC39"/>
    <mergeCell ref="ODE39:ODF39"/>
    <mergeCell ref="OCD39:OCE39"/>
    <mergeCell ref="OCH39:OCI39"/>
    <mergeCell ref="OCJ39:OCK39"/>
    <mergeCell ref="OCM39:OCN39"/>
    <mergeCell ref="OCQ39:OCR39"/>
    <mergeCell ref="OGE39:OGF39"/>
    <mergeCell ref="OGH39:OGI39"/>
    <mergeCell ref="OGL39:OGM39"/>
    <mergeCell ref="OGN39:OGO39"/>
    <mergeCell ref="OGQ39:OGR39"/>
    <mergeCell ref="OFP39:OFQ39"/>
    <mergeCell ref="OFT39:OFU39"/>
    <mergeCell ref="OFV39:OFW39"/>
    <mergeCell ref="OFY39:OFZ39"/>
    <mergeCell ref="OGC39:OGD39"/>
    <mergeCell ref="OFB39:OFC39"/>
    <mergeCell ref="OFD39:OFE39"/>
    <mergeCell ref="OFG39:OFH39"/>
    <mergeCell ref="OFK39:OFL39"/>
    <mergeCell ref="OFM39:OFN39"/>
    <mergeCell ref="OEL39:OEM39"/>
    <mergeCell ref="OEO39:OEP39"/>
    <mergeCell ref="OES39:OET39"/>
    <mergeCell ref="OEU39:OEV39"/>
    <mergeCell ref="OEX39:OEY39"/>
    <mergeCell ref="OIN39:OIO39"/>
    <mergeCell ref="OIP39:OIQ39"/>
    <mergeCell ref="OIS39:OIT39"/>
    <mergeCell ref="OIW39:OIX39"/>
    <mergeCell ref="OIY39:OIZ39"/>
    <mergeCell ref="OHX39:OHY39"/>
    <mergeCell ref="OIA39:OIB39"/>
    <mergeCell ref="OIE39:OIF39"/>
    <mergeCell ref="OIG39:OIH39"/>
    <mergeCell ref="OIJ39:OIK39"/>
    <mergeCell ref="OHI39:OHJ39"/>
    <mergeCell ref="OHM39:OHN39"/>
    <mergeCell ref="OHO39:OHP39"/>
    <mergeCell ref="OHR39:OHS39"/>
    <mergeCell ref="OHV39:OHW39"/>
    <mergeCell ref="OGU39:OGV39"/>
    <mergeCell ref="OGW39:OGX39"/>
    <mergeCell ref="OGZ39:OHA39"/>
    <mergeCell ref="OHD39:OHE39"/>
    <mergeCell ref="OHF39:OHG39"/>
    <mergeCell ref="OKU39:OKV39"/>
    <mergeCell ref="OKY39:OKZ39"/>
    <mergeCell ref="OLA39:OLB39"/>
    <mergeCell ref="OLD39:OLE39"/>
    <mergeCell ref="OLH39:OLI39"/>
    <mergeCell ref="OKG39:OKH39"/>
    <mergeCell ref="OKI39:OKJ39"/>
    <mergeCell ref="OKL39:OKM39"/>
    <mergeCell ref="OKP39:OKQ39"/>
    <mergeCell ref="OKR39:OKS39"/>
    <mergeCell ref="OJQ39:OJR39"/>
    <mergeCell ref="OJT39:OJU39"/>
    <mergeCell ref="OJX39:OJY39"/>
    <mergeCell ref="OJZ39:OKA39"/>
    <mergeCell ref="OKC39:OKD39"/>
    <mergeCell ref="OJB39:OJC39"/>
    <mergeCell ref="OJF39:OJG39"/>
    <mergeCell ref="OJH39:OJI39"/>
    <mergeCell ref="OJK39:OJL39"/>
    <mergeCell ref="OJO39:OJP39"/>
    <mergeCell ref="ONC39:OND39"/>
    <mergeCell ref="ONF39:ONG39"/>
    <mergeCell ref="ONJ39:ONK39"/>
    <mergeCell ref="ONL39:ONM39"/>
    <mergeCell ref="ONO39:ONP39"/>
    <mergeCell ref="OMN39:OMO39"/>
    <mergeCell ref="OMR39:OMS39"/>
    <mergeCell ref="OMT39:OMU39"/>
    <mergeCell ref="OMW39:OMX39"/>
    <mergeCell ref="ONA39:ONB39"/>
    <mergeCell ref="OLZ39:OMA39"/>
    <mergeCell ref="OMB39:OMC39"/>
    <mergeCell ref="OME39:OMF39"/>
    <mergeCell ref="OMI39:OMJ39"/>
    <mergeCell ref="OMK39:OML39"/>
    <mergeCell ref="OLJ39:OLK39"/>
    <mergeCell ref="OLM39:OLN39"/>
    <mergeCell ref="OLQ39:OLR39"/>
    <mergeCell ref="OLS39:OLT39"/>
    <mergeCell ref="OLV39:OLW39"/>
    <mergeCell ref="OPL39:OPM39"/>
    <mergeCell ref="OPN39:OPO39"/>
    <mergeCell ref="OPQ39:OPR39"/>
    <mergeCell ref="OPU39:OPV39"/>
    <mergeCell ref="OPW39:OPX39"/>
    <mergeCell ref="OOV39:OOW39"/>
    <mergeCell ref="OOY39:OOZ39"/>
    <mergeCell ref="OPC39:OPD39"/>
    <mergeCell ref="OPE39:OPF39"/>
    <mergeCell ref="OPH39:OPI39"/>
    <mergeCell ref="OOG39:OOH39"/>
    <mergeCell ref="OOK39:OOL39"/>
    <mergeCell ref="OOM39:OON39"/>
    <mergeCell ref="OOP39:OOQ39"/>
    <mergeCell ref="OOT39:OOU39"/>
    <mergeCell ref="ONS39:ONT39"/>
    <mergeCell ref="ONU39:ONV39"/>
    <mergeCell ref="ONX39:ONY39"/>
    <mergeCell ref="OOB39:OOC39"/>
    <mergeCell ref="OOD39:OOE39"/>
    <mergeCell ref="ORS39:ORT39"/>
    <mergeCell ref="ORW39:ORX39"/>
    <mergeCell ref="ORY39:ORZ39"/>
    <mergeCell ref="OSB39:OSC39"/>
    <mergeCell ref="OSF39:OSG39"/>
    <mergeCell ref="ORE39:ORF39"/>
    <mergeCell ref="ORG39:ORH39"/>
    <mergeCell ref="ORJ39:ORK39"/>
    <mergeCell ref="ORN39:ORO39"/>
    <mergeCell ref="ORP39:ORQ39"/>
    <mergeCell ref="OQO39:OQP39"/>
    <mergeCell ref="OQR39:OQS39"/>
    <mergeCell ref="OQV39:OQW39"/>
    <mergeCell ref="OQX39:OQY39"/>
    <mergeCell ref="ORA39:ORB39"/>
    <mergeCell ref="OPZ39:OQA39"/>
    <mergeCell ref="OQD39:OQE39"/>
    <mergeCell ref="OQF39:OQG39"/>
    <mergeCell ref="OQI39:OQJ39"/>
    <mergeCell ref="OQM39:OQN39"/>
    <mergeCell ref="OUA39:OUB39"/>
    <mergeCell ref="OUD39:OUE39"/>
    <mergeCell ref="OUH39:OUI39"/>
    <mergeCell ref="OUJ39:OUK39"/>
    <mergeCell ref="OUM39:OUN39"/>
    <mergeCell ref="OTL39:OTM39"/>
    <mergeCell ref="OTP39:OTQ39"/>
    <mergeCell ref="OTR39:OTS39"/>
    <mergeCell ref="OTU39:OTV39"/>
    <mergeCell ref="OTY39:OTZ39"/>
    <mergeCell ref="OSX39:OSY39"/>
    <mergeCell ref="OSZ39:OTA39"/>
    <mergeCell ref="OTC39:OTD39"/>
    <mergeCell ref="OTG39:OTH39"/>
    <mergeCell ref="OTI39:OTJ39"/>
    <mergeCell ref="OSH39:OSI39"/>
    <mergeCell ref="OSK39:OSL39"/>
    <mergeCell ref="OSO39:OSP39"/>
    <mergeCell ref="OSQ39:OSR39"/>
    <mergeCell ref="OST39:OSU39"/>
    <mergeCell ref="OWJ39:OWK39"/>
    <mergeCell ref="OWL39:OWM39"/>
    <mergeCell ref="OWO39:OWP39"/>
    <mergeCell ref="OWS39:OWT39"/>
    <mergeCell ref="OWU39:OWV39"/>
    <mergeCell ref="OVT39:OVU39"/>
    <mergeCell ref="OVW39:OVX39"/>
    <mergeCell ref="OWA39:OWB39"/>
    <mergeCell ref="OWC39:OWD39"/>
    <mergeCell ref="OWF39:OWG39"/>
    <mergeCell ref="OVE39:OVF39"/>
    <mergeCell ref="OVI39:OVJ39"/>
    <mergeCell ref="OVK39:OVL39"/>
    <mergeCell ref="OVN39:OVO39"/>
    <mergeCell ref="OVR39:OVS39"/>
    <mergeCell ref="OUQ39:OUR39"/>
    <mergeCell ref="OUS39:OUT39"/>
    <mergeCell ref="OUV39:OUW39"/>
    <mergeCell ref="OUZ39:OVA39"/>
    <mergeCell ref="OVB39:OVC39"/>
    <mergeCell ref="OYQ39:OYR39"/>
    <mergeCell ref="OYU39:OYV39"/>
    <mergeCell ref="OYW39:OYX39"/>
    <mergeCell ref="OYZ39:OZA39"/>
    <mergeCell ref="OZD39:OZE39"/>
    <mergeCell ref="OYC39:OYD39"/>
    <mergeCell ref="OYE39:OYF39"/>
    <mergeCell ref="OYH39:OYI39"/>
    <mergeCell ref="OYL39:OYM39"/>
    <mergeCell ref="OYN39:OYO39"/>
    <mergeCell ref="OXM39:OXN39"/>
    <mergeCell ref="OXP39:OXQ39"/>
    <mergeCell ref="OXT39:OXU39"/>
    <mergeCell ref="OXV39:OXW39"/>
    <mergeCell ref="OXY39:OXZ39"/>
    <mergeCell ref="OWX39:OWY39"/>
    <mergeCell ref="OXB39:OXC39"/>
    <mergeCell ref="OXD39:OXE39"/>
    <mergeCell ref="OXG39:OXH39"/>
    <mergeCell ref="OXK39:OXL39"/>
    <mergeCell ref="PAY39:PAZ39"/>
    <mergeCell ref="PBB39:PBC39"/>
    <mergeCell ref="PBF39:PBG39"/>
    <mergeCell ref="PBH39:PBI39"/>
    <mergeCell ref="PBK39:PBL39"/>
    <mergeCell ref="PAJ39:PAK39"/>
    <mergeCell ref="PAN39:PAO39"/>
    <mergeCell ref="PAP39:PAQ39"/>
    <mergeCell ref="PAS39:PAT39"/>
    <mergeCell ref="PAW39:PAX39"/>
    <mergeCell ref="OZV39:OZW39"/>
    <mergeCell ref="OZX39:OZY39"/>
    <mergeCell ref="PAA39:PAB39"/>
    <mergeCell ref="PAE39:PAF39"/>
    <mergeCell ref="PAG39:PAH39"/>
    <mergeCell ref="OZF39:OZG39"/>
    <mergeCell ref="OZI39:OZJ39"/>
    <mergeCell ref="OZM39:OZN39"/>
    <mergeCell ref="OZO39:OZP39"/>
    <mergeCell ref="OZR39:OZS39"/>
    <mergeCell ref="PDH39:PDI39"/>
    <mergeCell ref="PDJ39:PDK39"/>
    <mergeCell ref="PDM39:PDN39"/>
    <mergeCell ref="PDQ39:PDR39"/>
    <mergeCell ref="PDS39:PDT39"/>
    <mergeCell ref="PCR39:PCS39"/>
    <mergeCell ref="PCU39:PCV39"/>
    <mergeCell ref="PCY39:PCZ39"/>
    <mergeCell ref="PDA39:PDB39"/>
    <mergeCell ref="PDD39:PDE39"/>
    <mergeCell ref="PCC39:PCD39"/>
    <mergeCell ref="PCG39:PCH39"/>
    <mergeCell ref="PCI39:PCJ39"/>
    <mergeCell ref="PCL39:PCM39"/>
    <mergeCell ref="PCP39:PCQ39"/>
    <mergeCell ref="PBO39:PBP39"/>
    <mergeCell ref="PBQ39:PBR39"/>
    <mergeCell ref="PBT39:PBU39"/>
    <mergeCell ref="PBX39:PBY39"/>
    <mergeCell ref="PBZ39:PCA39"/>
    <mergeCell ref="PFO39:PFP39"/>
    <mergeCell ref="PFS39:PFT39"/>
    <mergeCell ref="PFU39:PFV39"/>
    <mergeCell ref="PFX39:PFY39"/>
    <mergeCell ref="PGB39:PGC39"/>
    <mergeCell ref="PFA39:PFB39"/>
    <mergeCell ref="PFC39:PFD39"/>
    <mergeCell ref="PFF39:PFG39"/>
    <mergeCell ref="PFJ39:PFK39"/>
    <mergeCell ref="PFL39:PFM39"/>
    <mergeCell ref="PEK39:PEL39"/>
    <mergeCell ref="PEN39:PEO39"/>
    <mergeCell ref="PER39:PES39"/>
    <mergeCell ref="PET39:PEU39"/>
    <mergeCell ref="PEW39:PEX39"/>
    <mergeCell ref="PDV39:PDW39"/>
    <mergeCell ref="PDZ39:PEA39"/>
    <mergeCell ref="PEB39:PEC39"/>
    <mergeCell ref="PEE39:PEF39"/>
    <mergeCell ref="PEI39:PEJ39"/>
    <mergeCell ref="PHW39:PHX39"/>
    <mergeCell ref="PHZ39:PIA39"/>
    <mergeCell ref="PID39:PIE39"/>
    <mergeCell ref="PIF39:PIG39"/>
    <mergeCell ref="PII39:PIJ39"/>
    <mergeCell ref="PHH39:PHI39"/>
    <mergeCell ref="PHL39:PHM39"/>
    <mergeCell ref="PHN39:PHO39"/>
    <mergeCell ref="PHQ39:PHR39"/>
    <mergeCell ref="PHU39:PHV39"/>
    <mergeCell ref="PGT39:PGU39"/>
    <mergeCell ref="PGV39:PGW39"/>
    <mergeCell ref="PGY39:PGZ39"/>
    <mergeCell ref="PHC39:PHD39"/>
    <mergeCell ref="PHE39:PHF39"/>
    <mergeCell ref="PGD39:PGE39"/>
    <mergeCell ref="PGG39:PGH39"/>
    <mergeCell ref="PGK39:PGL39"/>
    <mergeCell ref="PGM39:PGN39"/>
    <mergeCell ref="PGP39:PGQ39"/>
    <mergeCell ref="PKF39:PKG39"/>
    <mergeCell ref="PKH39:PKI39"/>
    <mergeCell ref="PKK39:PKL39"/>
    <mergeCell ref="PKO39:PKP39"/>
    <mergeCell ref="PKQ39:PKR39"/>
    <mergeCell ref="PJP39:PJQ39"/>
    <mergeCell ref="PJS39:PJT39"/>
    <mergeCell ref="PJW39:PJX39"/>
    <mergeCell ref="PJY39:PJZ39"/>
    <mergeCell ref="PKB39:PKC39"/>
    <mergeCell ref="PJA39:PJB39"/>
    <mergeCell ref="PJE39:PJF39"/>
    <mergeCell ref="PJG39:PJH39"/>
    <mergeCell ref="PJJ39:PJK39"/>
    <mergeCell ref="PJN39:PJO39"/>
    <mergeCell ref="PIM39:PIN39"/>
    <mergeCell ref="PIO39:PIP39"/>
    <mergeCell ref="PIR39:PIS39"/>
    <mergeCell ref="PIV39:PIW39"/>
    <mergeCell ref="PIX39:PIY39"/>
    <mergeCell ref="PMM39:PMN39"/>
    <mergeCell ref="PMQ39:PMR39"/>
    <mergeCell ref="PMS39:PMT39"/>
    <mergeCell ref="PMV39:PMW39"/>
    <mergeCell ref="PMZ39:PNA39"/>
    <mergeCell ref="PLY39:PLZ39"/>
    <mergeCell ref="PMA39:PMB39"/>
    <mergeCell ref="PMD39:PME39"/>
    <mergeCell ref="PMH39:PMI39"/>
    <mergeCell ref="PMJ39:PMK39"/>
    <mergeCell ref="PLI39:PLJ39"/>
    <mergeCell ref="PLL39:PLM39"/>
    <mergeCell ref="PLP39:PLQ39"/>
    <mergeCell ref="PLR39:PLS39"/>
    <mergeCell ref="PLU39:PLV39"/>
    <mergeCell ref="PKT39:PKU39"/>
    <mergeCell ref="PKX39:PKY39"/>
    <mergeCell ref="PKZ39:PLA39"/>
    <mergeCell ref="PLC39:PLD39"/>
    <mergeCell ref="PLG39:PLH39"/>
    <mergeCell ref="POU39:POV39"/>
    <mergeCell ref="POX39:POY39"/>
    <mergeCell ref="PPB39:PPC39"/>
    <mergeCell ref="PPD39:PPE39"/>
    <mergeCell ref="PPG39:PPH39"/>
    <mergeCell ref="POF39:POG39"/>
    <mergeCell ref="POJ39:POK39"/>
    <mergeCell ref="POL39:POM39"/>
    <mergeCell ref="POO39:POP39"/>
    <mergeCell ref="POS39:POT39"/>
    <mergeCell ref="PNR39:PNS39"/>
    <mergeCell ref="PNT39:PNU39"/>
    <mergeCell ref="PNW39:PNX39"/>
    <mergeCell ref="POA39:POB39"/>
    <mergeCell ref="POC39:POD39"/>
    <mergeCell ref="PNB39:PNC39"/>
    <mergeCell ref="PNE39:PNF39"/>
    <mergeCell ref="PNI39:PNJ39"/>
    <mergeCell ref="PNK39:PNL39"/>
    <mergeCell ref="PNN39:PNO39"/>
    <mergeCell ref="PRD39:PRE39"/>
    <mergeCell ref="PRF39:PRG39"/>
    <mergeCell ref="PRI39:PRJ39"/>
    <mergeCell ref="PRM39:PRN39"/>
    <mergeCell ref="PRO39:PRP39"/>
    <mergeCell ref="PQN39:PQO39"/>
    <mergeCell ref="PQQ39:PQR39"/>
    <mergeCell ref="PQU39:PQV39"/>
    <mergeCell ref="PQW39:PQX39"/>
    <mergeCell ref="PQZ39:PRA39"/>
    <mergeCell ref="PPY39:PPZ39"/>
    <mergeCell ref="PQC39:PQD39"/>
    <mergeCell ref="PQE39:PQF39"/>
    <mergeCell ref="PQH39:PQI39"/>
    <mergeCell ref="PQL39:PQM39"/>
    <mergeCell ref="PPK39:PPL39"/>
    <mergeCell ref="PPM39:PPN39"/>
    <mergeCell ref="PPP39:PPQ39"/>
    <mergeCell ref="PPT39:PPU39"/>
    <mergeCell ref="PPV39:PPW39"/>
    <mergeCell ref="PTK39:PTL39"/>
    <mergeCell ref="PTO39:PTP39"/>
    <mergeCell ref="PTQ39:PTR39"/>
    <mergeCell ref="PTT39:PTU39"/>
    <mergeCell ref="PTX39:PTY39"/>
    <mergeCell ref="PSW39:PSX39"/>
    <mergeCell ref="PSY39:PSZ39"/>
    <mergeCell ref="PTB39:PTC39"/>
    <mergeCell ref="PTF39:PTG39"/>
    <mergeCell ref="PTH39:PTI39"/>
    <mergeCell ref="PSG39:PSH39"/>
    <mergeCell ref="PSJ39:PSK39"/>
    <mergeCell ref="PSN39:PSO39"/>
    <mergeCell ref="PSP39:PSQ39"/>
    <mergeCell ref="PSS39:PST39"/>
    <mergeCell ref="PRR39:PRS39"/>
    <mergeCell ref="PRV39:PRW39"/>
    <mergeCell ref="PRX39:PRY39"/>
    <mergeCell ref="PSA39:PSB39"/>
    <mergeCell ref="PSE39:PSF39"/>
    <mergeCell ref="PVS39:PVT39"/>
    <mergeCell ref="PVV39:PVW39"/>
    <mergeCell ref="PVZ39:PWA39"/>
    <mergeCell ref="PWB39:PWC39"/>
    <mergeCell ref="PWE39:PWF39"/>
    <mergeCell ref="PVD39:PVE39"/>
    <mergeCell ref="PVH39:PVI39"/>
    <mergeCell ref="PVJ39:PVK39"/>
    <mergeCell ref="PVM39:PVN39"/>
    <mergeCell ref="PVQ39:PVR39"/>
    <mergeCell ref="PUP39:PUQ39"/>
    <mergeCell ref="PUR39:PUS39"/>
    <mergeCell ref="PUU39:PUV39"/>
    <mergeCell ref="PUY39:PUZ39"/>
    <mergeCell ref="PVA39:PVB39"/>
    <mergeCell ref="PTZ39:PUA39"/>
    <mergeCell ref="PUC39:PUD39"/>
    <mergeCell ref="PUG39:PUH39"/>
    <mergeCell ref="PUI39:PUJ39"/>
    <mergeCell ref="PUL39:PUM39"/>
    <mergeCell ref="PYB39:PYC39"/>
    <mergeCell ref="PYD39:PYE39"/>
    <mergeCell ref="PYG39:PYH39"/>
    <mergeCell ref="PYK39:PYL39"/>
    <mergeCell ref="PYM39:PYN39"/>
    <mergeCell ref="PXL39:PXM39"/>
    <mergeCell ref="PXO39:PXP39"/>
    <mergeCell ref="PXS39:PXT39"/>
    <mergeCell ref="PXU39:PXV39"/>
    <mergeCell ref="PXX39:PXY39"/>
    <mergeCell ref="PWW39:PWX39"/>
    <mergeCell ref="PXA39:PXB39"/>
    <mergeCell ref="PXC39:PXD39"/>
    <mergeCell ref="PXF39:PXG39"/>
    <mergeCell ref="PXJ39:PXK39"/>
    <mergeCell ref="PWI39:PWJ39"/>
    <mergeCell ref="PWK39:PWL39"/>
    <mergeCell ref="PWN39:PWO39"/>
    <mergeCell ref="PWR39:PWS39"/>
    <mergeCell ref="PWT39:PWU39"/>
    <mergeCell ref="QAI39:QAJ39"/>
    <mergeCell ref="QAM39:QAN39"/>
    <mergeCell ref="QAO39:QAP39"/>
    <mergeCell ref="QAR39:QAS39"/>
    <mergeCell ref="QAV39:QAW39"/>
    <mergeCell ref="PZU39:PZV39"/>
    <mergeCell ref="PZW39:PZX39"/>
    <mergeCell ref="PZZ39:QAA39"/>
    <mergeCell ref="QAD39:QAE39"/>
    <mergeCell ref="QAF39:QAG39"/>
    <mergeCell ref="PZE39:PZF39"/>
    <mergeCell ref="PZH39:PZI39"/>
    <mergeCell ref="PZL39:PZM39"/>
    <mergeCell ref="PZN39:PZO39"/>
    <mergeCell ref="PZQ39:PZR39"/>
    <mergeCell ref="PYP39:PYQ39"/>
    <mergeCell ref="PYT39:PYU39"/>
    <mergeCell ref="PYV39:PYW39"/>
    <mergeCell ref="PYY39:PYZ39"/>
    <mergeCell ref="PZC39:PZD39"/>
    <mergeCell ref="QCQ39:QCR39"/>
    <mergeCell ref="QCT39:QCU39"/>
    <mergeCell ref="QCX39:QCY39"/>
    <mergeCell ref="QCZ39:QDA39"/>
    <mergeCell ref="QDC39:QDD39"/>
    <mergeCell ref="QCB39:QCC39"/>
    <mergeCell ref="QCF39:QCG39"/>
    <mergeCell ref="QCH39:QCI39"/>
    <mergeCell ref="QCK39:QCL39"/>
    <mergeCell ref="QCO39:QCP39"/>
    <mergeCell ref="QBN39:QBO39"/>
    <mergeCell ref="QBP39:QBQ39"/>
    <mergeCell ref="QBS39:QBT39"/>
    <mergeCell ref="QBW39:QBX39"/>
    <mergeCell ref="QBY39:QBZ39"/>
    <mergeCell ref="QAX39:QAY39"/>
    <mergeCell ref="QBA39:QBB39"/>
    <mergeCell ref="QBE39:QBF39"/>
    <mergeCell ref="QBG39:QBH39"/>
    <mergeCell ref="QBJ39:QBK39"/>
    <mergeCell ref="QEZ39:QFA39"/>
    <mergeCell ref="QFB39:QFC39"/>
    <mergeCell ref="QFE39:QFF39"/>
    <mergeCell ref="QFI39:QFJ39"/>
    <mergeCell ref="QFK39:QFL39"/>
    <mergeCell ref="QEJ39:QEK39"/>
    <mergeCell ref="QEM39:QEN39"/>
    <mergeCell ref="QEQ39:QER39"/>
    <mergeCell ref="QES39:QET39"/>
    <mergeCell ref="QEV39:QEW39"/>
    <mergeCell ref="QDU39:QDV39"/>
    <mergeCell ref="QDY39:QDZ39"/>
    <mergeCell ref="QEA39:QEB39"/>
    <mergeCell ref="QED39:QEE39"/>
    <mergeCell ref="QEH39:QEI39"/>
    <mergeCell ref="QDG39:QDH39"/>
    <mergeCell ref="QDI39:QDJ39"/>
    <mergeCell ref="QDL39:QDM39"/>
    <mergeCell ref="QDP39:QDQ39"/>
    <mergeCell ref="QDR39:QDS39"/>
    <mergeCell ref="QHG39:QHH39"/>
    <mergeCell ref="QHK39:QHL39"/>
    <mergeCell ref="QHM39:QHN39"/>
    <mergeCell ref="QHP39:QHQ39"/>
    <mergeCell ref="QHT39:QHU39"/>
    <mergeCell ref="QGS39:QGT39"/>
    <mergeCell ref="QGU39:QGV39"/>
    <mergeCell ref="QGX39:QGY39"/>
    <mergeCell ref="QHB39:QHC39"/>
    <mergeCell ref="QHD39:QHE39"/>
    <mergeCell ref="QGC39:QGD39"/>
    <mergeCell ref="QGF39:QGG39"/>
    <mergeCell ref="QGJ39:QGK39"/>
    <mergeCell ref="QGL39:QGM39"/>
    <mergeCell ref="QGO39:QGP39"/>
    <mergeCell ref="QFN39:QFO39"/>
    <mergeCell ref="QFR39:QFS39"/>
    <mergeCell ref="QFT39:QFU39"/>
    <mergeCell ref="QFW39:QFX39"/>
    <mergeCell ref="QGA39:QGB39"/>
    <mergeCell ref="QJO39:QJP39"/>
    <mergeCell ref="QJR39:QJS39"/>
    <mergeCell ref="QJV39:QJW39"/>
    <mergeCell ref="QJX39:QJY39"/>
    <mergeCell ref="QKA39:QKB39"/>
    <mergeCell ref="QIZ39:QJA39"/>
    <mergeCell ref="QJD39:QJE39"/>
    <mergeCell ref="QJF39:QJG39"/>
    <mergeCell ref="QJI39:QJJ39"/>
    <mergeCell ref="QJM39:QJN39"/>
    <mergeCell ref="QIL39:QIM39"/>
    <mergeCell ref="QIN39:QIO39"/>
    <mergeCell ref="QIQ39:QIR39"/>
    <mergeCell ref="QIU39:QIV39"/>
    <mergeCell ref="QIW39:QIX39"/>
    <mergeCell ref="QHV39:QHW39"/>
    <mergeCell ref="QHY39:QHZ39"/>
    <mergeCell ref="QIC39:QID39"/>
    <mergeCell ref="QIE39:QIF39"/>
    <mergeCell ref="QIH39:QII39"/>
    <mergeCell ref="QLX39:QLY39"/>
    <mergeCell ref="QLZ39:QMA39"/>
    <mergeCell ref="QMC39:QMD39"/>
    <mergeCell ref="QMG39:QMH39"/>
    <mergeCell ref="QMI39:QMJ39"/>
    <mergeCell ref="QLH39:QLI39"/>
    <mergeCell ref="QLK39:QLL39"/>
    <mergeCell ref="QLO39:QLP39"/>
    <mergeCell ref="QLQ39:QLR39"/>
    <mergeCell ref="QLT39:QLU39"/>
    <mergeCell ref="QKS39:QKT39"/>
    <mergeCell ref="QKW39:QKX39"/>
    <mergeCell ref="QKY39:QKZ39"/>
    <mergeCell ref="QLB39:QLC39"/>
    <mergeCell ref="QLF39:QLG39"/>
    <mergeCell ref="QKE39:QKF39"/>
    <mergeCell ref="QKG39:QKH39"/>
    <mergeCell ref="QKJ39:QKK39"/>
    <mergeCell ref="QKN39:QKO39"/>
    <mergeCell ref="QKP39:QKQ39"/>
    <mergeCell ref="QOE39:QOF39"/>
    <mergeCell ref="QOI39:QOJ39"/>
    <mergeCell ref="QOK39:QOL39"/>
    <mergeCell ref="QON39:QOO39"/>
    <mergeCell ref="QOR39:QOS39"/>
    <mergeCell ref="QNQ39:QNR39"/>
    <mergeCell ref="QNS39:QNT39"/>
    <mergeCell ref="QNV39:QNW39"/>
    <mergeCell ref="QNZ39:QOA39"/>
    <mergeCell ref="QOB39:QOC39"/>
    <mergeCell ref="QNA39:QNB39"/>
    <mergeCell ref="QND39:QNE39"/>
    <mergeCell ref="QNH39:QNI39"/>
    <mergeCell ref="QNJ39:QNK39"/>
    <mergeCell ref="QNM39:QNN39"/>
    <mergeCell ref="QML39:QMM39"/>
    <mergeCell ref="QMP39:QMQ39"/>
    <mergeCell ref="QMR39:QMS39"/>
    <mergeCell ref="QMU39:QMV39"/>
    <mergeCell ref="QMY39:QMZ39"/>
    <mergeCell ref="QQM39:QQN39"/>
    <mergeCell ref="QQP39:QQQ39"/>
    <mergeCell ref="QQT39:QQU39"/>
    <mergeCell ref="QQV39:QQW39"/>
    <mergeCell ref="QQY39:QQZ39"/>
    <mergeCell ref="QPX39:QPY39"/>
    <mergeCell ref="QQB39:QQC39"/>
    <mergeCell ref="QQD39:QQE39"/>
    <mergeCell ref="QQG39:QQH39"/>
    <mergeCell ref="QQK39:QQL39"/>
    <mergeCell ref="QPJ39:QPK39"/>
    <mergeCell ref="QPL39:QPM39"/>
    <mergeCell ref="QPO39:QPP39"/>
    <mergeCell ref="QPS39:QPT39"/>
    <mergeCell ref="QPU39:QPV39"/>
    <mergeCell ref="QOT39:QOU39"/>
    <mergeCell ref="QOW39:QOX39"/>
    <mergeCell ref="QPA39:QPB39"/>
    <mergeCell ref="QPC39:QPD39"/>
    <mergeCell ref="QPF39:QPG39"/>
    <mergeCell ref="QSV39:QSW39"/>
    <mergeCell ref="QSX39:QSY39"/>
    <mergeCell ref="QTA39:QTB39"/>
    <mergeCell ref="QTE39:QTF39"/>
    <mergeCell ref="QTG39:QTH39"/>
    <mergeCell ref="QSF39:QSG39"/>
    <mergeCell ref="QSI39:QSJ39"/>
    <mergeCell ref="QSM39:QSN39"/>
    <mergeCell ref="QSO39:QSP39"/>
    <mergeCell ref="QSR39:QSS39"/>
    <mergeCell ref="QRQ39:QRR39"/>
    <mergeCell ref="QRU39:QRV39"/>
    <mergeCell ref="QRW39:QRX39"/>
    <mergeCell ref="QRZ39:QSA39"/>
    <mergeCell ref="QSD39:QSE39"/>
    <mergeCell ref="QRC39:QRD39"/>
    <mergeCell ref="QRE39:QRF39"/>
    <mergeCell ref="QRH39:QRI39"/>
    <mergeCell ref="QRL39:QRM39"/>
    <mergeCell ref="QRN39:QRO39"/>
    <mergeCell ref="QVC39:QVD39"/>
    <mergeCell ref="QVG39:QVH39"/>
    <mergeCell ref="QVI39:QVJ39"/>
    <mergeCell ref="QVL39:QVM39"/>
    <mergeCell ref="QVP39:QVQ39"/>
    <mergeCell ref="QUO39:QUP39"/>
    <mergeCell ref="QUQ39:QUR39"/>
    <mergeCell ref="QUT39:QUU39"/>
    <mergeCell ref="QUX39:QUY39"/>
    <mergeCell ref="QUZ39:QVA39"/>
    <mergeCell ref="QTY39:QTZ39"/>
    <mergeCell ref="QUB39:QUC39"/>
    <mergeCell ref="QUF39:QUG39"/>
    <mergeCell ref="QUH39:QUI39"/>
    <mergeCell ref="QUK39:QUL39"/>
    <mergeCell ref="QTJ39:QTK39"/>
    <mergeCell ref="QTN39:QTO39"/>
    <mergeCell ref="QTP39:QTQ39"/>
    <mergeCell ref="QTS39:QTT39"/>
    <mergeCell ref="QTW39:QTX39"/>
    <mergeCell ref="QXK39:QXL39"/>
    <mergeCell ref="QXN39:QXO39"/>
    <mergeCell ref="QXR39:QXS39"/>
    <mergeCell ref="QXT39:QXU39"/>
    <mergeCell ref="QXW39:QXX39"/>
    <mergeCell ref="QWV39:QWW39"/>
    <mergeCell ref="QWZ39:QXA39"/>
    <mergeCell ref="QXB39:QXC39"/>
    <mergeCell ref="QXE39:QXF39"/>
    <mergeCell ref="QXI39:QXJ39"/>
    <mergeCell ref="QWH39:QWI39"/>
    <mergeCell ref="QWJ39:QWK39"/>
    <mergeCell ref="QWM39:QWN39"/>
    <mergeCell ref="QWQ39:QWR39"/>
    <mergeCell ref="QWS39:QWT39"/>
    <mergeCell ref="QVR39:QVS39"/>
    <mergeCell ref="QVU39:QVV39"/>
    <mergeCell ref="QVY39:QVZ39"/>
    <mergeCell ref="QWA39:QWB39"/>
    <mergeCell ref="QWD39:QWE39"/>
    <mergeCell ref="QZT39:QZU39"/>
    <mergeCell ref="QZV39:QZW39"/>
    <mergeCell ref="QZY39:QZZ39"/>
    <mergeCell ref="RAC39:RAD39"/>
    <mergeCell ref="RAE39:RAF39"/>
    <mergeCell ref="QZD39:QZE39"/>
    <mergeCell ref="QZG39:QZH39"/>
    <mergeCell ref="QZK39:QZL39"/>
    <mergeCell ref="QZM39:QZN39"/>
    <mergeCell ref="QZP39:QZQ39"/>
    <mergeCell ref="QYO39:QYP39"/>
    <mergeCell ref="QYS39:QYT39"/>
    <mergeCell ref="QYU39:QYV39"/>
    <mergeCell ref="QYX39:QYY39"/>
    <mergeCell ref="QZB39:QZC39"/>
    <mergeCell ref="QYA39:QYB39"/>
    <mergeCell ref="QYC39:QYD39"/>
    <mergeCell ref="QYF39:QYG39"/>
    <mergeCell ref="QYJ39:QYK39"/>
    <mergeCell ref="QYL39:QYM39"/>
    <mergeCell ref="RCA39:RCB39"/>
    <mergeCell ref="RCE39:RCF39"/>
    <mergeCell ref="RCG39:RCH39"/>
    <mergeCell ref="RCJ39:RCK39"/>
    <mergeCell ref="RCN39:RCO39"/>
    <mergeCell ref="RBM39:RBN39"/>
    <mergeCell ref="RBO39:RBP39"/>
    <mergeCell ref="RBR39:RBS39"/>
    <mergeCell ref="RBV39:RBW39"/>
    <mergeCell ref="RBX39:RBY39"/>
    <mergeCell ref="RAW39:RAX39"/>
    <mergeCell ref="RAZ39:RBA39"/>
    <mergeCell ref="RBD39:RBE39"/>
    <mergeCell ref="RBF39:RBG39"/>
    <mergeCell ref="RBI39:RBJ39"/>
    <mergeCell ref="RAH39:RAI39"/>
    <mergeCell ref="RAL39:RAM39"/>
    <mergeCell ref="RAN39:RAO39"/>
    <mergeCell ref="RAQ39:RAR39"/>
    <mergeCell ref="RAU39:RAV39"/>
    <mergeCell ref="REI39:REJ39"/>
    <mergeCell ref="REL39:REM39"/>
    <mergeCell ref="REP39:REQ39"/>
    <mergeCell ref="RER39:RES39"/>
    <mergeCell ref="REU39:REV39"/>
    <mergeCell ref="RDT39:RDU39"/>
    <mergeCell ref="RDX39:RDY39"/>
    <mergeCell ref="RDZ39:REA39"/>
    <mergeCell ref="REC39:RED39"/>
    <mergeCell ref="REG39:REH39"/>
    <mergeCell ref="RDF39:RDG39"/>
    <mergeCell ref="RDH39:RDI39"/>
    <mergeCell ref="RDK39:RDL39"/>
    <mergeCell ref="RDO39:RDP39"/>
    <mergeCell ref="RDQ39:RDR39"/>
    <mergeCell ref="RCP39:RCQ39"/>
    <mergeCell ref="RCS39:RCT39"/>
    <mergeCell ref="RCW39:RCX39"/>
    <mergeCell ref="RCY39:RCZ39"/>
    <mergeCell ref="RDB39:RDC39"/>
    <mergeCell ref="RGR39:RGS39"/>
    <mergeCell ref="RGT39:RGU39"/>
    <mergeCell ref="RGW39:RGX39"/>
    <mergeCell ref="RHA39:RHB39"/>
    <mergeCell ref="RHC39:RHD39"/>
    <mergeCell ref="RGB39:RGC39"/>
    <mergeCell ref="RGE39:RGF39"/>
    <mergeCell ref="RGI39:RGJ39"/>
    <mergeCell ref="RGK39:RGL39"/>
    <mergeCell ref="RGN39:RGO39"/>
    <mergeCell ref="RFM39:RFN39"/>
    <mergeCell ref="RFQ39:RFR39"/>
    <mergeCell ref="RFS39:RFT39"/>
    <mergeCell ref="RFV39:RFW39"/>
    <mergeCell ref="RFZ39:RGA39"/>
    <mergeCell ref="REY39:REZ39"/>
    <mergeCell ref="RFA39:RFB39"/>
    <mergeCell ref="RFD39:RFE39"/>
    <mergeCell ref="RFH39:RFI39"/>
    <mergeCell ref="RFJ39:RFK39"/>
    <mergeCell ref="RIY39:RIZ39"/>
    <mergeCell ref="RJC39:RJD39"/>
    <mergeCell ref="RJE39:RJF39"/>
    <mergeCell ref="RJH39:RJI39"/>
    <mergeCell ref="RJL39:RJM39"/>
    <mergeCell ref="RIK39:RIL39"/>
    <mergeCell ref="RIM39:RIN39"/>
    <mergeCell ref="RIP39:RIQ39"/>
    <mergeCell ref="RIT39:RIU39"/>
    <mergeCell ref="RIV39:RIW39"/>
    <mergeCell ref="RHU39:RHV39"/>
    <mergeCell ref="RHX39:RHY39"/>
    <mergeCell ref="RIB39:RIC39"/>
    <mergeCell ref="RID39:RIE39"/>
    <mergeCell ref="RIG39:RIH39"/>
    <mergeCell ref="RHF39:RHG39"/>
    <mergeCell ref="RHJ39:RHK39"/>
    <mergeCell ref="RHL39:RHM39"/>
    <mergeCell ref="RHO39:RHP39"/>
    <mergeCell ref="RHS39:RHT39"/>
    <mergeCell ref="RLG39:RLH39"/>
    <mergeCell ref="RLJ39:RLK39"/>
    <mergeCell ref="RLN39:RLO39"/>
    <mergeCell ref="RLP39:RLQ39"/>
    <mergeCell ref="RLS39:RLT39"/>
    <mergeCell ref="RKR39:RKS39"/>
    <mergeCell ref="RKV39:RKW39"/>
    <mergeCell ref="RKX39:RKY39"/>
    <mergeCell ref="RLA39:RLB39"/>
    <mergeCell ref="RLE39:RLF39"/>
    <mergeCell ref="RKD39:RKE39"/>
    <mergeCell ref="RKF39:RKG39"/>
    <mergeCell ref="RKI39:RKJ39"/>
    <mergeCell ref="RKM39:RKN39"/>
    <mergeCell ref="RKO39:RKP39"/>
    <mergeCell ref="RJN39:RJO39"/>
    <mergeCell ref="RJQ39:RJR39"/>
    <mergeCell ref="RJU39:RJV39"/>
    <mergeCell ref="RJW39:RJX39"/>
    <mergeCell ref="RJZ39:RKA39"/>
    <mergeCell ref="RNP39:RNQ39"/>
    <mergeCell ref="RNR39:RNS39"/>
    <mergeCell ref="RNU39:RNV39"/>
    <mergeCell ref="RNY39:RNZ39"/>
    <mergeCell ref="ROA39:ROB39"/>
    <mergeCell ref="RMZ39:RNA39"/>
    <mergeCell ref="RNC39:RND39"/>
    <mergeCell ref="RNG39:RNH39"/>
    <mergeCell ref="RNI39:RNJ39"/>
    <mergeCell ref="RNL39:RNM39"/>
    <mergeCell ref="RMK39:RML39"/>
    <mergeCell ref="RMO39:RMP39"/>
    <mergeCell ref="RMQ39:RMR39"/>
    <mergeCell ref="RMT39:RMU39"/>
    <mergeCell ref="RMX39:RMY39"/>
    <mergeCell ref="RLW39:RLX39"/>
    <mergeCell ref="RLY39:RLZ39"/>
    <mergeCell ref="RMB39:RMC39"/>
    <mergeCell ref="RMF39:RMG39"/>
    <mergeCell ref="RMH39:RMI39"/>
    <mergeCell ref="RPW39:RPX39"/>
    <mergeCell ref="RQA39:RQB39"/>
    <mergeCell ref="RQC39:RQD39"/>
    <mergeCell ref="RQF39:RQG39"/>
    <mergeCell ref="RQJ39:RQK39"/>
    <mergeCell ref="RPI39:RPJ39"/>
    <mergeCell ref="RPK39:RPL39"/>
    <mergeCell ref="RPN39:RPO39"/>
    <mergeCell ref="RPR39:RPS39"/>
    <mergeCell ref="RPT39:RPU39"/>
    <mergeCell ref="ROS39:ROT39"/>
    <mergeCell ref="ROV39:ROW39"/>
    <mergeCell ref="ROZ39:RPA39"/>
    <mergeCell ref="RPB39:RPC39"/>
    <mergeCell ref="RPE39:RPF39"/>
    <mergeCell ref="ROD39:ROE39"/>
    <mergeCell ref="ROH39:ROI39"/>
    <mergeCell ref="ROJ39:ROK39"/>
    <mergeCell ref="ROM39:RON39"/>
    <mergeCell ref="ROQ39:ROR39"/>
    <mergeCell ref="RSE39:RSF39"/>
    <mergeCell ref="RSH39:RSI39"/>
    <mergeCell ref="RSL39:RSM39"/>
    <mergeCell ref="RSN39:RSO39"/>
    <mergeCell ref="RSQ39:RSR39"/>
    <mergeCell ref="RRP39:RRQ39"/>
    <mergeCell ref="RRT39:RRU39"/>
    <mergeCell ref="RRV39:RRW39"/>
    <mergeCell ref="RRY39:RRZ39"/>
    <mergeCell ref="RSC39:RSD39"/>
    <mergeCell ref="RRB39:RRC39"/>
    <mergeCell ref="RRD39:RRE39"/>
    <mergeCell ref="RRG39:RRH39"/>
    <mergeCell ref="RRK39:RRL39"/>
    <mergeCell ref="RRM39:RRN39"/>
    <mergeCell ref="RQL39:RQM39"/>
    <mergeCell ref="RQO39:RQP39"/>
    <mergeCell ref="RQS39:RQT39"/>
    <mergeCell ref="RQU39:RQV39"/>
    <mergeCell ref="RQX39:RQY39"/>
    <mergeCell ref="RUN39:RUO39"/>
    <mergeCell ref="RUP39:RUQ39"/>
    <mergeCell ref="RUS39:RUT39"/>
    <mergeCell ref="RUW39:RUX39"/>
    <mergeCell ref="RUY39:RUZ39"/>
    <mergeCell ref="RTX39:RTY39"/>
    <mergeCell ref="RUA39:RUB39"/>
    <mergeCell ref="RUE39:RUF39"/>
    <mergeCell ref="RUG39:RUH39"/>
    <mergeCell ref="RUJ39:RUK39"/>
    <mergeCell ref="RTI39:RTJ39"/>
    <mergeCell ref="RTM39:RTN39"/>
    <mergeCell ref="RTO39:RTP39"/>
    <mergeCell ref="RTR39:RTS39"/>
    <mergeCell ref="RTV39:RTW39"/>
    <mergeCell ref="RSU39:RSV39"/>
    <mergeCell ref="RSW39:RSX39"/>
    <mergeCell ref="RSZ39:RTA39"/>
    <mergeCell ref="RTD39:RTE39"/>
    <mergeCell ref="RTF39:RTG39"/>
    <mergeCell ref="RWU39:RWV39"/>
    <mergeCell ref="RWY39:RWZ39"/>
    <mergeCell ref="RXA39:RXB39"/>
    <mergeCell ref="RXD39:RXE39"/>
    <mergeCell ref="RXH39:RXI39"/>
    <mergeCell ref="RWG39:RWH39"/>
    <mergeCell ref="RWI39:RWJ39"/>
    <mergeCell ref="RWL39:RWM39"/>
    <mergeCell ref="RWP39:RWQ39"/>
    <mergeCell ref="RWR39:RWS39"/>
    <mergeCell ref="RVQ39:RVR39"/>
    <mergeCell ref="RVT39:RVU39"/>
    <mergeCell ref="RVX39:RVY39"/>
    <mergeCell ref="RVZ39:RWA39"/>
    <mergeCell ref="RWC39:RWD39"/>
    <mergeCell ref="RVB39:RVC39"/>
    <mergeCell ref="RVF39:RVG39"/>
    <mergeCell ref="RVH39:RVI39"/>
    <mergeCell ref="RVK39:RVL39"/>
    <mergeCell ref="RVO39:RVP39"/>
    <mergeCell ref="RZC39:RZD39"/>
    <mergeCell ref="RZF39:RZG39"/>
    <mergeCell ref="RZJ39:RZK39"/>
    <mergeCell ref="RZL39:RZM39"/>
    <mergeCell ref="RZO39:RZP39"/>
    <mergeCell ref="RYN39:RYO39"/>
    <mergeCell ref="RYR39:RYS39"/>
    <mergeCell ref="RYT39:RYU39"/>
    <mergeCell ref="RYW39:RYX39"/>
    <mergeCell ref="RZA39:RZB39"/>
    <mergeCell ref="RXZ39:RYA39"/>
    <mergeCell ref="RYB39:RYC39"/>
    <mergeCell ref="RYE39:RYF39"/>
    <mergeCell ref="RYI39:RYJ39"/>
    <mergeCell ref="RYK39:RYL39"/>
    <mergeCell ref="RXJ39:RXK39"/>
    <mergeCell ref="RXM39:RXN39"/>
    <mergeCell ref="RXQ39:RXR39"/>
    <mergeCell ref="RXS39:RXT39"/>
    <mergeCell ref="RXV39:RXW39"/>
    <mergeCell ref="SBL39:SBM39"/>
    <mergeCell ref="SBN39:SBO39"/>
    <mergeCell ref="SBQ39:SBR39"/>
    <mergeCell ref="SBU39:SBV39"/>
    <mergeCell ref="SBW39:SBX39"/>
    <mergeCell ref="SAV39:SAW39"/>
    <mergeCell ref="SAY39:SAZ39"/>
    <mergeCell ref="SBC39:SBD39"/>
    <mergeCell ref="SBE39:SBF39"/>
    <mergeCell ref="SBH39:SBI39"/>
    <mergeCell ref="SAG39:SAH39"/>
    <mergeCell ref="SAK39:SAL39"/>
    <mergeCell ref="SAM39:SAN39"/>
    <mergeCell ref="SAP39:SAQ39"/>
    <mergeCell ref="SAT39:SAU39"/>
    <mergeCell ref="RZS39:RZT39"/>
    <mergeCell ref="RZU39:RZV39"/>
    <mergeCell ref="RZX39:RZY39"/>
    <mergeCell ref="SAB39:SAC39"/>
    <mergeCell ref="SAD39:SAE39"/>
    <mergeCell ref="SDS39:SDT39"/>
    <mergeCell ref="SDW39:SDX39"/>
    <mergeCell ref="SDY39:SDZ39"/>
    <mergeCell ref="SEB39:SEC39"/>
    <mergeCell ref="SEF39:SEG39"/>
    <mergeCell ref="SDE39:SDF39"/>
    <mergeCell ref="SDG39:SDH39"/>
    <mergeCell ref="SDJ39:SDK39"/>
    <mergeCell ref="SDN39:SDO39"/>
    <mergeCell ref="SDP39:SDQ39"/>
    <mergeCell ref="SCO39:SCP39"/>
    <mergeCell ref="SCR39:SCS39"/>
    <mergeCell ref="SCV39:SCW39"/>
    <mergeCell ref="SCX39:SCY39"/>
    <mergeCell ref="SDA39:SDB39"/>
    <mergeCell ref="SBZ39:SCA39"/>
    <mergeCell ref="SCD39:SCE39"/>
    <mergeCell ref="SCF39:SCG39"/>
    <mergeCell ref="SCI39:SCJ39"/>
    <mergeCell ref="SCM39:SCN39"/>
    <mergeCell ref="SGA39:SGB39"/>
    <mergeCell ref="SGD39:SGE39"/>
    <mergeCell ref="SGH39:SGI39"/>
    <mergeCell ref="SGJ39:SGK39"/>
    <mergeCell ref="SGM39:SGN39"/>
    <mergeCell ref="SFL39:SFM39"/>
    <mergeCell ref="SFP39:SFQ39"/>
    <mergeCell ref="SFR39:SFS39"/>
    <mergeCell ref="SFU39:SFV39"/>
    <mergeCell ref="SFY39:SFZ39"/>
    <mergeCell ref="SEX39:SEY39"/>
    <mergeCell ref="SEZ39:SFA39"/>
    <mergeCell ref="SFC39:SFD39"/>
    <mergeCell ref="SFG39:SFH39"/>
    <mergeCell ref="SFI39:SFJ39"/>
    <mergeCell ref="SEH39:SEI39"/>
    <mergeCell ref="SEK39:SEL39"/>
    <mergeCell ref="SEO39:SEP39"/>
    <mergeCell ref="SEQ39:SER39"/>
    <mergeCell ref="SET39:SEU39"/>
    <mergeCell ref="SIJ39:SIK39"/>
    <mergeCell ref="SIL39:SIM39"/>
    <mergeCell ref="SIO39:SIP39"/>
    <mergeCell ref="SIS39:SIT39"/>
    <mergeCell ref="SIU39:SIV39"/>
    <mergeCell ref="SHT39:SHU39"/>
    <mergeCell ref="SHW39:SHX39"/>
    <mergeCell ref="SIA39:SIB39"/>
    <mergeCell ref="SIC39:SID39"/>
    <mergeCell ref="SIF39:SIG39"/>
    <mergeCell ref="SHE39:SHF39"/>
    <mergeCell ref="SHI39:SHJ39"/>
    <mergeCell ref="SHK39:SHL39"/>
    <mergeCell ref="SHN39:SHO39"/>
    <mergeCell ref="SHR39:SHS39"/>
    <mergeCell ref="SGQ39:SGR39"/>
    <mergeCell ref="SGS39:SGT39"/>
    <mergeCell ref="SGV39:SGW39"/>
    <mergeCell ref="SGZ39:SHA39"/>
    <mergeCell ref="SHB39:SHC39"/>
    <mergeCell ref="SKQ39:SKR39"/>
    <mergeCell ref="SKU39:SKV39"/>
    <mergeCell ref="SKW39:SKX39"/>
    <mergeCell ref="SKZ39:SLA39"/>
    <mergeCell ref="SLD39:SLE39"/>
    <mergeCell ref="SKC39:SKD39"/>
    <mergeCell ref="SKE39:SKF39"/>
    <mergeCell ref="SKH39:SKI39"/>
    <mergeCell ref="SKL39:SKM39"/>
    <mergeCell ref="SKN39:SKO39"/>
    <mergeCell ref="SJM39:SJN39"/>
    <mergeCell ref="SJP39:SJQ39"/>
    <mergeCell ref="SJT39:SJU39"/>
    <mergeCell ref="SJV39:SJW39"/>
    <mergeCell ref="SJY39:SJZ39"/>
    <mergeCell ref="SIX39:SIY39"/>
    <mergeCell ref="SJB39:SJC39"/>
    <mergeCell ref="SJD39:SJE39"/>
    <mergeCell ref="SJG39:SJH39"/>
    <mergeCell ref="SJK39:SJL39"/>
    <mergeCell ref="SMY39:SMZ39"/>
    <mergeCell ref="SNB39:SNC39"/>
    <mergeCell ref="SNF39:SNG39"/>
    <mergeCell ref="SNH39:SNI39"/>
    <mergeCell ref="SNK39:SNL39"/>
    <mergeCell ref="SMJ39:SMK39"/>
    <mergeCell ref="SMN39:SMO39"/>
    <mergeCell ref="SMP39:SMQ39"/>
    <mergeCell ref="SMS39:SMT39"/>
    <mergeCell ref="SMW39:SMX39"/>
    <mergeCell ref="SLV39:SLW39"/>
    <mergeCell ref="SLX39:SLY39"/>
    <mergeCell ref="SMA39:SMB39"/>
    <mergeCell ref="SME39:SMF39"/>
    <mergeCell ref="SMG39:SMH39"/>
    <mergeCell ref="SLF39:SLG39"/>
    <mergeCell ref="SLI39:SLJ39"/>
    <mergeCell ref="SLM39:SLN39"/>
    <mergeCell ref="SLO39:SLP39"/>
    <mergeCell ref="SLR39:SLS39"/>
    <mergeCell ref="SPH39:SPI39"/>
    <mergeCell ref="SPJ39:SPK39"/>
    <mergeCell ref="SPM39:SPN39"/>
    <mergeCell ref="SPQ39:SPR39"/>
    <mergeCell ref="SPS39:SPT39"/>
    <mergeCell ref="SOR39:SOS39"/>
    <mergeCell ref="SOU39:SOV39"/>
    <mergeCell ref="SOY39:SOZ39"/>
    <mergeCell ref="SPA39:SPB39"/>
    <mergeCell ref="SPD39:SPE39"/>
    <mergeCell ref="SOC39:SOD39"/>
    <mergeCell ref="SOG39:SOH39"/>
    <mergeCell ref="SOI39:SOJ39"/>
    <mergeCell ref="SOL39:SOM39"/>
    <mergeCell ref="SOP39:SOQ39"/>
    <mergeCell ref="SNO39:SNP39"/>
    <mergeCell ref="SNQ39:SNR39"/>
    <mergeCell ref="SNT39:SNU39"/>
    <mergeCell ref="SNX39:SNY39"/>
    <mergeCell ref="SNZ39:SOA39"/>
    <mergeCell ref="SRO39:SRP39"/>
    <mergeCell ref="SRS39:SRT39"/>
    <mergeCell ref="SRU39:SRV39"/>
    <mergeCell ref="SRX39:SRY39"/>
    <mergeCell ref="SSB39:SSC39"/>
    <mergeCell ref="SRA39:SRB39"/>
    <mergeCell ref="SRC39:SRD39"/>
    <mergeCell ref="SRF39:SRG39"/>
    <mergeCell ref="SRJ39:SRK39"/>
    <mergeCell ref="SRL39:SRM39"/>
    <mergeCell ref="SQK39:SQL39"/>
    <mergeCell ref="SQN39:SQO39"/>
    <mergeCell ref="SQR39:SQS39"/>
    <mergeCell ref="SQT39:SQU39"/>
    <mergeCell ref="SQW39:SQX39"/>
    <mergeCell ref="SPV39:SPW39"/>
    <mergeCell ref="SPZ39:SQA39"/>
    <mergeCell ref="SQB39:SQC39"/>
    <mergeCell ref="SQE39:SQF39"/>
    <mergeCell ref="SQI39:SQJ39"/>
    <mergeCell ref="STW39:STX39"/>
    <mergeCell ref="STZ39:SUA39"/>
    <mergeCell ref="SUD39:SUE39"/>
    <mergeCell ref="SUF39:SUG39"/>
    <mergeCell ref="SUI39:SUJ39"/>
    <mergeCell ref="STH39:STI39"/>
    <mergeCell ref="STL39:STM39"/>
    <mergeCell ref="STN39:STO39"/>
    <mergeCell ref="STQ39:STR39"/>
    <mergeCell ref="STU39:STV39"/>
    <mergeCell ref="SST39:SSU39"/>
    <mergeCell ref="SSV39:SSW39"/>
    <mergeCell ref="SSY39:SSZ39"/>
    <mergeCell ref="STC39:STD39"/>
    <mergeCell ref="STE39:STF39"/>
    <mergeCell ref="SSD39:SSE39"/>
    <mergeCell ref="SSG39:SSH39"/>
    <mergeCell ref="SSK39:SSL39"/>
    <mergeCell ref="SSM39:SSN39"/>
    <mergeCell ref="SSP39:SSQ39"/>
    <mergeCell ref="SWF39:SWG39"/>
    <mergeCell ref="SWH39:SWI39"/>
    <mergeCell ref="SWK39:SWL39"/>
    <mergeCell ref="SWO39:SWP39"/>
    <mergeCell ref="SWQ39:SWR39"/>
    <mergeCell ref="SVP39:SVQ39"/>
    <mergeCell ref="SVS39:SVT39"/>
    <mergeCell ref="SVW39:SVX39"/>
    <mergeCell ref="SVY39:SVZ39"/>
    <mergeCell ref="SWB39:SWC39"/>
    <mergeCell ref="SVA39:SVB39"/>
    <mergeCell ref="SVE39:SVF39"/>
    <mergeCell ref="SVG39:SVH39"/>
    <mergeCell ref="SVJ39:SVK39"/>
    <mergeCell ref="SVN39:SVO39"/>
    <mergeCell ref="SUM39:SUN39"/>
    <mergeCell ref="SUO39:SUP39"/>
    <mergeCell ref="SUR39:SUS39"/>
    <mergeCell ref="SUV39:SUW39"/>
    <mergeCell ref="SUX39:SUY39"/>
    <mergeCell ref="SYM39:SYN39"/>
    <mergeCell ref="SYQ39:SYR39"/>
    <mergeCell ref="SYS39:SYT39"/>
    <mergeCell ref="SYV39:SYW39"/>
    <mergeCell ref="SYZ39:SZA39"/>
    <mergeCell ref="SXY39:SXZ39"/>
    <mergeCell ref="SYA39:SYB39"/>
    <mergeCell ref="SYD39:SYE39"/>
    <mergeCell ref="SYH39:SYI39"/>
    <mergeCell ref="SYJ39:SYK39"/>
    <mergeCell ref="SXI39:SXJ39"/>
    <mergeCell ref="SXL39:SXM39"/>
    <mergeCell ref="SXP39:SXQ39"/>
    <mergeCell ref="SXR39:SXS39"/>
    <mergeCell ref="SXU39:SXV39"/>
    <mergeCell ref="SWT39:SWU39"/>
    <mergeCell ref="SWX39:SWY39"/>
    <mergeCell ref="SWZ39:SXA39"/>
    <mergeCell ref="SXC39:SXD39"/>
    <mergeCell ref="SXG39:SXH39"/>
    <mergeCell ref="TAU39:TAV39"/>
    <mergeCell ref="TAX39:TAY39"/>
    <mergeCell ref="TBB39:TBC39"/>
    <mergeCell ref="TBD39:TBE39"/>
    <mergeCell ref="TBG39:TBH39"/>
    <mergeCell ref="TAF39:TAG39"/>
    <mergeCell ref="TAJ39:TAK39"/>
    <mergeCell ref="TAL39:TAM39"/>
    <mergeCell ref="TAO39:TAP39"/>
    <mergeCell ref="TAS39:TAT39"/>
    <mergeCell ref="SZR39:SZS39"/>
    <mergeCell ref="SZT39:SZU39"/>
    <mergeCell ref="SZW39:SZX39"/>
    <mergeCell ref="TAA39:TAB39"/>
    <mergeCell ref="TAC39:TAD39"/>
    <mergeCell ref="SZB39:SZC39"/>
    <mergeCell ref="SZE39:SZF39"/>
    <mergeCell ref="SZI39:SZJ39"/>
    <mergeCell ref="SZK39:SZL39"/>
    <mergeCell ref="SZN39:SZO39"/>
    <mergeCell ref="TDD39:TDE39"/>
    <mergeCell ref="TDF39:TDG39"/>
    <mergeCell ref="TDI39:TDJ39"/>
    <mergeCell ref="TDM39:TDN39"/>
    <mergeCell ref="TDO39:TDP39"/>
    <mergeCell ref="TCN39:TCO39"/>
    <mergeCell ref="TCQ39:TCR39"/>
    <mergeCell ref="TCU39:TCV39"/>
    <mergeCell ref="TCW39:TCX39"/>
    <mergeCell ref="TCZ39:TDA39"/>
    <mergeCell ref="TBY39:TBZ39"/>
    <mergeCell ref="TCC39:TCD39"/>
    <mergeCell ref="TCE39:TCF39"/>
    <mergeCell ref="TCH39:TCI39"/>
    <mergeCell ref="TCL39:TCM39"/>
    <mergeCell ref="TBK39:TBL39"/>
    <mergeCell ref="TBM39:TBN39"/>
    <mergeCell ref="TBP39:TBQ39"/>
    <mergeCell ref="TBT39:TBU39"/>
    <mergeCell ref="TBV39:TBW39"/>
    <mergeCell ref="TFK39:TFL39"/>
    <mergeCell ref="TFO39:TFP39"/>
    <mergeCell ref="TFQ39:TFR39"/>
    <mergeCell ref="TFT39:TFU39"/>
    <mergeCell ref="TFX39:TFY39"/>
    <mergeCell ref="TEW39:TEX39"/>
    <mergeCell ref="TEY39:TEZ39"/>
    <mergeCell ref="TFB39:TFC39"/>
    <mergeCell ref="TFF39:TFG39"/>
    <mergeCell ref="TFH39:TFI39"/>
    <mergeCell ref="TEG39:TEH39"/>
    <mergeCell ref="TEJ39:TEK39"/>
    <mergeCell ref="TEN39:TEO39"/>
    <mergeCell ref="TEP39:TEQ39"/>
    <mergeCell ref="TES39:TET39"/>
    <mergeCell ref="TDR39:TDS39"/>
    <mergeCell ref="TDV39:TDW39"/>
    <mergeCell ref="TDX39:TDY39"/>
    <mergeCell ref="TEA39:TEB39"/>
    <mergeCell ref="TEE39:TEF39"/>
    <mergeCell ref="THS39:THT39"/>
    <mergeCell ref="THV39:THW39"/>
    <mergeCell ref="THZ39:TIA39"/>
    <mergeCell ref="TIB39:TIC39"/>
    <mergeCell ref="TIE39:TIF39"/>
    <mergeCell ref="THD39:THE39"/>
    <mergeCell ref="THH39:THI39"/>
    <mergeCell ref="THJ39:THK39"/>
    <mergeCell ref="THM39:THN39"/>
    <mergeCell ref="THQ39:THR39"/>
    <mergeCell ref="TGP39:TGQ39"/>
    <mergeCell ref="TGR39:TGS39"/>
    <mergeCell ref="TGU39:TGV39"/>
    <mergeCell ref="TGY39:TGZ39"/>
    <mergeCell ref="THA39:THB39"/>
    <mergeCell ref="TFZ39:TGA39"/>
    <mergeCell ref="TGC39:TGD39"/>
    <mergeCell ref="TGG39:TGH39"/>
    <mergeCell ref="TGI39:TGJ39"/>
    <mergeCell ref="TGL39:TGM39"/>
    <mergeCell ref="TKB39:TKC39"/>
    <mergeCell ref="TKD39:TKE39"/>
    <mergeCell ref="TKG39:TKH39"/>
    <mergeCell ref="TKK39:TKL39"/>
    <mergeCell ref="TKM39:TKN39"/>
    <mergeCell ref="TJL39:TJM39"/>
    <mergeCell ref="TJO39:TJP39"/>
    <mergeCell ref="TJS39:TJT39"/>
    <mergeCell ref="TJU39:TJV39"/>
    <mergeCell ref="TJX39:TJY39"/>
    <mergeCell ref="TIW39:TIX39"/>
    <mergeCell ref="TJA39:TJB39"/>
    <mergeCell ref="TJC39:TJD39"/>
    <mergeCell ref="TJF39:TJG39"/>
    <mergeCell ref="TJJ39:TJK39"/>
    <mergeCell ref="TII39:TIJ39"/>
    <mergeCell ref="TIK39:TIL39"/>
    <mergeCell ref="TIN39:TIO39"/>
    <mergeCell ref="TIR39:TIS39"/>
    <mergeCell ref="TIT39:TIU39"/>
    <mergeCell ref="TMI39:TMJ39"/>
    <mergeCell ref="TMM39:TMN39"/>
    <mergeCell ref="TMO39:TMP39"/>
    <mergeCell ref="TMR39:TMS39"/>
    <mergeCell ref="TMV39:TMW39"/>
    <mergeCell ref="TLU39:TLV39"/>
    <mergeCell ref="TLW39:TLX39"/>
    <mergeCell ref="TLZ39:TMA39"/>
    <mergeCell ref="TMD39:TME39"/>
    <mergeCell ref="TMF39:TMG39"/>
    <mergeCell ref="TLE39:TLF39"/>
    <mergeCell ref="TLH39:TLI39"/>
    <mergeCell ref="TLL39:TLM39"/>
    <mergeCell ref="TLN39:TLO39"/>
    <mergeCell ref="TLQ39:TLR39"/>
    <mergeCell ref="TKP39:TKQ39"/>
    <mergeCell ref="TKT39:TKU39"/>
    <mergeCell ref="TKV39:TKW39"/>
    <mergeCell ref="TKY39:TKZ39"/>
    <mergeCell ref="TLC39:TLD39"/>
    <mergeCell ref="TOQ39:TOR39"/>
    <mergeCell ref="TOT39:TOU39"/>
    <mergeCell ref="TOX39:TOY39"/>
    <mergeCell ref="TOZ39:TPA39"/>
    <mergeCell ref="TPC39:TPD39"/>
    <mergeCell ref="TOB39:TOC39"/>
    <mergeCell ref="TOF39:TOG39"/>
    <mergeCell ref="TOH39:TOI39"/>
    <mergeCell ref="TOK39:TOL39"/>
    <mergeCell ref="TOO39:TOP39"/>
    <mergeCell ref="TNN39:TNO39"/>
    <mergeCell ref="TNP39:TNQ39"/>
    <mergeCell ref="TNS39:TNT39"/>
    <mergeCell ref="TNW39:TNX39"/>
    <mergeCell ref="TNY39:TNZ39"/>
    <mergeCell ref="TMX39:TMY39"/>
    <mergeCell ref="TNA39:TNB39"/>
    <mergeCell ref="TNE39:TNF39"/>
    <mergeCell ref="TNG39:TNH39"/>
    <mergeCell ref="TNJ39:TNK39"/>
    <mergeCell ref="TQZ39:TRA39"/>
    <mergeCell ref="TRB39:TRC39"/>
    <mergeCell ref="TRE39:TRF39"/>
    <mergeCell ref="TRI39:TRJ39"/>
    <mergeCell ref="TRK39:TRL39"/>
    <mergeCell ref="TQJ39:TQK39"/>
    <mergeCell ref="TQM39:TQN39"/>
    <mergeCell ref="TQQ39:TQR39"/>
    <mergeCell ref="TQS39:TQT39"/>
    <mergeCell ref="TQV39:TQW39"/>
    <mergeCell ref="TPU39:TPV39"/>
    <mergeCell ref="TPY39:TPZ39"/>
    <mergeCell ref="TQA39:TQB39"/>
    <mergeCell ref="TQD39:TQE39"/>
    <mergeCell ref="TQH39:TQI39"/>
    <mergeCell ref="TPG39:TPH39"/>
    <mergeCell ref="TPI39:TPJ39"/>
    <mergeCell ref="TPL39:TPM39"/>
    <mergeCell ref="TPP39:TPQ39"/>
    <mergeCell ref="TPR39:TPS39"/>
    <mergeCell ref="TTG39:TTH39"/>
    <mergeCell ref="TTK39:TTL39"/>
    <mergeCell ref="TTM39:TTN39"/>
    <mergeCell ref="TTP39:TTQ39"/>
    <mergeCell ref="TTT39:TTU39"/>
    <mergeCell ref="TSS39:TST39"/>
    <mergeCell ref="TSU39:TSV39"/>
    <mergeCell ref="TSX39:TSY39"/>
    <mergeCell ref="TTB39:TTC39"/>
    <mergeCell ref="TTD39:TTE39"/>
    <mergeCell ref="TSC39:TSD39"/>
    <mergeCell ref="TSF39:TSG39"/>
    <mergeCell ref="TSJ39:TSK39"/>
    <mergeCell ref="TSL39:TSM39"/>
    <mergeCell ref="TSO39:TSP39"/>
    <mergeCell ref="TRN39:TRO39"/>
    <mergeCell ref="TRR39:TRS39"/>
    <mergeCell ref="TRT39:TRU39"/>
    <mergeCell ref="TRW39:TRX39"/>
    <mergeCell ref="TSA39:TSB39"/>
    <mergeCell ref="TVO39:TVP39"/>
    <mergeCell ref="TVR39:TVS39"/>
    <mergeCell ref="TVV39:TVW39"/>
    <mergeCell ref="TVX39:TVY39"/>
    <mergeCell ref="TWA39:TWB39"/>
    <mergeCell ref="TUZ39:TVA39"/>
    <mergeCell ref="TVD39:TVE39"/>
    <mergeCell ref="TVF39:TVG39"/>
    <mergeCell ref="TVI39:TVJ39"/>
    <mergeCell ref="TVM39:TVN39"/>
    <mergeCell ref="TUL39:TUM39"/>
    <mergeCell ref="TUN39:TUO39"/>
    <mergeCell ref="TUQ39:TUR39"/>
    <mergeCell ref="TUU39:TUV39"/>
    <mergeCell ref="TUW39:TUX39"/>
    <mergeCell ref="TTV39:TTW39"/>
    <mergeCell ref="TTY39:TTZ39"/>
    <mergeCell ref="TUC39:TUD39"/>
    <mergeCell ref="TUE39:TUF39"/>
    <mergeCell ref="TUH39:TUI39"/>
    <mergeCell ref="TXX39:TXY39"/>
    <mergeCell ref="TXZ39:TYA39"/>
    <mergeCell ref="TYC39:TYD39"/>
    <mergeCell ref="TYG39:TYH39"/>
    <mergeCell ref="TYI39:TYJ39"/>
    <mergeCell ref="TXH39:TXI39"/>
    <mergeCell ref="TXK39:TXL39"/>
    <mergeCell ref="TXO39:TXP39"/>
    <mergeCell ref="TXQ39:TXR39"/>
    <mergeCell ref="TXT39:TXU39"/>
    <mergeCell ref="TWS39:TWT39"/>
    <mergeCell ref="TWW39:TWX39"/>
    <mergeCell ref="TWY39:TWZ39"/>
    <mergeCell ref="TXB39:TXC39"/>
    <mergeCell ref="TXF39:TXG39"/>
    <mergeCell ref="TWE39:TWF39"/>
    <mergeCell ref="TWG39:TWH39"/>
    <mergeCell ref="TWJ39:TWK39"/>
    <mergeCell ref="TWN39:TWO39"/>
    <mergeCell ref="TWP39:TWQ39"/>
    <mergeCell ref="UAE39:UAF39"/>
    <mergeCell ref="UAI39:UAJ39"/>
    <mergeCell ref="UAK39:UAL39"/>
    <mergeCell ref="UAN39:UAO39"/>
    <mergeCell ref="UAR39:UAS39"/>
    <mergeCell ref="TZQ39:TZR39"/>
    <mergeCell ref="TZS39:TZT39"/>
    <mergeCell ref="TZV39:TZW39"/>
    <mergeCell ref="TZZ39:UAA39"/>
    <mergeCell ref="UAB39:UAC39"/>
    <mergeCell ref="TZA39:TZB39"/>
    <mergeCell ref="TZD39:TZE39"/>
    <mergeCell ref="TZH39:TZI39"/>
    <mergeCell ref="TZJ39:TZK39"/>
    <mergeCell ref="TZM39:TZN39"/>
    <mergeCell ref="TYL39:TYM39"/>
    <mergeCell ref="TYP39:TYQ39"/>
    <mergeCell ref="TYR39:TYS39"/>
    <mergeCell ref="TYU39:TYV39"/>
    <mergeCell ref="TYY39:TYZ39"/>
    <mergeCell ref="UCM39:UCN39"/>
    <mergeCell ref="UCP39:UCQ39"/>
    <mergeCell ref="UCT39:UCU39"/>
    <mergeCell ref="UCV39:UCW39"/>
    <mergeCell ref="UCY39:UCZ39"/>
    <mergeCell ref="UBX39:UBY39"/>
    <mergeCell ref="UCB39:UCC39"/>
    <mergeCell ref="UCD39:UCE39"/>
    <mergeCell ref="UCG39:UCH39"/>
    <mergeCell ref="UCK39:UCL39"/>
    <mergeCell ref="UBJ39:UBK39"/>
    <mergeCell ref="UBL39:UBM39"/>
    <mergeCell ref="UBO39:UBP39"/>
    <mergeCell ref="UBS39:UBT39"/>
    <mergeCell ref="UBU39:UBV39"/>
    <mergeCell ref="UAT39:UAU39"/>
    <mergeCell ref="UAW39:UAX39"/>
    <mergeCell ref="UBA39:UBB39"/>
    <mergeCell ref="UBC39:UBD39"/>
    <mergeCell ref="UBF39:UBG39"/>
    <mergeCell ref="UEV39:UEW39"/>
    <mergeCell ref="UEX39:UEY39"/>
    <mergeCell ref="UFA39:UFB39"/>
    <mergeCell ref="UFE39:UFF39"/>
    <mergeCell ref="UFG39:UFH39"/>
    <mergeCell ref="UEF39:UEG39"/>
    <mergeCell ref="UEI39:UEJ39"/>
    <mergeCell ref="UEM39:UEN39"/>
    <mergeCell ref="UEO39:UEP39"/>
    <mergeCell ref="UER39:UES39"/>
    <mergeCell ref="UDQ39:UDR39"/>
    <mergeCell ref="UDU39:UDV39"/>
    <mergeCell ref="UDW39:UDX39"/>
    <mergeCell ref="UDZ39:UEA39"/>
    <mergeCell ref="UED39:UEE39"/>
    <mergeCell ref="UDC39:UDD39"/>
    <mergeCell ref="UDE39:UDF39"/>
    <mergeCell ref="UDH39:UDI39"/>
    <mergeCell ref="UDL39:UDM39"/>
    <mergeCell ref="UDN39:UDO39"/>
    <mergeCell ref="UHC39:UHD39"/>
    <mergeCell ref="UHG39:UHH39"/>
    <mergeCell ref="UHI39:UHJ39"/>
    <mergeCell ref="UHL39:UHM39"/>
    <mergeCell ref="UHP39:UHQ39"/>
    <mergeCell ref="UGO39:UGP39"/>
    <mergeCell ref="UGQ39:UGR39"/>
    <mergeCell ref="UGT39:UGU39"/>
    <mergeCell ref="UGX39:UGY39"/>
    <mergeCell ref="UGZ39:UHA39"/>
    <mergeCell ref="UFY39:UFZ39"/>
    <mergeCell ref="UGB39:UGC39"/>
    <mergeCell ref="UGF39:UGG39"/>
    <mergeCell ref="UGH39:UGI39"/>
    <mergeCell ref="UGK39:UGL39"/>
    <mergeCell ref="UFJ39:UFK39"/>
    <mergeCell ref="UFN39:UFO39"/>
    <mergeCell ref="UFP39:UFQ39"/>
    <mergeCell ref="UFS39:UFT39"/>
    <mergeCell ref="UFW39:UFX39"/>
    <mergeCell ref="UJK39:UJL39"/>
    <mergeCell ref="UJN39:UJO39"/>
    <mergeCell ref="UJR39:UJS39"/>
    <mergeCell ref="UJT39:UJU39"/>
    <mergeCell ref="UJW39:UJX39"/>
    <mergeCell ref="UIV39:UIW39"/>
    <mergeCell ref="UIZ39:UJA39"/>
    <mergeCell ref="UJB39:UJC39"/>
    <mergeCell ref="UJE39:UJF39"/>
    <mergeCell ref="UJI39:UJJ39"/>
    <mergeCell ref="UIH39:UII39"/>
    <mergeCell ref="UIJ39:UIK39"/>
    <mergeCell ref="UIM39:UIN39"/>
    <mergeCell ref="UIQ39:UIR39"/>
    <mergeCell ref="UIS39:UIT39"/>
    <mergeCell ref="UHR39:UHS39"/>
    <mergeCell ref="UHU39:UHV39"/>
    <mergeCell ref="UHY39:UHZ39"/>
    <mergeCell ref="UIA39:UIB39"/>
    <mergeCell ref="UID39:UIE39"/>
    <mergeCell ref="ULT39:ULU39"/>
    <mergeCell ref="ULV39:ULW39"/>
    <mergeCell ref="ULY39:ULZ39"/>
    <mergeCell ref="UMC39:UMD39"/>
    <mergeCell ref="UME39:UMF39"/>
    <mergeCell ref="ULD39:ULE39"/>
    <mergeCell ref="ULG39:ULH39"/>
    <mergeCell ref="ULK39:ULL39"/>
    <mergeCell ref="ULM39:ULN39"/>
    <mergeCell ref="ULP39:ULQ39"/>
    <mergeCell ref="UKO39:UKP39"/>
    <mergeCell ref="UKS39:UKT39"/>
    <mergeCell ref="UKU39:UKV39"/>
    <mergeCell ref="UKX39:UKY39"/>
    <mergeCell ref="ULB39:ULC39"/>
    <mergeCell ref="UKA39:UKB39"/>
    <mergeCell ref="UKC39:UKD39"/>
    <mergeCell ref="UKF39:UKG39"/>
    <mergeCell ref="UKJ39:UKK39"/>
    <mergeCell ref="UKL39:UKM39"/>
    <mergeCell ref="UOA39:UOB39"/>
    <mergeCell ref="UOE39:UOF39"/>
    <mergeCell ref="UOG39:UOH39"/>
    <mergeCell ref="UOJ39:UOK39"/>
    <mergeCell ref="UON39:UOO39"/>
    <mergeCell ref="UNM39:UNN39"/>
    <mergeCell ref="UNO39:UNP39"/>
    <mergeCell ref="UNR39:UNS39"/>
    <mergeCell ref="UNV39:UNW39"/>
    <mergeCell ref="UNX39:UNY39"/>
    <mergeCell ref="UMW39:UMX39"/>
    <mergeCell ref="UMZ39:UNA39"/>
    <mergeCell ref="UND39:UNE39"/>
    <mergeCell ref="UNF39:UNG39"/>
    <mergeCell ref="UNI39:UNJ39"/>
    <mergeCell ref="UMH39:UMI39"/>
    <mergeCell ref="UML39:UMM39"/>
    <mergeCell ref="UMN39:UMO39"/>
    <mergeCell ref="UMQ39:UMR39"/>
    <mergeCell ref="UMU39:UMV39"/>
    <mergeCell ref="UQI39:UQJ39"/>
    <mergeCell ref="UQL39:UQM39"/>
    <mergeCell ref="UQP39:UQQ39"/>
    <mergeCell ref="UQR39:UQS39"/>
    <mergeCell ref="UQU39:UQV39"/>
    <mergeCell ref="UPT39:UPU39"/>
    <mergeCell ref="UPX39:UPY39"/>
    <mergeCell ref="UPZ39:UQA39"/>
    <mergeCell ref="UQC39:UQD39"/>
    <mergeCell ref="UQG39:UQH39"/>
    <mergeCell ref="UPF39:UPG39"/>
    <mergeCell ref="UPH39:UPI39"/>
    <mergeCell ref="UPK39:UPL39"/>
    <mergeCell ref="UPO39:UPP39"/>
    <mergeCell ref="UPQ39:UPR39"/>
    <mergeCell ref="UOP39:UOQ39"/>
    <mergeCell ref="UOS39:UOT39"/>
    <mergeCell ref="UOW39:UOX39"/>
    <mergeCell ref="UOY39:UOZ39"/>
    <mergeCell ref="UPB39:UPC39"/>
    <mergeCell ref="USR39:USS39"/>
    <mergeCell ref="UST39:USU39"/>
    <mergeCell ref="USW39:USX39"/>
    <mergeCell ref="UTA39:UTB39"/>
    <mergeCell ref="UTC39:UTD39"/>
    <mergeCell ref="USB39:USC39"/>
    <mergeCell ref="USE39:USF39"/>
    <mergeCell ref="USI39:USJ39"/>
    <mergeCell ref="USK39:USL39"/>
    <mergeCell ref="USN39:USO39"/>
    <mergeCell ref="URM39:URN39"/>
    <mergeCell ref="URQ39:URR39"/>
    <mergeCell ref="URS39:URT39"/>
    <mergeCell ref="URV39:URW39"/>
    <mergeCell ref="URZ39:USA39"/>
    <mergeCell ref="UQY39:UQZ39"/>
    <mergeCell ref="URA39:URB39"/>
    <mergeCell ref="URD39:URE39"/>
    <mergeCell ref="URH39:URI39"/>
    <mergeCell ref="URJ39:URK39"/>
    <mergeCell ref="UUY39:UUZ39"/>
    <mergeCell ref="UVC39:UVD39"/>
    <mergeCell ref="UVE39:UVF39"/>
    <mergeCell ref="UVH39:UVI39"/>
    <mergeCell ref="UVL39:UVM39"/>
    <mergeCell ref="UUK39:UUL39"/>
    <mergeCell ref="UUM39:UUN39"/>
    <mergeCell ref="UUP39:UUQ39"/>
    <mergeCell ref="UUT39:UUU39"/>
    <mergeCell ref="UUV39:UUW39"/>
    <mergeCell ref="UTU39:UTV39"/>
    <mergeCell ref="UTX39:UTY39"/>
    <mergeCell ref="UUB39:UUC39"/>
    <mergeCell ref="UUD39:UUE39"/>
    <mergeCell ref="UUG39:UUH39"/>
    <mergeCell ref="UTF39:UTG39"/>
    <mergeCell ref="UTJ39:UTK39"/>
    <mergeCell ref="UTL39:UTM39"/>
    <mergeCell ref="UTO39:UTP39"/>
    <mergeCell ref="UTS39:UTT39"/>
    <mergeCell ref="UXG39:UXH39"/>
    <mergeCell ref="UXJ39:UXK39"/>
    <mergeCell ref="UXN39:UXO39"/>
    <mergeCell ref="UXP39:UXQ39"/>
    <mergeCell ref="UXS39:UXT39"/>
    <mergeCell ref="UWR39:UWS39"/>
    <mergeCell ref="UWV39:UWW39"/>
    <mergeCell ref="UWX39:UWY39"/>
    <mergeCell ref="UXA39:UXB39"/>
    <mergeCell ref="UXE39:UXF39"/>
    <mergeCell ref="UWD39:UWE39"/>
    <mergeCell ref="UWF39:UWG39"/>
    <mergeCell ref="UWI39:UWJ39"/>
    <mergeCell ref="UWM39:UWN39"/>
    <mergeCell ref="UWO39:UWP39"/>
    <mergeCell ref="UVN39:UVO39"/>
    <mergeCell ref="UVQ39:UVR39"/>
    <mergeCell ref="UVU39:UVV39"/>
    <mergeCell ref="UVW39:UVX39"/>
    <mergeCell ref="UVZ39:UWA39"/>
    <mergeCell ref="UZP39:UZQ39"/>
    <mergeCell ref="UZR39:UZS39"/>
    <mergeCell ref="UZU39:UZV39"/>
    <mergeCell ref="UZY39:UZZ39"/>
    <mergeCell ref="VAA39:VAB39"/>
    <mergeCell ref="UYZ39:UZA39"/>
    <mergeCell ref="UZC39:UZD39"/>
    <mergeCell ref="UZG39:UZH39"/>
    <mergeCell ref="UZI39:UZJ39"/>
    <mergeCell ref="UZL39:UZM39"/>
    <mergeCell ref="UYK39:UYL39"/>
    <mergeCell ref="UYO39:UYP39"/>
    <mergeCell ref="UYQ39:UYR39"/>
    <mergeCell ref="UYT39:UYU39"/>
    <mergeCell ref="UYX39:UYY39"/>
    <mergeCell ref="UXW39:UXX39"/>
    <mergeCell ref="UXY39:UXZ39"/>
    <mergeCell ref="UYB39:UYC39"/>
    <mergeCell ref="UYF39:UYG39"/>
    <mergeCell ref="UYH39:UYI39"/>
    <mergeCell ref="VBW39:VBX39"/>
    <mergeCell ref="VCA39:VCB39"/>
    <mergeCell ref="VCC39:VCD39"/>
    <mergeCell ref="VCF39:VCG39"/>
    <mergeCell ref="VCJ39:VCK39"/>
    <mergeCell ref="VBI39:VBJ39"/>
    <mergeCell ref="VBK39:VBL39"/>
    <mergeCell ref="VBN39:VBO39"/>
    <mergeCell ref="VBR39:VBS39"/>
    <mergeCell ref="VBT39:VBU39"/>
    <mergeCell ref="VAS39:VAT39"/>
    <mergeCell ref="VAV39:VAW39"/>
    <mergeCell ref="VAZ39:VBA39"/>
    <mergeCell ref="VBB39:VBC39"/>
    <mergeCell ref="VBE39:VBF39"/>
    <mergeCell ref="VAD39:VAE39"/>
    <mergeCell ref="VAH39:VAI39"/>
    <mergeCell ref="VAJ39:VAK39"/>
    <mergeCell ref="VAM39:VAN39"/>
    <mergeCell ref="VAQ39:VAR39"/>
    <mergeCell ref="VEE39:VEF39"/>
    <mergeCell ref="VEH39:VEI39"/>
    <mergeCell ref="VEL39:VEM39"/>
    <mergeCell ref="VEN39:VEO39"/>
    <mergeCell ref="VEQ39:VER39"/>
    <mergeCell ref="VDP39:VDQ39"/>
    <mergeCell ref="VDT39:VDU39"/>
    <mergeCell ref="VDV39:VDW39"/>
    <mergeCell ref="VDY39:VDZ39"/>
    <mergeCell ref="VEC39:VED39"/>
    <mergeCell ref="VDB39:VDC39"/>
    <mergeCell ref="VDD39:VDE39"/>
    <mergeCell ref="VDG39:VDH39"/>
    <mergeCell ref="VDK39:VDL39"/>
    <mergeCell ref="VDM39:VDN39"/>
    <mergeCell ref="VCL39:VCM39"/>
    <mergeCell ref="VCO39:VCP39"/>
    <mergeCell ref="VCS39:VCT39"/>
    <mergeCell ref="VCU39:VCV39"/>
    <mergeCell ref="VCX39:VCY39"/>
    <mergeCell ref="VGN39:VGO39"/>
    <mergeCell ref="VGP39:VGQ39"/>
    <mergeCell ref="VGS39:VGT39"/>
    <mergeCell ref="VGW39:VGX39"/>
    <mergeCell ref="VGY39:VGZ39"/>
    <mergeCell ref="VFX39:VFY39"/>
    <mergeCell ref="VGA39:VGB39"/>
    <mergeCell ref="VGE39:VGF39"/>
    <mergeCell ref="VGG39:VGH39"/>
    <mergeCell ref="VGJ39:VGK39"/>
    <mergeCell ref="VFI39:VFJ39"/>
    <mergeCell ref="VFM39:VFN39"/>
    <mergeCell ref="VFO39:VFP39"/>
    <mergeCell ref="VFR39:VFS39"/>
    <mergeCell ref="VFV39:VFW39"/>
    <mergeCell ref="VEU39:VEV39"/>
    <mergeCell ref="VEW39:VEX39"/>
    <mergeCell ref="VEZ39:VFA39"/>
    <mergeCell ref="VFD39:VFE39"/>
    <mergeCell ref="VFF39:VFG39"/>
    <mergeCell ref="VIU39:VIV39"/>
    <mergeCell ref="VIY39:VIZ39"/>
    <mergeCell ref="VJA39:VJB39"/>
    <mergeCell ref="VJD39:VJE39"/>
    <mergeCell ref="VJH39:VJI39"/>
    <mergeCell ref="VIG39:VIH39"/>
    <mergeCell ref="VII39:VIJ39"/>
    <mergeCell ref="VIL39:VIM39"/>
    <mergeCell ref="VIP39:VIQ39"/>
    <mergeCell ref="VIR39:VIS39"/>
    <mergeCell ref="VHQ39:VHR39"/>
    <mergeCell ref="VHT39:VHU39"/>
    <mergeCell ref="VHX39:VHY39"/>
    <mergeCell ref="VHZ39:VIA39"/>
    <mergeCell ref="VIC39:VID39"/>
    <mergeCell ref="VHB39:VHC39"/>
    <mergeCell ref="VHF39:VHG39"/>
    <mergeCell ref="VHH39:VHI39"/>
    <mergeCell ref="VHK39:VHL39"/>
    <mergeCell ref="VHO39:VHP39"/>
    <mergeCell ref="VLC39:VLD39"/>
    <mergeCell ref="VLF39:VLG39"/>
    <mergeCell ref="VLJ39:VLK39"/>
    <mergeCell ref="VLL39:VLM39"/>
    <mergeCell ref="VLO39:VLP39"/>
    <mergeCell ref="VKN39:VKO39"/>
    <mergeCell ref="VKR39:VKS39"/>
    <mergeCell ref="VKT39:VKU39"/>
    <mergeCell ref="VKW39:VKX39"/>
    <mergeCell ref="VLA39:VLB39"/>
    <mergeCell ref="VJZ39:VKA39"/>
    <mergeCell ref="VKB39:VKC39"/>
    <mergeCell ref="VKE39:VKF39"/>
    <mergeCell ref="VKI39:VKJ39"/>
    <mergeCell ref="VKK39:VKL39"/>
    <mergeCell ref="VJJ39:VJK39"/>
    <mergeCell ref="VJM39:VJN39"/>
    <mergeCell ref="VJQ39:VJR39"/>
    <mergeCell ref="VJS39:VJT39"/>
    <mergeCell ref="VJV39:VJW39"/>
    <mergeCell ref="VNL39:VNM39"/>
    <mergeCell ref="VNN39:VNO39"/>
    <mergeCell ref="VNQ39:VNR39"/>
    <mergeCell ref="VNU39:VNV39"/>
    <mergeCell ref="VNW39:VNX39"/>
    <mergeCell ref="VMV39:VMW39"/>
    <mergeCell ref="VMY39:VMZ39"/>
    <mergeCell ref="VNC39:VND39"/>
    <mergeCell ref="VNE39:VNF39"/>
    <mergeCell ref="VNH39:VNI39"/>
    <mergeCell ref="VMG39:VMH39"/>
    <mergeCell ref="VMK39:VML39"/>
    <mergeCell ref="VMM39:VMN39"/>
    <mergeCell ref="VMP39:VMQ39"/>
    <mergeCell ref="VMT39:VMU39"/>
    <mergeCell ref="VLS39:VLT39"/>
    <mergeCell ref="VLU39:VLV39"/>
    <mergeCell ref="VLX39:VLY39"/>
    <mergeCell ref="VMB39:VMC39"/>
    <mergeCell ref="VMD39:VME39"/>
    <mergeCell ref="VPS39:VPT39"/>
    <mergeCell ref="VPW39:VPX39"/>
    <mergeCell ref="VPY39:VPZ39"/>
    <mergeCell ref="VQB39:VQC39"/>
    <mergeCell ref="VQF39:VQG39"/>
    <mergeCell ref="VPE39:VPF39"/>
    <mergeCell ref="VPG39:VPH39"/>
    <mergeCell ref="VPJ39:VPK39"/>
    <mergeCell ref="VPN39:VPO39"/>
    <mergeCell ref="VPP39:VPQ39"/>
    <mergeCell ref="VOO39:VOP39"/>
    <mergeCell ref="VOR39:VOS39"/>
    <mergeCell ref="VOV39:VOW39"/>
    <mergeCell ref="VOX39:VOY39"/>
    <mergeCell ref="VPA39:VPB39"/>
    <mergeCell ref="VNZ39:VOA39"/>
    <mergeCell ref="VOD39:VOE39"/>
    <mergeCell ref="VOF39:VOG39"/>
    <mergeCell ref="VOI39:VOJ39"/>
    <mergeCell ref="VOM39:VON39"/>
    <mergeCell ref="VSA39:VSB39"/>
    <mergeCell ref="VSD39:VSE39"/>
    <mergeCell ref="VSH39:VSI39"/>
    <mergeCell ref="VSJ39:VSK39"/>
    <mergeCell ref="VSM39:VSN39"/>
    <mergeCell ref="VRL39:VRM39"/>
    <mergeCell ref="VRP39:VRQ39"/>
    <mergeCell ref="VRR39:VRS39"/>
    <mergeCell ref="VRU39:VRV39"/>
    <mergeCell ref="VRY39:VRZ39"/>
    <mergeCell ref="VQX39:VQY39"/>
    <mergeCell ref="VQZ39:VRA39"/>
    <mergeCell ref="VRC39:VRD39"/>
    <mergeCell ref="VRG39:VRH39"/>
    <mergeCell ref="VRI39:VRJ39"/>
    <mergeCell ref="VQH39:VQI39"/>
    <mergeCell ref="VQK39:VQL39"/>
    <mergeCell ref="VQO39:VQP39"/>
    <mergeCell ref="VQQ39:VQR39"/>
    <mergeCell ref="VQT39:VQU39"/>
    <mergeCell ref="VUJ39:VUK39"/>
    <mergeCell ref="VUL39:VUM39"/>
    <mergeCell ref="VUO39:VUP39"/>
    <mergeCell ref="VUS39:VUT39"/>
    <mergeCell ref="VUU39:VUV39"/>
    <mergeCell ref="VTT39:VTU39"/>
    <mergeCell ref="VTW39:VTX39"/>
    <mergeCell ref="VUA39:VUB39"/>
    <mergeCell ref="VUC39:VUD39"/>
    <mergeCell ref="VUF39:VUG39"/>
    <mergeCell ref="VTE39:VTF39"/>
    <mergeCell ref="VTI39:VTJ39"/>
    <mergeCell ref="VTK39:VTL39"/>
    <mergeCell ref="VTN39:VTO39"/>
    <mergeCell ref="VTR39:VTS39"/>
    <mergeCell ref="VSQ39:VSR39"/>
    <mergeCell ref="VSS39:VST39"/>
    <mergeCell ref="VSV39:VSW39"/>
    <mergeCell ref="VSZ39:VTA39"/>
    <mergeCell ref="VTB39:VTC39"/>
    <mergeCell ref="VWQ39:VWR39"/>
    <mergeCell ref="VWU39:VWV39"/>
    <mergeCell ref="VWW39:VWX39"/>
    <mergeCell ref="VWZ39:VXA39"/>
    <mergeCell ref="VXD39:VXE39"/>
    <mergeCell ref="VWC39:VWD39"/>
    <mergeCell ref="VWE39:VWF39"/>
    <mergeCell ref="VWH39:VWI39"/>
    <mergeCell ref="VWL39:VWM39"/>
    <mergeCell ref="VWN39:VWO39"/>
    <mergeCell ref="VVM39:VVN39"/>
    <mergeCell ref="VVP39:VVQ39"/>
    <mergeCell ref="VVT39:VVU39"/>
    <mergeCell ref="VVV39:VVW39"/>
    <mergeCell ref="VVY39:VVZ39"/>
    <mergeCell ref="VUX39:VUY39"/>
    <mergeCell ref="VVB39:VVC39"/>
    <mergeCell ref="VVD39:VVE39"/>
    <mergeCell ref="VVG39:VVH39"/>
    <mergeCell ref="VVK39:VVL39"/>
    <mergeCell ref="VYY39:VYZ39"/>
    <mergeCell ref="VZB39:VZC39"/>
    <mergeCell ref="VZF39:VZG39"/>
    <mergeCell ref="VZH39:VZI39"/>
    <mergeCell ref="VZK39:VZL39"/>
    <mergeCell ref="VYJ39:VYK39"/>
    <mergeCell ref="VYN39:VYO39"/>
    <mergeCell ref="VYP39:VYQ39"/>
    <mergeCell ref="VYS39:VYT39"/>
    <mergeCell ref="VYW39:VYX39"/>
    <mergeCell ref="VXV39:VXW39"/>
    <mergeCell ref="VXX39:VXY39"/>
    <mergeCell ref="VYA39:VYB39"/>
    <mergeCell ref="VYE39:VYF39"/>
    <mergeCell ref="VYG39:VYH39"/>
    <mergeCell ref="VXF39:VXG39"/>
    <mergeCell ref="VXI39:VXJ39"/>
    <mergeCell ref="VXM39:VXN39"/>
    <mergeCell ref="VXO39:VXP39"/>
    <mergeCell ref="VXR39:VXS39"/>
    <mergeCell ref="WBH39:WBI39"/>
    <mergeCell ref="WBJ39:WBK39"/>
    <mergeCell ref="WBM39:WBN39"/>
    <mergeCell ref="WBQ39:WBR39"/>
    <mergeCell ref="WBS39:WBT39"/>
    <mergeCell ref="WAR39:WAS39"/>
    <mergeCell ref="WAU39:WAV39"/>
    <mergeCell ref="WAY39:WAZ39"/>
    <mergeCell ref="WBA39:WBB39"/>
    <mergeCell ref="WBD39:WBE39"/>
    <mergeCell ref="WAC39:WAD39"/>
    <mergeCell ref="WAG39:WAH39"/>
    <mergeCell ref="WAI39:WAJ39"/>
    <mergeCell ref="WAL39:WAM39"/>
    <mergeCell ref="WAP39:WAQ39"/>
    <mergeCell ref="VZO39:VZP39"/>
    <mergeCell ref="VZQ39:VZR39"/>
    <mergeCell ref="VZT39:VZU39"/>
    <mergeCell ref="VZX39:VZY39"/>
    <mergeCell ref="VZZ39:WAA39"/>
    <mergeCell ref="WDO39:WDP39"/>
    <mergeCell ref="WDS39:WDT39"/>
    <mergeCell ref="WDU39:WDV39"/>
    <mergeCell ref="WDX39:WDY39"/>
    <mergeCell ref="WEB39:WEC39"/>
    <mergeCell ref="WDA39:WDB39"/>
    <mergeCell ref="WDC39:WDD39"/>
    <mergeCell ref="WDF39:WDG39"/>
    <mergeCell ref="WDJ39:WDK39"/>
    <mergeCell ref="WDL39:WDM39"/>
    <mergeCell ref="WCK39:WCL39"/>
    <mergeCell ref="WCN39:WCO39"/>
    <mergeCell ref="WCR39:WCS39"/>
    <mergeCell ref="WCT39:WCU39"/>
    <mergeCell ref="WCW39:WCX39"/>
    <mergeCell ref="WBV39:WBW39"/>
    <mergeCell ref="WBZ39:WCA39"/>
    <mergeCell ref="WCB39:WCC39"/>
    <mergeCell ref="WCE39:WCF39"/>
    <mergeCell ref="WCI39:WCJ39"/>
    <mergeCell ref="WFW39:WFX39"/>
    <mergeCell ref="WFZ39:WGA39"/>
    <mergeCell ref="WGD39:WGE39"/>
    <mergeCell ref="WGF39:WGG39"/>
    <mergeCell ref="WGI39:WGJ39"/>
    <mergeCell ref="WFH39:WFI39"/>
    <mergeCell ref="WFL39:WFM39"/>
    <mergeCell ref="WFN39:WFO39"/>
    <mergeCell ref="WFQ39:WFR39"/>
    <mergeCell ref="WFU39:WFV39"/>
    <mergeCell ref="WET39:WEU39"/>
    <mergeCell ref="WEV39:WEW39"/>
    <mergeCell ref="WEY39:WEZ39"/>
    <mergeCell ref="WFC39:WFD39"/>
    <mergeCell ref="WFE39:WFF39"/>
    <mergeCell ref="WED39:WEE39"/>
    <mergeCell ref="WEG39:WEH39"/>
    <mergeCell ref="WEK39:WEL39"/>
    <mergeCell ref="WEM39:WEN39"/>
    <mergeCell ref="WEP39:WEQ39"/>
    <mergeCell ref="WIF39:WIG39"/>
    <mergeCell ref="WIH39:WII39"/>
    <mergeCell ref="WIK39:WIL39"/>
    <mergeCell ref="WIO39:WIP39"/>
    <mergeCell ref="WIQ39:WIR39"/>
    <mergeCell ref="WHP39:WHQ39"/>
    <mergeCell ref="WHS39:WHT39"/>
    <mergeCell ref="WHW39:WHX39"/>
    <mergeCell ref="WHY39:WHZ39"/>
    <mergeCell ref="WIB39:WIC39"/>
    <mergeCell ref="WHA39:WHB39"/>
    <mergeCell ref="WHE39:WHF39"/>
    <mergeCell ref="WHG39:WHH39"/>
    <mergeCell ref="WHJ39:WHK39"/>
    <mergeCell ref="WHN39:WHO39"/>
    <mergeCell ref="WGM39:WGN39"/>
    <mergeCell ref="WGO39:WGP39"/>
    <mergeCell ref="WGR39:WGS39"/>
    <mergeCell ref="WGV39:WGW39"/>
    <mergeCell ref="WGX39:WGY39"/>
    <mergeCell ref="WKM39:WKN39"/>
    <mergeCell ref="WKQ39:WKR39"/>
    <mergeCell ref="WKS39:WKT39"/>
    <mergeCell ref="WKV39:WKW39"/>
    <mergeCell ref="WKZ39:WLA39"/>
    <mergeCell ref="WJY39:WJZ39"/>
    <mergeCell ref="WKA39:WKB39"/>
    <mergeCell ref="WKD39:WKE39"/>
    <mergeCell ref="WKH39:WKI39"/>
    <mergeCell ref="WKJ39:WKK39"/>
    <mergeCell ref="WJI39:WJJ39"/>
    <mergeCell ref="WJL39:WJM39"/>
    <mergeCell ref="WJP39:WJQ39"/>
    <mergeCell ref="WJR39:WJS39"/>
    <mergeCell ref="WJU39:WJV39"/>
    <mergeCell ref="WIT39:WIU39"/>
    <mergeCell ref="WIX39:WIY39"/>
    <mergeCell ref="WIZ39:WJA39"/>
    <mergeCell ref="WJC39:WJD39"/>
    <mergeCell ref="WJG39:WJH39"/>
    <mergeCell ref="WMU39:WMV39"/>
    <mergeCell ref="WMX39:WMY39"/>
    <mergeCell ref="WNB39:WNC39"/>
    <mergeCell ref="WND39:WNE39"/>
    <mergeCell ref="WNG39:WNH39"/>
    <mergeCell ref="WMF39:WMG39"/>
    <mergeCell ref="WMJ39:WMK39"/>
    <mergeCell ref="WML39:WMM39"/>
    <mergeCell ref="WMO39:WMP39"/>
    <mergeCell ref="WMS39:WMT39"/>
    <mergeCell ref="WLR39:WLS39"/>
    <mergeCell ref="WLT39:WLU39"/>
    <mergeCell ref="WLW39:WLX39"/>
    <mergeCell ref="WMA39:WMB39"/>
    <mergeCell ref="WMC39:WMD39"/>
    <mergeCell ref="WLB39:WLC39"/>
    <mergeCell ref="WLE39:WLF39"/>
    <mergeCell ref="WLI39:WLJ39"/>
    <mergeCell ref="WLK39:WLL39"/>
    <mergeCell ref="WLN39:WLO39"/>
    <mergeCell ref="WPD39:WPE39"/>
    <mergeCell ref="WPF39:WPG39"/>
    <mergeCell ref="WPI39:WPJ39"/>
    <mergeCell ref="WPM39:WPN39"/>
    <mergeCell ref="WPO39:WPP39"/>
    <mergeCell ref="WON39:WOO39"/>
    <mergeCell ref="WOQ39:WOR39"/>
    <mergeCell ref="WOU39:WOV39"/>
    <mergeCell ref="WOW39:WOX39"/>
    <mergeCell ref="WOZ39:WPA39"/>
    <mergeCell ref="WNY39:WNZ39"/>
    <mergeCell ref="WOC39:WOD39"/>
    <mergeCell ref="WOE39:WOF39"/>
    <mergeCell ref="WOH39:WOI39"/>
    <mergeCell ref="WOL39:WOM39"/>
    <mergeCell ref="WNK39:WNL39"/>
    <mergeCell ref="WNM39:WNN39"/>
    <mergeCell ref="WNP39:WNQ39"/>
    <mergeCell ref="WNT39:WNU39"/>
    <mergeCell ref="WNV39:WNW39"/>
    <mergeCell ref="WRK39:WRL39"/>
    <mergeCell ref="WRO39:WRP39"/>
    <mergeCell ref="WRQ39:WRR39"/>
    <mergeCell ref="WRT39:WRU39"/>
    <mergeCell ref="WRX39:WRY39"/>
    <mergeCell ref="WQW39:WQX39"/>
    <mergeCell ref="WQY39:WQZ39"/>
    <mergeCell ref="WRB39:WRC39"/>
    <mergeCell ref="WRF39:WRG39"/>
    <mergeCell ref="WRH39:WRI39"/>
    <mergeCell ref="WQG39:WQH39"/>
    <mergeCell ref="WQJ39:WQK39"/>
    <mergeCell ref="WQN39:WQO39"/>
    <mergeCell ref="WQP39:WQQ39"/>
    <mergeCell ref="WQS39:WQT39"/>
    <mergeCell ref="WPR39:WPS39"/>
    <mergeCell ref="WPV39:WPW39"/>
    <mergeCell ref="WPX39:WPY39"/>
    <mergeCell ref="WQA39:WQB39"/>
    <mergeCell ref="WQE39:WQF39"/>
    <mergeCell ref="WTS39:WTT39"/>
    <mergeCell ref="WTV39:WTW39"/>
    <mergeCell ref="WTZ39:WUA39"/>
    <mergeCell ref="WUB39:WUC39"/>
    <mergeCell ref="WUE39:WUF39"/>
    <mergeCell ref="WTD39:WTE39"/>
    <mergeCell ref="WTH39:WTI39"/>
    <mergeCell ref="WTJ39:WTK39"/>
    <mergeCell ref="WTM39:WTN39"/>
    <mergeCell ref="WTQ39:WTR39"/>
    <mergeCell ref="WSP39:WSQ39"/>
    <mergeCell ref="WSR39:WSS39"/>
    <mergeCell ref="WSU39:WSV39"/>
    <mergeCell ref="WSY39:WSZ39"/>
    <mergeCell ref="WTA39:WTB39"/>
    <mergeCell ref="WRZ39:WSA39"/>
    <mergeCell ref="WSC39:WSD39"/>
    <mergeCell ref="WSG39:WSH39"/>
    <mergeCell ref="WSI39:WSJ39"/>
    <mergeCell ref="WSL39:WSM39"/>
    <mergeCell ref="WWB39:WWC39"/>
    <mergeCell ref="WWD39:WWE39"/>
    <mergeCell ref="WWG39:WWH39"/>
    <mergeCell ref="WWK39:WWL39"/>
    <mergeCell ref="WWM39:WWN39"/>
    <mergeCell ref="WVL39:WVM39"/>
    <mergeCell ref="WVO39:WVP39"/>
    <mergeCell ref="WVS39:WVT39"/>
    <mergeCell ref="WVU39:WVV39"/>
    <mergeCell ref="WVX39:WVY39"/>
    <mergeCell ref="WUW39:WUX39"/>
    <mergeCell ref="WVA39:WVB39"/>
    <mergeCell ref="WVC39:WVD39"/>
    <mergeCell ref="WVF39:WVG39"/>
    <mergeCell ref="WVJ39:WVK39"/>
    <mergeCell ref="WUI39:WUJ39"/>
    <mergeCell ref="WUK39:WUL39"/>
    <mergeCell ref="WUN39:WUO39"/>
    <mergeCell ref="WUR39:WUS39"/>
    <mergeCell ref="WUT39:WUU39"/>
    <mergeCell ref="WYI39:WYJ39"/>
    <mergeCell ref="WYM39:WYN39"/>
    <mergeCell ref="WYO39:WYP39"/>
    <mergeCell ref="WYR39:WYS39"/>
    <mergeCell ref="WYV39:WYW39"/>
    <mergeCell ref="WXU39:WXV39"/>
    <mergeCell ref="WXW39:WXX39"/>
    <mergeCell ref="WXZ39:WYA39"/>
    <mergeCell ref="WYD39:WYE39"/>
    <mergeCell ref="WYF39:WYG39"/>
    <mergeCell ref="WXE39:WXF39"/>
    <mergeCell ref="WXH39:WXI39"/>
    <mergeCell ref="WXL39:WXM39"/>
    <mergeCell ref="WXN39:WXO39"/>
    <mergeCell ref="WXQ39:WXR39"/>
    <mergeCell ref="WWP39:WWQ39"/>
    <mergeCell ref="WWT39:WWU39"/>
    <mergeCell ref="WWV39:WWW39"/>
    <mergeCell ref="WWY39:WWZ39"/>
    <mergeCell ref="WXC39:WXD39"/>
    <mergeCell ref="XCV39:XCW39"/>
    <mergeCell ref="XBU39:XBV39"/>
    <mergeCell ref="XBY39:XBZ39"/>
    <mergeCell ref="XCA39:XCB39"/>
    <mergeCell ref="XCD39:XCE39"/>
    <mergeCell ref="XCH39:XCI39"/>
    <mergeCell ref="XAB39:XAC39"/>
    <mergeCell ref="XAF39:XAG39"/>
    <mergeCell ref="XAH39:XAI39"/>
    <mergeCell ref="XAK39:XAL39"/>
    <mergeCell ref="XAO39:XAP39"/>
    <mergeCell ref="WZN39:WZO39"/>
    <mergeCell ref="WZP39:WZQ39"/>
    <mergeCell ref="WZS39:WZT39"/>
    <mergeCell ref="WZW39:WZX39"/>
    <mergeCell ref="WZY39:WZZ39"/>
    <mergeCell ref="WYX39:WYY39"/>
    <mergeCell ref="WZA39:WZB39"/>
    <mergeCell ref="WZE39:WZF39"/>
    <mergeCell ref="WZG39:WZH39"/>
    <mergeCell ref="WZJ39:WZK39"/>
    <mergeCell ref="XES39:XET39"/>
    <mergeCell ref="XEU39:XEV39"/>
    <mergeCell ref="XEX39:XEY39"/>
    <mergeCell ref="XEC39:XED39"/>
    <mergeCell ref="XEF39:XEG39"/>
    <mergeCell ref="XEJ39:XEK39"/>
    <mergeCell ref="XEL39:XEM39"/>
    <mergeCell ref="XEO39:XEP39"/>
    <mergeCell ref="XBG39:XBH39"/>
    <mergeCell ref="XBI39:XBJ39"/>
    <mergeCell ref="XBL39:XBM39"/>
    <mergeCell ref="XBP39:XBQ39"/>
    <mergeCell ref="XBR39:XBS39"/>
    <mergeCell ref="XAQ39:XAR39"/>
    <mergeCell ref="XAT39:XAU39"/>
    <mergeCell ref="XAX39:XAY39"/>
    <mergeCell ref="XAZ39:XBA39"/>
    <mergeCell ref="XBC39:XBD39"/>
    <mergeCell ref="XDN39:XDO39"/>
    <mergeCell ref="XDR39:XDS39"/>
    <mergeCell ref="XDT39:XDU39"/>
    <mergeCell ref="XDW39:XDX39"/>
    <mergeCell ref="XEA39:XEB39"/>
    <mergeCell ref="XCZ39:XDA39"/>
    <mergeCell ref="XDB39:XDC39"/>
    <mergeCell ref="XDE39:XDF39"/>
    <mergeCell ref="XDI39:XDJ39"/>
    <mergeCell ref="XDK39:XDL39"/>
    <mergeCell ref="XCJ39:XCK39"/>
    <mergeCell ref="XCM39:XCN39"/>
    <mergeCell ref="XCQ39:XCR39"/>
    <mergeCell ref="XCS39:XCT39"/>
  </mergeCells>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customProperties>
    <customPr name="SheetOptions" r:id="rId2"/>
  </customProperties>
  <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1">
    <pageSetUpPr fitToPage="1"/>
  </sheetPr>
  <dimension ref="A1:AH32"/>
  <sheetViews>
    <sheetView showGridLines="0" view="pageBreakPreview" zoomScale="70" zoomScaleNormal="85" zoomScaleSheetLayoutView="70" workbookViewId="0"/>
  </sheetViews>
  <sheetFormatPr defaultRowHeight="12.75"/>
  <cols>
    <col min="1" max="1" width="65.7109375" style="12" customWidth="1"/>
    <col min="2" max="2" width="96.7109375" style="12" customWidth="1"/>
    <col min="3" max="3" width="3.7109375" style="23" customWidth="1"/>
    <col min="4" max="16384" width="9.140625" style="12"/>
  </cols>
  <sheetData>
    <row r="1" spans="1:34" s="1" customFormat="1" ht="50.1" customHeight="1">
      <c r="A1" s="2"/>
    </row>
    <row r="2" spans="1:34" ht="39.950000000000003" customHeight="1">
      <c r="A2" s="3" t="s">
        <v>650</v>
      </c>
      <c r="B2" s="24"/>
      <c r="C2" s="25"/>
      <c r="D2" s="25"/>
      <c r="E2" s="24"/>
      <c r="F2" s="24"/>
      <c r="G2" s="11"/>
      <c r="H2" s="11"/>
      <c r="I2" s="26"/>
      <c r="J2" s="26"/>
      <c r="K2" s="11"/>
      <c r="L2" s="11"/>
      <c r="M2" s="11"/>
      <c r="N2" s="11"/>
      <c r="O2" s="11"/>
      <c r="P2" s="11"/>
      <c r="Q2" s="11"/>
      <c r="R2" s="11"/>
      <c r="S2" s="11"/>
      <c r="T2" s="11"/>
      <c r="U2" s="11"/>
      <c r="V2" s="11"/>
      <c r="W2" s="11"/>
      <c r="X2" s="11"/>
      <c r="Y2" s="11"/>
      <c r="Z2" s="11"/>
      <c r="AA2" s="11"/>
      <c r="AB2" s="11"/>
      <c r="AC2" s="11"/>
    </row>
    <row r="3" spans="1:34" ht="2.1" customHeight="1">
      <c r="A3" s="9"/>
      <c r="B3" s="8"/>
      <c r="C3" s="10"/>
      <c r="D3" s="10"/>
      <c r="E3" s="11"/>
      <c r="F3" s="11"/>
      <c r="G3" s="11"/>
      <c r="H3" s="27"/>
      <c r="I3" s="11"/>
      <c r="J3" s="11"/>
      <c r="K3" s="11"/>
      <c r="L3" s="11"/>
      <c r="M3" s="11"/>
      <c r="N3" s="11"/>
      <c r="O3" s="11"/>
      <c r="P3" s="11"/>
      <c r="Q3" s="11"/>
      <c r="R3" s="11"/>
      <c r="S3" s="11"/>
      <c r="T3" s="11"/>
      <c r="U3" s="11"/>
      <c r="V3" s="11"/>
      <c r="W3" s="11"/>
      <c r="X3" s="11"/>
      <c r="Y3" s="11"/>
      <c r="Z3" s="11"/>
      <c r="AA3" s="11"/>
      <c r="AB3" s="11"/>
      <c r="AC3" s="11"/>
    </row>
    <row r="4" spans="1:34" s="4" customFormat="1" ht="15.75" customHeight="1">
      <c r="A4" s="28"/>
      <c r="B4" s="28"/>
      <c r="C4" s="29"/>
      <c r="D4" s="29"/>
      <c r="E4" s="30"/>
      <c r="F4" s="30"/>
      <c r="G4" s="6"/>
      <c r="H4" s="6"/>
      <c r="I4" s="6"/>
      <c r="J4" s="6"/>
      <c r="K4" s="6"/>
      <c r="L4" s="6"/>
      <c r="M4" s="6"/>
      <c r="N4" s="6"/>
      <c r="O4" s="6"/>
      <c r="P4" s="6"/>
      <c r="Q4" s="6"/>
      <c r="R4" s="6"/>
      <c r="S4" s="6"/>
      <c r="T4" s="6"/>
      <c r="U4" s="6"/>
      <c r="V4" s="6"/>
      <c r="W4" s="6"/>
      <c r="X4" s="6"/>
      <c r="Y4" s="6"/>
      <c r="Z4" s="6"/>
      <c r="AA4" s="6"/>
      <c r="AB4" s="6"/>
      <c r="AC4" s="6"/>
    </row>
    <row r="5" spans="1:34" s="7" customFormat="1" ht="20.100000000000001" customHeight="1">
      <c r="A5" s="14"/>
      <c r="B5" s="14"/>
      <c r="C5" s="15"/>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s="7" customFormat="1" ht="18" customHeight="1">
      <c r="A6" s="1892" t="s">
        <v>33</v>
      </c>
      <c r="B6" s="1893"/>
      <c r="C6" s="1893"/>
      <c r="D6" s="18"/>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s="7" customFormat="1" ht="15">
      <c r="A7" s="1897" t="s">
        <v>666</v>
      </c>
      <c r="B7" s="1898"/>
      <c r="C7" s="1898"/>
      <c r="D7" s="1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s="7" customFormat="1" ht="15">
      <c r="A8" s="1894" t="s">
        <v>90</v>
      </c>
      <c r="B8" s="1895"/>
      <c r="C8" s="1895"/>
      <c r="D8" s="18"/>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s="7" customFormat="1" ht="18" customHeight="1">
      <c r="A9" s="1894" t="s">
        <v>82</v>
      </c>
      <c r="B9" s="1895"/>
      <c r="C9" s="1895"/>
      <c r="D9" s="18"/>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s="7" customFormat="1" ht="18" customHeight="1">
      <c r="A10" s="1894" t="s">
        <v>91</v>
      </c>
      <c r="B10" s="1895"/>
      <c r="C10" s="1895"/>
      <c r="D10" s="18"/>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row>
    <row r="11" spans="1:34" s="33" customFormat="1" ht="18" customHeight="1">
      <c r="A11" s="1894" t="s">
        <v>1</v>
      </c>
      <c r="B11" s="1894"/>
      <c r="C11" s="1896"/>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row>
    <row r="12" spans="1:34" ht="18" customHeight="1">
      <c r="A12" s="1894" t="s">
        <v>2</v>
      </c>
      <c r="B12" s="1895"/>
      <c r="C12" s="1895"/>
    </row>
    <row r="13" spans="1:34" ht="18" customHeight="1">
      <c r="A13" s="1894" t="s">
        <v>3</v>
      </c>
      <c r="B13" s="1895"/>
      <c r="C13" s="1895"/>
    </row>
    <row r="14" spans="1:34" ht="18" customHeight="1">
      <c r="A14" s="1894" t="s">
        <v>4</v>
      </c>
      <c r="B14" s="1895"/>
      <c r="C14" s="1895"/>
    </row>
    <row r="15" spans="1:34" s="35" customFormat="1" ht="18" customHeight="1">
      <c r="A15" s="1894" t="s">
        <v>5</v>
      </c>
      <c r="B15" s="1900"/>
      <c r="C15" s="1900"/>
    </row>
    <row r="16" spans="1:34" s="35" customFormat="1" ht="18" customHeight="1">
      <c r="A16" s="1894" t="s">
        <v>25</v>
      </c>
      <c r="B16" s="1900"/>
      <c r="C16" s="1900"/>
    </row>
    <row r="17" spans="1:3" s="35" customFormat="1" ht="18" customHeight="1">
      <c r="A17" s="1894" t="s">
        <v>26</v>
      </c>
      <c r="B17" s="1900"/>
      <c r="C17" s="1900"/>
    </row>
    <row r="18" spans="1:3" s="35" customFormat="1" ht="18" customHeight="1">
      <c r="A18" s="1894" t="s">
        <v>27</v>
      </c>
      <c r="B18" s="1900"/>
      <c r="C18" s="1900"/>
    </row>
    <row r="19" spans="1:3" s="35" customFormat="1" ht="18" customHeight="1">
      <c r="A19" s="1894" t="s">
        <v>28</v>
      </c>
      <c r="B19" s="1900"/>
      <c r="C19" s="1900"/>
    </row>
    <row r="20" spans="1:3" s="35" customFormat="1" ht="18" customHeight="1">
      <c r="A20" s="1899" t="s">
        <v>29</v>
      </c>
      <c r="B20" s="1900"/>
      <c r="C20" s="1900"/>
    </row>
    <row r="21" spans="1:3" s="35" customFormat="1" ht="18" customHeight="1">
      <c r="A21" s="1894" t="s">
        <v>30</v>
      </c>
      <c r="B21" s="1900"/>
      <c r="C21" s="1900"/>
    </row>
    <row r="22" spans="1:3" s="35" customFormat="1" ht="18" customHeight="1">
      <c r="A22" s="1894" t="s">
        <v>31</v>
      </c>
      <c r="B22" s="1900"/>
      <c r="C22" s="1900"/>
    </row>
    <row r="23" spans="1:3" ht="18" customHeight="1">
      <c r="A23" s="1894" t="s">
        <v>32</v>
      </c>
      <c r="B23" s="1900"/>
      <c r="C23" s="1900"/>
    </row>
    <row r="24" spans="1:3" ht="18" customHeight="1">
      <c r="A24" s="1894" t="s">
        <v>646</v>
      </c>
      <c r="B24" s="1900"/>
      <c r="C24" s="1900"/>
    </row>
    <row r="25" spans="1:3" ht="18" customHeight="1">
      <c r="A25" s="1894" t="s">
        <v>647</v>
      </c>
      <c r="B25" s="1900"/>
      <c r="C25" s="1900"/>
    </row>
    <row r="26" spans="1:3" ht="18" customHeight="1">
      <c r="A26" s="1894" t="s">
        <v>649</v>
      </c>
      <c r="B26" s="1900"/>
      <c r="C26" s="1900"/>
    </row>
    <row r="27" spans="1:3" ht="18" customHeight="1">
      <c r="A27" s="1894" t="s">
        <v>648</v>
      </c>
      <c r="B27" s="1900"/>
      <c r="C27" s="1900"/>
    </row>
    <row r="28" spans="1:3" ht="18" customHeight="1">
      <c r="A28" s="1894"/>
      <c r="B28" s="1900"/>
      <c r="C28" s="1900"/>
    </row>
    <row r="31" spans="1:3">
      <c r="A31" s="1901"/>
      <c r="B31" s="1900"/>
      <c r="C31" s="1900"/>
    </row>
    <row r="32" spans="1:3">
      <c r="A32" s="1901"/>
      <c r="B32" s="1900"/>
      <c r="C32" s="1900"/>
    </row>
  </sheetData>
  <mergeCells count="25">
    <mergeCell ref="A31:C31"/>
    <mergeCell ref="A32:C32"/>
    <mergeCell ref="A22:C22"/>
    <mergeCell ref="A23:C23"/>
    <mergeCell ref="A24:C24"/>
    <mergeCell ref="A25:C25"/>
    <mergeCell ref="A26:C26"/>
    <mergeCell ref="A27:C27"/>
    <mergeCell ref="A28:C28"/>
    <mergeCell ref="A13:C13"/>
    <mergeCell ref="A20:C20"/>
    <mergeCell ref="A21:C21"/>
    <mergeCell ref="A14:C14"/>
    <mergeCell ref="A15:C15"/>
    <mergeCell ref="A16:C16"/>
    <mergeCell ref="A17:C17"/>
    <mergeCell ref="A18:C18"/>
    <mergeCell ref="A19:C19"/>
    <mergeCell ref="A6:C6"/>
    <mergeCell ref="A10:C10"/>
    <mergeCell ref="A11:C11"/>
    <mergeCell ref="A12:C12"/>
    <mergeCell ref="A7:C7"/>
    <mergeCell ref="A9:C9"/>
    <mergeCell ref="A8:C8"/>
  </mergeCells>
  <phoneticPr fontId="9" type="noConversion"/>
  <pageMargins left="0.74803149606299213" right="0.35433070866141736" top="0.47244094488188981" bottom="0.43307086614173229" header="0.11811023622047245" footer="0.11811023622047245"/>
  <pageSetup paperSize="9" scale="83"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view="pageBreakPreview" zoomScale="70" zoomScaleNormal="70" zoomScaleSheetLayoutView="70" workbookViewId="0"/>
  </sheetViews>
  <sheetFormatPr defaultColWidth="9.140625" defaultRowHeight="9"/>
  <cols>
    <col min="1" max="1" width="65.7109375" style="1023" customWidth="1"/>
    <col min="2" max="7" width="14.7109375" style="1056" customWidth="1"/>
    <col min="8" max="9" width="14.7109375" style="1023" customWidth="1"/>
    <col min="10" max="10" width="3.7109375" style="1388" customWidth="1"/>
    <col min="11" max="16384" width="9.140625" style="1023"/>
  </cols>
  <sheetData>
    <row r="1" spans="1:10" s="111" customFormat="1" ht="50.1" customHeight="1">
      <c r="A1" s="110"/>
      <c r="J1" s="112"/>
    </row>
    <row r="2" spans="1:10" s="114" customFormat="1" ht="39.950000000000003" customHeight="1">
      <c r="A2" s="113" t="s">
        <v>710</v>
      </c>
      <c r="C2" s="146"/>
      <c r="D2" s="146"/>
      <c r="I2" s="147"/>
      <c r="J2" s="1401"/>
    </row>
    <row r="3" spans="1:10" s="114" customFormat="1" ht="2.1" customHeight="1">
      <c r="A3" s="804"/>
      <c r="B3" s="805"/>
      <c r="C3" s="806"/>
      <c r="D3" s="806"/>
      <c r="E3" s="805"/>
      <c r="F3" s="805"/>
      <c r="G3" s="805"/>
      <c r="H3" s="805"/>
      <c r="I3" s="1017"/>
      <c r="J3" s="1401"/>
    </row>
    <row r="4" spans="1:10" s="117" customFormat="1" ht="15.75" customHeight="1">
      <c r="A4" s="115"/>
      <c r="B4" s="115"/>
      <c r="C4" s="115"/>
      <c r="D4" s="115"/>
      <c r="E4" s="116"/>
      <c r="F4" s="116"/>
      <c r="G4" s="116"/>
      <c r="H4" s="116"/>
      <c r="I4" s="116"/>
      <c r="J4" s="112"/>
    </row>
    <row r="5" spans="1:10" s="117" customFormat="1" ht="20.100000000000001" customHeight="1">
      <c r="A5" s="808" t="s">
        <v>576</v>
      </c>
      <c r="B5" s="809"/>
      <c r="C5" s="809"/>
      <c r="D5" s="809"/>
      <c r="E5" s="809"/>
      <c r="F5" s="809"/>
      <c r="G5" s="809"/>
      <c r="H5" s="809"/>
      <c r="I5" s="809"/>
      <c r="J5" s="112"/>
    </row>
    <row r="6" spans="1:10" s="1020" customFormat="1" ht="15.95" customHeight="1">
      <c r="A6" s="118" t="s">
        <v>60</v>
      </c>
      <c r="B6" s="1387" t="s">
        <v>76</v>
      </c>
      <c r="C6" s="1386" t="s">
        <v>77</v>
      </c>
      <c r="D6" s="1777" t="s">
        <v>360</v>
      </c>
      <c r="E6" s="1778" t="s">
        <v>79</v>
      </c>
      <c r="F6" s="1757" t="s">
        <v>76</v>
      </c>
      <c r="G6" s="1757" t="s">
        <v>77</v>
      </c>
      <c r="H6" s="1757" t="s">
        <v>78</v>
      </c>
      <c r="I6" s="1757" t="s">
        <v>79</v>
      </c>
      <c r="J6" s="112"/>
    </row>
    <row r="7" spans="1:10" s="1020" customFormat="1" ht="15.95" customHeight="1">
      <c r="A7" s="812"/>
      <c r="B7" s="1385">
        <v>2014</v>
      </c>
      <c r="C7" s="1400">
        <v>2014</v>
      </c>
      <c r="D7" s="1779">
        <v>2014</v>
      </c>
      <c r="E7" s="1205">
        <v>2014</v>
      </c>
      <c r="F7" s="235" t="s">
        <v>546</v>
      </c>
      <c r="G7" s="235" t="s">
        <v>546</v>
      </c>
      <c r="H7" s="235" t="s">
        <v>546</v>
      </c>
      <c r="I7" s="235" t="s">
        <v>546</v>
      </c>
      <c r="J7" s="112"/>
    </row>
    <row r="8" spans="1:10" ht="15.95" customHeight="1">
      <c r="A8" s="118" t="s">
        <v>676</v>
      </c>
      <c r="B8" s="1383"/>
      <c r="C8" s="1040"/>
      <c r="D8" s="1780">
        <v>48461</v>
      </c>
      <c r="E8" s="1758">
        <v>45380</v>
      </c>
      <c r="F8" s="1781">
        <v>45776</v>
      </c>
      <c r="G8" s="1781">
        <v>49303</v>
      </c>
      <c r="H8" s="1759">
        <v>49603</v>
      </c>
      <c r="I8" s="1781">
        <v>54055</v>
      </c>
      <c r="J8" s="112"/>
    </row>
    <row r="9" spans="1:10" ht="15.95" customHeight="1">
      <c r="A9" s="118" t="s">
        <v>40</v>
      </c>
      <c r="B9" s="1369"/>
      <c r="C9" s="1040"/>
      <c r="D9" s="1780">
        <v>616</v>
      </c>
      <c r="E9" s="1763">
        <v>625</v>
      </c>
      <c r="F9" s="1781">
        <v>5913</v>
      </c>
      <c r="G9" s="1781">
        <v>4465</v>
      </c>
      <c r="H9" s="1759">
        <v>4437</v>
      </c>
      <c r="I9" s="1781">
        <v>1702</v>
      </c>
      <c r="J9" s="112"/>
    </row>
    <row r="10" spans="1:10" ht="15.95" customHeight="1">
      <c r="A10" s="118" t="s">
        <v>59</v>
      </c>
      <c r="B10" s="1375"/>
      <c r="C10" s="1374"/>
      <c r="D10" s="1780">
        <v>683</v>
      </c>
      <c r="E10" s="1761">
        <v>683</v>
      </c>
      <c r="F10" s="1782">
        <v>1500</v>
      </c>
      <c r="G10" s="1782">
        <v>2250</v>
      </c>
      <c r="H10" s="1762">
        <v>2250</v>
      </c>
      <c r="I10" s="1782">
        <v>2250</v>
      </c>
      <c r="J10" s="112"/>
    </row>
    <row r="11" spans="1:10" s="1033" customFormat="1" ht="15.95" customHeight="1">
      <c r="A11" s="1058" t="s">
        <v>51</v>
      </c>
      <c r="B11" s="1394"/>
      <c r="C11" s="1393"/>
      <c r="D11" s="1783">
        <v>49760</v>
      </c>
      <c r="E11" s="1784">
        <v>46688</v>
      </c>
      <c r="F11" s="1785">
        <v>53189</v>
      </c>
      <c r="G11" s="1785">
        <v>56018</v>
      </c>
      <c r="H11" s="1786">
        <v>56290</v>
      </c>
      <c r="I11" s="1785">
        <v>58007</v>
      </c>
      <c r="J11" s="1390"/>
    </row>
    <row r="12" spans="1:10" s="1033" customFormat="1" ht="15.95" customHeight="1">
      <c r="A12" s="1399" t="s">
        <v>578</v>
      </c>
      <c r="B12" s="1373"/>
      <c r="C12" s="1372"/>
      <c r="D12" s="1787"/>
      <c r="E12" s="1767"/>
      <c r="F12" s="1788"/>
      <c r="G12" s="1788"/>
      <c r="H12" s="1772"/>
      <c r="I12" s="1788"/>
      <c r="J12" s="1390"/>
    </row>
    <row r="13" spans="1:10" ht="15.95" customHeight="1">
      <c r="A13" s="118" t="s">
        <v>579</v>
      </c>
      <c r="B13" s="1369"/>
      <c r="C13" s="1040"/>
      <c r="D13" s="1780">
        <v>6748</v>
      </c>
      <c r="E13" s="1763">
        <v>6959</v>
      </c>
      <c r="F13" s="1781">
        <v>6889</v>
      </c>
      <c r="G13" s="1781">
        <v>8463</v>
      </c>
      <c r="H13" s="1759">
        <v>8645</v>
      </c>
      <c r="I13" s="1781">
        <v>8883</v>
      </c>
      <c r="J13" s="112"/>
    </row>
    <row r="14" spans="1:10" ht="15.95" customHeight="1">
      <c r="A14" s="118" t="s">
        <v>580</v>
      </c>
      <c r="B14" s="1369"/>
      <c r="C14" s="1040"/>
      <c r="D14" s="1780">
        <v>135420</v>
      </c>
      <c r="E14" s="1763">
        <v>131662</v>
      </c>
      <c r="F14" s="1781">
        <v>127727</v>
      </c>
      <c r="G14" s="1781">
        <v>137405</v>
      </c>
      <c r="H14" s="1759">
        <v>139904</v>
      </c>
      <c r="I14" s="1781">
        <v>146535</v>
      </c>
      <c r="J14" s="112"/>
    </row>
    <row r="15" spans="1:10" ht="15.95" customHeight="1">
      <c r="A15" s="812" t="s">
        <v>581</v>
      </c>
      <c r="B15" s="1375"/>
      <c r="C15" s="1374"/>
      <c r="D15" s="1789">
        <v>16623</v>
      </c>
      <c r="E15" s="1761">
        <v>14765</v>
      </c>
      <c r="F15" s="1782">
        <v>13706</v>
      </c>
      <c r="G15" s="1782">
        <v>13159</v>
      </c>
      <c r="H15" s="1762">
        <v>12227</v>
      </c>
      <c r="I15" s="1782">
        <v>13815</v>
      </c>
      <c r="J15" s="112"/>
    </row>
    <row r="16" spans="1:10" ht="15.95" customHeight="1">
      <c r="A16" s="813" t="s">
        <v>582</v>
      </c>
      <c r="B16" s="1398"/>
      <c r="C16" s="1023"/>
      <c r="D16" s="1780"/>
      <c r="E16" s="1790"/>
      <c r="F16" s="226"/>
      <c r="G16" s="226"/>
      <c r="H16" s="226"/>
      <c r="I16" s="227"/>
      <c r="J16" s="112"/>
    </row>
    <row r="17" spans="1:10" ht="15.95" customHeight="1">
      <c r="A17" s="1032" t="s">
        <v>583</v>
      </c>
      <c r="B17" s="1369"/>
      <c r="C17" s="1040"/>
      <c r="D17" s="1780">
        <v>72569</v>
      </c>
      <c r="E17" s="1763">
        <v>71345</v>
      </c>
      <c r="F17" s="1781">
        <v>67700</v>
      </c>
      <c r="G17" s="1781">
        <v>59925</v>
      </c>
      <c r="H17" s="1759">
        <v>120938</v>
      </c>
      <c r="I17" s="1781">
        <v>124144</v>
      </c>
      <c r="J17" s="112"/>
    </row>
    <row r="18" spans="1:10" ht="15.95" customHeight="1">
      <c r="A18" s="1032" t="s">
        <v>584</v>
      </c>
      <c r="B18" s="1369"/>
      <c r="C18" s="1040"/>
      <c r="D18" s="1780">
        <v>37243</v>
      </c>
      <c r="E18" s="1763">
        <v>36192</v>
      </c>
      <c r="F18" s="1781">
        <v>38087</v>
      </c>
      <c r="G18" s="1781">
        <v>22950</v>
      </c>
      <c r="H18" s="1759">
        <v>91891</v>
      </c>
      <c r="I18" s="1781">
        <v>94907</v>
      </c>
      <c r="J18" s="112"/>
    </row>
    <row r="19" spans="1:10" ht="15.95" customHeight="1">
      <c r="A19" s="1032" t="s">
        <v>585</v>
      </c>
      <c r="B19" s="1369"/>
      <c r="C19" s="1040"/>
      <c r="D19" s="1780">
        <v>506</v>
      </c>
      <c r="E19" s="1763">
        <v>614</v>
      </c>
      <c r="F19" s="1781">
        <v>269</v>
      </c>
      <c r="G19" s="1781">
        <v>419</v>
      </c>
      <c r="H19" s="1759">
        <v>532</v>
      </c>
      <c r="I19" s="1781">
        <v>630</v>
      </c>
      <c r="J19" s="112"/>
    </row>
    <row r="20" spans="1:10" ht="15.95" customHeight="1">
      <c r="A20" s="1032" t="s">
        <v>586</v>
      </c>
      <c r="B20" s="1369"/>
      <c r="C20" s="1040"/>
      <c r="D20" s="1780">
        <v>3286</v>
      </c>
      <c r="E20" s="1763">
        <v>3298</v>
      </c>
      <c r="F20" s="1781">
        <v>3315</v>
      </c>
      <c r="G20" s="1781">
        <v>3307</v>
      </c>
      <c r="H20" s="1759">
        <v>3308</v>
      </c>
      <c r="I20" s="1781">
        <v>3326</v>
      </c>
      <c r="J20" s="112"/>
    </row>
    <row r="21" spans="1:10" ht="15.95" customHeight="1">
      <c r="A21" s="1032" t="s">
        <v>587</v>
      </c>
      <c r="B21" s="1382"/>
      <c r="C21" s="1377"/>
      <c r="D21" s="1780">
        <v>806</v>
      </c>
      <c r="E21" s="1764">
        <v>808</v>
      </c>
      <c r="F21" s="1791">
        <v>810</v>
      </c>
      <c r="G21" s="1791">
        <v>811</v>
      </c>
      <c r="H21" s="1792">
        <v>4470</v>
      </c>
      <c r="I21" s="1791">
        <v>4767</v>
      </c>
      <c r="J21" s="112"/>
    </row>
    <row r="22" spans="1:10" ht="15.95" customHeight="1">
      <c r="A22" s="1061" t="s">
        <v>588</v>
      </c>
      <c r="B22" s="1381"/>
      <c r="C22" s="1380"/>
      <c r="D22" s="1789">
        <v>1626</v>
      </c>
      <c r="E22" s="1765">
        <v>1580</v>
      </c>
      <c r="F22" s="1793">
        <v>1588</v>
      </c>
      <c r="G22" s="1793">
        <v>1620</v>
      </c>
      <c r="H22" s="1794">
        <v>7793</v>
      </c>
      <c r="I22" s="1793">
        <v>8254</v>
      </c>
      <c r="J22" s="112"/>
    </row>
    <row r="23" spans="1:10" s="1033" customFormat="1" ht="15.95" customHeight="1">
      <c r="A23" s="1058" t="s">
        <v>601</v>
      </c>
      <c r="B23" s="1394"/>
      <c r="C23" s="1393"/>
      <c r="D23" s="1783">
        <v>116036</v>
      </c>
      <c r="E23" s="1784">
        <v>113836</v>
      </c>
      <c r="F23" s="1785">
        <v>111769</v>
      </c>
      <c r="G23" s="1785">
        <v>89031</v>
      </c>
      <c r="H23" s="1786">
        <v>228934</v>
      </c>
      <c r="I23" s="1785">
        <v>236029</v>
      </c>
      <c r="J23" s="1390"/>
    </row>
    <row r="24" spans="1:10" ht="15.95" customHeight="1">
      <c r="A24" s="118" t="s">
        <v>590</v>
      </c>
      <c r="B24" s="1369"/>
      <c r="C24" s="1040"/>
      <c r="D24" s="1780">
        <v>32401</v>
      </c>
      <c r="E24" s="1763">
        <v>29882</v>
      </c>
      <c r="F24" s="1781">
        <v>27200</v>
      </c>
      <c r="G24" s="1781">
        <v>31980</v>
      </c>
      <c r="H24" s="1759">
        <v>35097</v>
      </c>
      <c r="I24" s="1791">
        <v>37425</v>
      </c>
      <c r="J24" s="112"/>
    </row>
    <row r="25" spans="1:10" ht="15.95" customHeight="1">
      <c r="A25" s="812" t="s">
        <v>591</v>
      </c>
      <c r="B25" s="1375"/>
      <c r="C25" s="1374"/>
      <c r="D25" s="1789">
        <v>489254</v>
      </c>
      <c r="E25" s="1761">
        <v>482648</v>
      </c>
      <c r="F25" s="1782">
        <v>474312</v>
      </c>
      <c r="G25" s="1782">
        <v>478038</v>
      </c>
      <c r="H25" s="1762">
        <v>470943</v>
      </c>
      <c r="I25" s="1793">
        <v>470745</v>
      </c>
      <c r="J25" s="112"/>
    </row>
    <row r="26" spans="1:10" ht="15.95" customHeight="1">
      <c r="A26" s="813" t="s">
        <v>592</v>
      </c>
      <c r="B26" s="1369"/>
      <c r="C26" s="1040"/>
      <c r="D26" s="1780"/>
      <c r="E26" s="1763"/>
      <c r="F26" s="1781"/>
      <c r="G26" s="1781"/>
      <c r="H26" s="1759"/>
      <c r="I26" s="1781"/>
      <c r="J26" s="112"/>
    </row>
    <row r="27" spans="1:10" ht="15.95" customHeight="1">
      <c r="A27" s="1032" t="s">
        <v>593</v>
      </c>
      <c r="B27" s="1382"/>
      <c r="C27" s="1377"/>
      <c r="D27" s="1780">
        <v>79530</v>
      </c>
      <c r="E27" s="1764">
        <v>78554</v>
      </c>
      <c r="F27" s="1791">
        <v>73491</v>
      </c>
      <c r="G27" s="1791">
        <v>79730</v>
      </c>
      <c r="H27" s="1792">
        <v>90757</v>
      </c>
      <c r="I27" s="1791">
        <v>97102</v>
      </c>
      <c r="J27" s="112"/>
    </row>
    <row r="28" spans="1:10" ht="15.95" customHeight="1">
      <c r="A28" s="1032" t="s">
        <v>594</v>
      </c>
      <c r="B28" s="1382"/>
      <c r="C28" s="1377"/>
      <c r="D28" s="1780">
        <v>7918</v>
      </c>
      <c r="E28" s="1764">
        <v>7971</v>
      </c>
      <c r="F28" s="1791">
        <v>11155</v>
      </c>
      <c r="G28" s="1791">
        <v>11552</v>
      </c>
      <c r="H28" s="1792">
        <v>14207</v>
      </c>
      <c r="I28" s="1791">
        <v>17644</v>
      </c>
      <c r="J28" s="112"/>
    </row>
    <row r="29" spans="1:10" ht="15.95" customHeight="1">
      <c r="A29" s="1061" t="s">
        <v>595</v>
      </c>
      <c r="B29" s="1381"/>
      <c r="C29" s="1380"/>
      <c r="D29" s="1789">
        <v>14074</v>
      </c>
      <c r="E29" s="1765">
        <v>14193</v>
      </c>
      <c r="F29" s="1793">
        <v>13855</v>
      </c>
      <c r="G29" s="1793">
        <v>12866</v>
      </c>
      <c r="H29" s="1794">
        <v>12716</v>
      </c>
      <c r="I29" s="1782">
        <v>13100</v>
      </c>
      <c r="J29" s="112"/>
    </row>
    <row r="30" spans="1:10" ht="15.95" customHeight="1">
      <c r="A30" s="1397" t="s">
        <v>596</v>
      </c>
      <c r="B30" s="1396"/>
      <c r="C30" s="1395"/>
      <c r="D30" s="1795">
        <v>4</v>
      </c>
      <c r="E30" s="1796">
        <v>18</v>
      </c>
      <c r="F30" s="1797">
        <v>146401</v>
      </c>
      <c r="G30" s="1797">
        <v>191697</v>
      </c>
      <c r="H30" s="1798">
        <v>44796</v>
      </c>
      <c r="I30" s="1762">
        <v>48389</v>
      </c>
      <c r="J30" s="112"/>
    </row>
    <row r="31" spans="1:10" ht="15.95" customHeight="1">
      <c r="A31" s="813" t="s">
        <v>597</v>
      </c>
      <c r="B31" s="1369"/>
      <c r="C31" s="1040"/>
      <c r="D31" s="1780"/>
      <c r="E31" s="1763"/>
      <c r="F31" s="1781"/>
      <c r="G31" s="1781"/>
      <c r="H31" s="1759"/>
      <c r="I31" s="1781"/>
      <c r="J31" s="112"/>
    </row>
    <row r="32" spans="1:10" ht="15.95" customHeight="1">
      <c r="A32" s="1032" t="s">
        <v>598</v>
      </c>
      <c r="B32" s="1382"/>
      <c r="C32" s="1377"/>
      <c r="D32" s="1780">
        <v>1968</v>
      </c>
      <c r="E32" s="1764">
        <v>1675</v>
      </c>
      <c r="F32" s="1791">
        <v>998</v>
      </c>
      <c r="G32" s="1791">
        <v>1256</v>
      </c>
      <c r="H32" s="1792">
        <v>1820</v>
      </c>
      <c r="I32" s="1781">
        <v>2637</v>
      </c>
      <c r="J32" s="112"/>
    </row>
    <row r="33" spans="1:10" ht="15.95" customHeight="1">
      <c r="A33" s="1032" t="s">
        <v>34</v>
      </c>
      <c r="B33" s="1382"/>
      <c r="C33" s="1377"/>
      <c r="D33" s="1780">
        <v>20781</v>
      </c>
      <c r="E33" s="1764">
        <v>19597</v>
      </c>
      <c r="F33" s="1791">
        <v>20625</v>
      </c>
      <c r="G33" s="1791">
        <v>20711</v>
      </c>
      <c r="H33" s="1792">
        <v>28139</v>
      </c>
      <c r="I33" s="1781">
        <v>29400</v>
      </c>
      <c r="J33" s="112"/>
    </row>
    <row r="34" spans="1:10" s="1033" customFormat="1" ht="15.95" customHeight="1">
      <c r="A34" s="815" t="s">
        <v>599</v>
      </c>
      <c r="B34" s="1394"/>
      <c r="C34" s="1393"/>
      <c r="D34" s="1799">
        <v>920757</v>
      </c>
      <c r="E34" s="1784">
        <v>901760</v>
      </c>
      <c r="F34" s="1785">
        <v>1028128</v>
      </c>
      <c r="G34" s="1785">
        <v>1075888</v>
      </c>
      <c r="H34" s="1786">
        <v>1088186</v>
      </c>
      <c r="I34" s="1785">
        <v>1121703</v>
      </c>
      <c r="J34" s="1390"/>
    </row>
    <row r="35" spans="1:10" s="1033" customFormat="1" ht="15.95" customHeight="1">
      <c r="A35" s="1064" t="s">
        <v>600</v>
      </c>
      <c r="B35" s="1392"/>
      <c r="C35" s="1391"/>
      <c r="D35" s="1206">
        <v>970517</v>
      </c>
      <c r="E35" s="1775">
        <v>948448</v>
      </c>
      <c r="F35" s="1800">
        <v>1081317</v>
      </c>
      <c r="G35" s="1800">
        <v>1131906</v>
      </c>
      <c r="H35" s="1801">
        <v>1144477</v>
      </c>
      <c r="I35" s="1800">
        <v>1179710</v>
      </c>
      <c r="J35" s="1390"/>
    </row>
    <row r="36" spans="1:10" ht="45.75" customHeight="1">
      <c r="A36" s="1854" t="s">
        <v>782</v>
      </c>
      <c r="B36" s="1855"/>
      <c r="C36" s="1855"/>
      <c r="D36" s="1855"/>
      <c r="E36" s="1855"/>
      <c r="F36" s="1855"/>
      <c r="G36" s="1855"/>
      <c r="H36" s="1855"/>
      <c r="I36" s="1855"/>
      <c r="J36" s="1043"/>
    </row>
    <row r="38" spans="1:10">
      <c r="E38" s="1389"/>
      <c r="F38" s="1389"/>
      <c r="G38" s="1389"/>
      <c r="H38" s="1389"/>
      <c r="I38" s="1389"/>
      <c r="J38" s="1389"/>
    </row>
  </sheetData>
  <mergeCells count="1">
    <mergeCell ref="A36:I36"/>
  </mergeCells>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customProperties>
    <customPr name="SheetOptions"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53"/>
  <sheetViews>
    <sheetView showGridLines="0" showZeros="0" view="pageBreakPreview" zoomScale="70" zoomScaleNormal="70" zoomScaleSheetLayoutView="70" workbookViewId="0"/>
  </sheetViews>
  <sheetFormatPr defaultRowHeight="9"/>
  <cols>
    <col min="1" max="1" width="62.28515625" style="74" customWidth="1"/>
    <col min="2" max="7" width="14.7109375" style="96" customWidth="1"/>
    <col min="8" max="9" width="14.7109375" style="74" customWidth="1"/>
    <col min="10" max="10" width="6.85546875" style="74" customWidth="1"/>
    <col min="11" max="16384" width="9.140625" style="74"/>
  </cols>
  <sheetData>
    <row r="1" spans="1:13" s="59" customFormat="1" ht="50.1" customHeight="1">
      <c r="A1" s="55"/>
    </row>
    <row r="2" spans="1:13" s="62" customFormat="1" ht="39.950000000000003" customHeight="1">
      <c r="A2" s="60" t="s">
        <v>218</v>
      </c>
      <c r="C2" s="63"/>
      <c r="D2" s="63"/>
      <c r="I2" s="149"/>
    </row>
    <row r="3" spans="1:13" s="62" customFormat="1" ht="2.1" customHeight="1">
      <c r="A3" s="150"/>
      <c r="B3" s="129"/>
      <c r="C3" s="130"/>
      <c r="D3" s="130"/>
      <c r="E3" s="129"/>
      <c r="F3" s="129"/>
      <c r="G3" s="129"/>
      <c r="H3" s="129"/>
      <c r="I3" s="151"/>
    </row>
    <row r="4" spans="1:13" s="69" customFormat="1" ht="20.100000000000001" customHeight="1">
      <c r="A4" s="67"/>
      <c r="B4" s="67"/>
      <c r="C4" s="67"/>
      <c r="D4" s="67"/>
      <c r="E4" s="68"/>
      <c r="F4" s="68"/>
      <c r="G4" s="68"/>
      <c r="H4" s="68"/>
      <c r="I4" s="68"/>
    </row>
    <row r="5" spans="1:13" s="69" customFormat="1" ht="20.100000000000001" customHeight="1">
      <c r="A5" s="210" t="s">
        <v>81</v>
      </c>
      <c r="B5" s="211"/>
      <c r="C5" s="211"/>
      <c r="D5" s="211"/>
      <c r="E5" s="211"/>
      <c r="F5" s="211"/>
      <c r="G5" s="211"/>
      <c r="H5" s="211"/>
      <c r="I5" s="212"/>
    </row>
    <row r="6" spans="1:13" s="90" customFormat="1" ht="25.5" customHeight="1">
      <c r="B6" s="1858" t="s">
        <v>107</v>
      </c>
      <c r="C6" s="1859"/>
      <c r="D6" s="1860" t="s">
        <v>111</v>
      </c>
      <c r="E6" s="1859"/>
      <c r="F6" s="1860" t="s">
        <v>641</v>
      </c>
      <c r="G6" s="1859"/>
      <c r="H6" s="1861" t="s">
        <v>112</v>
      </c>
      <c r="I6" s="1862"/>
    </row>
    <row r="7" spans="1:13" s="90" customFormat="1" ht="15.95" customHeight="1">
      <c r="A7" s="101" t="s">
        <v>60</v>
      </c>
      <c r="B7" s="1148" t="s">
        <v>652</v>
      </c>
      <c r="C7" s="152" t="s">
        <v>108</v>
      </c>
      <c r="D7" s="1148" t="str">
        <f t="shared" ref="D7:G7" si="0">B7</f>
        <v>30 Jun 2014</v>
      </c>
      <c r="E7" s="152" t="str">
        <f t="shared" si="0"/>
        <v>31 Mar 2014</v>
      </c>
      <c r="F7" s="1148" t="str">
        <f t="shared" si="0"/>
        <v>30 Jun 2014</v>
      </c>
      <c r="G7" s="152" t="str">
        <f t="shared" si="0"/>
        <v>31 Mar 2014</v>
      </c>
      <c r="H7" s="1148" t="s">
        <v>652</v>
      </c>
      <c r="I7" s="1187" t="s">
        <v>108</v>
      </c>
    </row>
    <row r="8" spans="1:13" s="75" customFormat="1" ht="15.95" customHeight="1">
      <c r="A8" s="90" t="s">
        <v>52</v>
      </c>
      <c r="B8" s="1149">
        <v>925</v>
      </c>
      <c r="C8" s="45">
        <v>923</v>
      </c>
      <c r="D8" s="1149">
        <v>525</v>
      </c>
      <c r="E8" s="45">
        <v>525</v>
      </c>
      <c r="F8" s="1149">
        <v>173</v>
      </c>
      <c r="G8" s="45">
        <v>173</v>
      </c>
      <c r="H8" s="1149">
        <v>227</v>
      </c>
      <c r="I8" s="53">
        <v>225</v>
      </c>
      <c r="L8" s="153"/>
      <c r="M8" s="153"/>
    </row>
    <row r="9" spans="1:13" s="75" customFormat="1" ht="15.95" customHeight="1">
      <c r="A9" s="90" t="s">
        <v>53</v>
      </c>
      <c r="B9" s="1149">
        <v>16044</v>
      </c>
      <c r="C9" s="45">
        <v>16043</v>
      </c>
      <c r="D9" s="1149">
        <v>16542</v>
      </c>
      <c r="E9" s="45">
        <v>16542</v>
      </c>
      <c r="F9" s="1149">
        <v>11967</v>
      </c>
      <c r="G9" s="45">
        <v>11117</v>
      </c>
      <c r="H9" s="1149">
        <v>-12465</v>
      </c>
      <c r="I9" s="53">
        <v>-11616</v>
      </c>
      <c r="L9" s="153"/>
      <c r="M9" s="153"/>
    </row>
    <row r="10" spans="1:13" s="120" customFormat="1" ht="15.95" customHeight="1">
      <c r="A10" s="90" t="s">
        <v>54</v>
      </c>
      <c r="B10" s="1149">
        <v>2198</v>
      </c>
      <c r="C10" s="45">
        <v>2145</v>
      </c>
      <c r="D10" s="1149">
        <v>1106</v>
      </c>
      <c r="E10" s="45">
        <v>1021</v>
      </c>
      <c r="F10" s="1149">
        <v>1091</v>
      </c>
      <c r="G10" s="45">
        <v>1097</v>
      </c>
      <c r="H10" s="1149">
        <v>1</v>
      </c>
      <c r="I10" s="53">
        <v>27</v>
      </c>
      <c r="L10" s="153"/>
      <c r="M10" s="153"/>
    </row>
    <row r="11" spans="1:13" s="120" customFormat="1" ht="15.95" customHeight="1">
      <c r="A11" s="90" t="s">
        <v>55</v>
      </c>
      <c r="B11" s="1149">
        <v>6739</v>
      </c>
      <c r="C11" s="45">
        <v>5126</v>
      </c>
      <c r="D11" s="1149">
        <v>1281</v>
      </c>
      <c r="E11" s="45">
        <v>1047</v>
      </c>
      <c r="F11" s="1149">
        <v>5489</v>
      </c>
      <c r="G11" s="45">
        <v>4110</v>
      </c>
      <c r="H11" s="1149">
        <v>-31</v>
      </c>
      <c r="I11" s="53">
        <v>-31</v>
      </c>
      <c r="L11" s="153"/>
      <c r="M11" s="153"/>
    </row>
    <row r="12" spans="1:13" s="120" customFormat="1" ht="15.95" customHeight="1">
      <c r="A12" s="90" t="s">
        <v>56</v>
      </c>
      <c r="B12" s="1149">
        <v>-3857</v>
      </c>
      <c r="C12" s="45">
        <v>-3198</v>
      </c>
      <c r="D12" s="1149">
        <v>0</v>
      </c>
      <c r="E12" s="45">
        <v>0</v>
      </c>
      <c r="F12" s="1149">
        <v>-3858</v>
      </c>
      <c r="G12" s="45">
        <v>-3199</v>
      </c>
      <c r="H12" s="1149">
        <v>1</v>
      </c>
      <c r="I12" s="53">
        <v>1</v>
      </c>
      <c r="L12" s="153"/>
      <c r="M12" s="153"/>
    </row>
    <row r="13" spans="1:13" s="120" customFormat="1" ht="15.95" customHeight="1">
      <c r="A13" s="90" t="s">
        <v>57</v>
      </c>
      <c r="B13" s="1149">
        <v>3475</v>
      </c>
      <c r="C13" s="45">
        <v>2606.8000000000002</v>
      </c>
      <c r="D13" s="1149">
        <v>102</v>
      </c>
      <c r="E13" s="45">
        <v>-371</v>
      </c>
      <c r="F13" s="1149">
        <v>3447</v>
      </c>
      <c r="G13" s="45">
        <v>3039</v>
      </c>
      <c r="H13" s="1149">
        <v>-74</v>
      </c>
      <c r="I13" s="53">
        <v>-61</v>
      </c>
      <c r="L13" s="153"/>
      <c r="M13" s="153"/>
    </row>
    <row r="14" spans="1:13" s="120" customFormat="1" ht="15.95" customHeight="1">
      <c r="A14" s="90" t="s">
        <v>62</v>
      </c>
      <c r="B14" s="1149">
        <v>336</v>
      </c>
      <c r="C14" s="45">
        <v>344</v>
      </c>
      <c r="D14" s="1149">
        <v>307</v>
      </c>
      <c r="E14" s="45">
        <v>318</v>
      </c>
      <c r="F14" s="1149">
        <v>22</v>
      </c>
      <c r="G14" s="45">
        <v>19</v>
      </c>
      <c r="H14" s="1149">
        <v>7</v>
      </c>
      <c r="I14" s="53">
        <v>7</v>
      </c>
      <c r="L14" s="153"/>
      <c r="M14" s="153"/>
    </row>
    <row r="15" spans="1:13" s="120" customFormat="1" ht="15.95" customHeight="1">
      <c r="A15" s="90" t="s">
        <v>92</v>
      </c>
      <c r="B15" s="1149">
        <v>-574</v>
      </c>
      <c r="C15" s="45">
        <v>-652</v>
      </c>
      <c r="D15" s="1149">
        <v>-489</v>
      </c>
      <c r="E15" s="45">
        <v>-587</v>
      </c>
      <c r="F15" s="1149">
        <v>-83</v>
      </c>
      <c r="G15" s="45">
        <v>-64</v>
      </c>
      <c r="H15" s="1149">
        <v>-2</v>
      </c>
      <c r="I15" s="53">
        <v>-1</v>
      </c>
      <c r="L15" s="153"/>
      <c r="M15" s="153"/>
    </row>
    <row r="16" spans="1:13" s="120" customFormat="1" ht="15.95" customHeight="1">
      <c r="A16" s="90" t="s">
        <v>58</v>
      </c>
      <c r="B16" s="1149">
        <v>-1442.7460000000001</v>
      </c>
      <c r="C16" s="45">
        <v>-1642</v>
      </c>
      <c r="D16" s="1149">
        <v>-826</v>
      </c>
      <c r="E16" s="45">
        <v>-975</v>
      </c>
      <c r="F16" s="1149">
        <v>-162</v>
      </c>
      <c r="G16" s="45">
        <v>-215</v>
      </c>
      <c r="H16" s="1149">
        <v>-455</v>
      </c>
      <c r="I16" s="53">
        <v>-452</v>
      </c>
      <c r="L16" s="153"/>
      <c r="M16" s="153"/>
    </row>
    <row r="17" spans="1:14" s="75" customFormat="1" ht="15.95" customHeight="1">
      <c r="A17" s="154" t="s">
        <v>63</v>
      </c>
      <c r="B17" s="1149">
        <v>-71.407492999999988</v>
      </c>
      <c r="C17" s="45">
        <v>-64.088959999999986</v>
      </c>
      <c r="D17" s="1149">
        <v>0</v>
      </c>
      <c r="E17" s="45">
        <v>0</v>
      </c>
      <c r="F17" s="1149">
        <v>0</v>
      </c>
      <c r="G17" s="45">
        <v>0</v>
      </c>
      <c r="H17" s="1149">
        <v>-71.407492999999988</v>
      </c>
      <c r="I17" s="53">
        <v>-64.088959999999986</v>
      </c>
      <c r="L17" s="153"/>
      <c r="M17" s="153"/>
    </row>
    <row r="18" spans="1:14" s="75" customFormat="1" ht="15.95" customHeight="1">
      <c r="A18" s="90" t="s">
        <v>65</v>
      </c>
      <c r="B18" s="1149">
        <v>24689</v>
      </c>
      <c r="C18" s="45">
        <v>23748</v>
      </c>
      <c r="D18" s="1149">
        <v>15576</v>
      </c>
      <c r="E18" s="45">
        <v>14821</v>
      </c>
      <c r="F18" s="1149">
        <v>-1147</v>
      </c>
      <c r="G18" s="45">
        <v>-1395</v>
      </c>
      <c r="H18" s="1149">
        <v>10260</v>
      </c>
      <c r="I18" s="53">
        <v>10322</v>
      </c>
      <c r="L18" s="153"/>
      <c r="M18" s="153"/>
    </row>
    <row r="19" spans="1:14" s="120" customFormat="1" ht="15.95" customHeight="1">
      <c r="A19" s="81" t="s">
        <v>64</v>
      </c>
      <c r="B19" s="1150">
        <v>48460.846507000002</v>
      </c>
      <c r="C19" s="44">
        <v>45379.558039999996</v>
      </c>
      <c r="D19" s="1150">
        <v>34124</v>
      </c>
      <c r="E19" s="44">
        <v>32341</v>
      </c>
      <c r="F19" s="1150">
        <v>16939</v>
      </c>
      <c r="G19" s="44">
        <v>14682</v>
      </c>
      <c r="H19" s="1150">
        <v>-2602.1534929999998</v>
      </c>
      <c r="I19" s="54">
        <v>-1643</v>
      </c>
      <c r="L19" s="153"/>
      <c r="M19" s="153"/>
    </row>
    <row r="20" spans="1:14" s="120" customFormat="1" ht="15.95" customHeight="1">
      <c r="A20" s="90" t="s">
        <v>40</v>
      </c>
      <c r="B20" s="1149">
        <v>616</v>
      </c>
      <c r="C20" s="45">
        <v>625</v>
      </c>
      <c r="D20" s="1149">
        <v>557</v>
      </c>
      <c r="E20" s="45">
        <v>539</v>
      </c>
      <c r="F20" s="1149">
        <v>60</v>
      </c>
      <c r="G20" s="45">
        <v>73</v>
      </c>
      <c r="H20" s="1149">
        <v>-1</v>
      </c>
      <c r="I20" s="53">
        <v>14</v>
      </c>
      <c r="L20" s="153"/>
      <c r="M20" s="153"/>
    </row>
    <row r="21" spans="1:14" s="120" customFormat="1" ht="15.95" customHeight="1">
      <c r="A21" s="90" t="s">
        <v>59</v>
      </c>
      <c r="B21" s="1149">
        <v>683</v>
      </c>
      <c r="C21" s="45">
        <v>683</v>
      </c>
      <c r="D21" s="1149">
        <v>0</v>
      </c>
      <c r="E21" s="45">
        <v>0</v>
      </c>
      <c r="F21" s="1149">
        <v>0</v>
      </c>
      <c r="G21" s="45">
        <v>0</v>
      </c>
      <c r="H21" s="1149">
        <v>683</v>
      </c>
      <c r="I21" s="53">
        <v>683</v>
      </c>
      <c r="L21" s="153"/>
      <c r="M21" s="153"/>
    </row>
    <row r="22" spans="1:14" s="120" customFormat="1" ht="15.95" customHeight="1">
      <c r="A22" s="81" t="s">
        <v>51</v>
      </c>
      <c r="B22" s="1150">
        <v>49760</v>
      </c>
      <c r="C22" s="44">
        <v>46687.558039999996</v>
      </c>
      <c r="D22" s="1150">
        <v>34681</v>
      </c>
      <c r="E22" s="44">
        <v>32880</v>
      </c>
      <c r="F22" s="1150">
        <v>16999</v>
      </c>
      <c r="G22" s="44">
        <v>14755</v>
      </c>
      <c r="H22" s="1150">
        <v>-1919.1534929999998</v>
      </c>
      <c r="I22" s="54">
        <v>-948</v>
      </c>
      <c r="L22" s="153"/>
      <c r="M22" s="153"/>
    </row>
    <row r="23" spans="1:14" s="75" customFormat="1" ht="15.95" customHeight="1">
      <c r="A23" s="105" t="s">
        <v>46</v>
      </c>
      <c r="B23" s="1151"/>
      <c r="C23" s="155"/>
      <c r="D23" s="1151"/>
      <c r="E23" s="155"/>
      <c r="F23" s="1151"/>
      <c r="G23" s="155"/>
      <c r="H23" s="1151"/>
      <c r="I23" s="57"/>
    </row>
    <row r="24" spans="1:14" s="75" customFormat="1" ht="15.95" customHeight="1">
      <c r="A24" s="103" t="s">
        <v>113</v>
      </c>
      <c r="B24" s="1152">
        <v>12.587232858961039</v>
      </c>
      <c r="C24" s="156">
        <v>11.817593239583333</v>
      </c>
      <c r="D24" s="1152"/>
      <c r="E24" s="156"/>
      <c r="F24" s="1152"/>
      <c r="G24" s="156"/>
      <c r="H24" s="1152"/>
      <c r="I24" s="157"/>
    </row>
    <row r="25" spans="1:14" s="75" customFormat="1" ht="15.95" customHeight="1">
      <c r="A25" s="158" t="s">
        <v>114</v>
      </c>
      <c r="B25" s="1153">
        <v>3850</v>
      </c>
      <c r="C25" s="159">
        <v>3840</v>
      </c>
      <c r="D25" s="1153"/>
      <c r="E25" s="159"/>
      <c r="F25" s="1153"/>
      <c r="G25" s="159"/>
      <c r="H25" s="1153"/>
      <c r="I25" s="1202"/>
    </row>
    <row r="26" spans="1:14" s="75" customFormat="1" ht="30.75" customHeight="1">
      <c r="A26" s="1856"/>
      <c r="B26" s="1857"/>
      <c r="C26" s="1857"/>
      <c r="D26" s="1857"/>
      <c r="E26" s="1857"/>
      <c r="F26" s="1857"/>
      <c r="G26" s="1857"/>
      <c r="H26" s="1857"/>
      <c r="I26" s="1857"/>
      <c r="J26" s="223"/>
      <c r="K26" s="223"/>
      <c r="L26" s="223"/>
      <c r="M26" s="223"/>
      <c r="N26" s="223"/>
    </row>
    <row r="27" spans="1:14" ht="13.5" customHeight="1">
      <c r="A27" s="160"/>
      <c r="B27" s="161"/>
      <c r="C27" s="161"/>
      <c r="D27" s="161"/>
      <c r="E27" s="161"/>
      <c r="F27" s="161"/>
      <c r="G27" s="161"/>
    </row>
    <row r="28" spans="1:14" ht="13.5" customHeight="1">
      <c r="A28" s="160"/>
      <c r="B28" s="161"/>
      <c r="C28" s="161"/>
      <c r="D28" s="161"/>
      <c r="E28" s="161"/>
      <c r="F28" s="161"/>
      <c r="G28" s="161"/>
    </row>
    <row r="29" spans="1:14" ht="13.5" customHeight="1">
      <c r="A29" s="160"/>
      <c r="B29" s="161"/>
      <c r="C29" s="161"/>
      <c r="D29" s="161"/>
      <c r="E29" s="161"/>
      <c r="F29" s="161"/>
      <c r="G29" s="161"/>
    </row>
    <row r="30" spans="1:14" ht="13.5" customHeight="1">
      <c r="B30" s="74"/>
      <c r="C30" s="74"/>
      <c r="D30" s="74"/>
      <c r="E30" s="74"/>
      <c r="F30" s="74"/>
      <c r="G30" s="74"/>
    </row>
    <row r="31" spans="1:14" ht="13.5" customHeight="1">
      <c r="B31" s="74"/>
      <c r="C31" s="74"/>
      <c r="D31" s="74"/>
      <c r="E31" s="74"/>
      <c r="F31" s="74"/>
      <c r="G31" s="74"/>
    </row>
    <row r="32" spans="1:14" ht="13.5" customHeight="1">
      <c r="B32" s="74"/>
      <c r="C32" s="74"/>
      <c r="D32" s="74"/>
      <c r="E32" s="74"/>
      <c r="F32" s="74"/>
      <c r="G32" s="74"/>
    </row>
    <row r="33" spans="2:7" ht="13.5" customHeight="1">
      <c r="B33" s="74"/>
      <c r="C33" s="74"/>
      <c r="D33" s="74"/>
      <c r="E33" s="74"/>
      <c r="F33" s="74"/>
      <c r="G33" s="74"/>
    </row>
    <row r="34" spans="2:7" ht="13.5" customHeight="1">
      <c r="B34" s="74"/>
      <c r="C34" s="74"/>
      <c r="D34" s="74"/>
      <c r="E34" s="74"/>
      <c r="F34" s="74"/>
      <c r="G34" s="74"/>
    </row>
    <row r="35" spans="2:7" ht="13.5" customHeight="1">
      <c r="B35" s="74"/>
      <c r="C35" s="74"/>
      <c r="D35" s="74"/>
      <c r="E35" s="74"/>
      <c r="F35" s="74"/>
      <c r="G35" s="74"/>
    </row>
    <row r="36" spans="2:7" ht="13.5" customHeight="1">
      <c r="B36" s="74"/>
      <c r="C36" s="74"/>
      <c r="D36" s="74"/>
      <c r="E36" s="74"/>
      <c r="F36" s="74"/>
      <c r="G36" s="74"/>
    </row>
    <row r="37" spans="2:7" ht="13.5" customHeight="1">
      <c r="B37" s="74"/>
      <c r="C37" s="74"/>
      <c r="D37" s="74"/>
      <c r="E37" s="74"/>
      <c r="F37" s="74"/>
      <c r="G37" s="74"/>
    </row>
    <row r="38" spans="2:7" ht="13.5" customHeight="1">
      <c r="B38" s="74"/>
      <c r="C38" s="74"/>
      <c r="D38" s="74"/>
      <c r="E38" s="74"/>
      <c r="F38" s="74"/>
      <c r="G38" s="74"/>
    </row>
    <row r="39" spans="2:7" ht="13.5" customHeight="1">
      <c r="B39" s="74"/>
      <c r="C39" s="74"/>
      <c r="D39" s="74"/>
      <c r="E39" s="74"/>
      <c r="F39" s="74"/>
      <c r="G39" s="74"/>
    </row>
    <row r="40" spans="2:7" ht="13.5" customHeight="1">
      <c r="B40" s="74"/>
      <c r="C40" s="74"/>
      <c r="D40" s="74"/>
      <c r="E40" s="74"/>
      <c r="F40" s="74"/>
      <c r="G40" s="74"/>
    </row>
    <row r="41" spans="2:7" ht="13.5" customHeight="1">
      <c r="B41" s="74"/>
      <c r="C41" s="74"/>
      <c r="D41" s="74"/>
      <c r="E41" s="74"/>
      <c r="F41" s="74"/>
      <c r="G41" s="74"/>
    </row>
    <row r="42" spans="2:7">
      <c r="B42" s="74"/>
      <c r="C42" s="74"/>
      <c r="D42" s="74"/>
      <c r="E42" s="74"/>
      <c r="F42" s="74"/>
      <c r="G42" s="74"/>
    </row>
    <row r="43" spans="2:7">
      <c r="B43" s="74"/>
      <c r="C43" s="74"/>
      <c r="D43" s="74"/>
      <c r="E43" s="74"/>
      <c r="F43" s="74"/>
      <c r="G43" s="74"/>
    </row>
    <row r="44" spans="2:7">
      <c r="B44" s="74"/>
      <c r="C44" s="74"/>
      <c r="D44" s="74"/>
      <c r="E44" s="74"/>
      <c r="F44" s="74"/>
      <c r="G44" s="74"/>
    </row>
    <row r="45" spans="2:7">
      <c r="B45" s="74"/>
      <c r="C45" s="74"/>
      <c r="D45" s="74"/>
      <c r="E45" s="74"/>
      <c r="F45" s="74"/>
      <c r="G45" s="74"/>
    </row>
    <row r="46" spans="2:7">
      <c r="B46" s="74"/>
      <c r="C46" s="74"/>
      <c r="D46" s="74"/>
      <c r="E46" s="74"/>
      <c r="F46" s="74"/>
      <c r="G46" s="74"/>
    </row>
    <row r="47" spans="2:7">
      <c r="B47" s="74"/>
      <c r="C47" s="74"/>
      <c r="D47" s="74"/>
      <c r="E47" s="74"/>
      <c r="F47" s="74"/>
      <c r="G47" s="74"/>
    </row>
    <row r="48" spans="2:7">
      <c r="B48" s="74"/>
      <c r="C48" s="74"/>
      <c r="D48" s="74"/>
      <c r="E48" s="74"/>
      <c r="F48" s="74"/>
      <c r="G48" s="74"/>
    </row>
    <row r="49" spans="2:7">
      <c r="B49" s="74"/>
      <c r="C49" s="74"/>
      <c r="D49" s="74"/>
      <c r="E49" s="74"/>
      <c r="F49" s="74"/>
      <c r="G49" s="74"/>
    </row>
    <row r="50" spans="2:7">
      <c r="B50" s="74"/>
      <c r="C50" s="74"/>
      <c r="D50" s="74"/>
      <c r="E50" s="74"/>
      <c r="F50" s="74"/>
      <c r="G50" s="74"/>
    </row>
    <row r="51" spans="2:7">
      <c r="B51" s="74"/>
      <c r="C51" s="74"/>
      <c r="D51" s="74"/>
      <c r="E51" s="74"/>
      <c r="F51" s="74"/>
      <c r="G51" s="74"/>
    </row>
    <row r="52" spans="2:7">
      <c r="B52" s="74"/>
      <c r="C52" s="74"/>
      <c r="D52" s="74"/>
      <c r="E52" s="74"/>
      <c r="F52" s="74"/>
      <c r="G52" s="74"/>
    </row>
    <row r="53" spans="2:7">
      <c r="B53" s="74"/>
      <c r="C53" s="74"/>
      <c r="D53" s="74"/>
      <c r="E53" s="74"/>
      <c r="F53" s="74"/>
      <c r="G53" s="74"/>
    </row>
  </sheetData>
  <mergeCells count="5">
    <mergeCell ref="A26:I26"/>
    <mergeCell ref="B6:C6"/>
    <mergeCell ref="D6:E6"/>
    <mergeCell ref="F6:G6"/>
    <mergeCell ref="H6:I6"/>
  </mergeCells>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2Q2014          &amp;KFF6600&amp;P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70</vt:i4>
      </vt:variant>
      <vt:variant>
        <vt:lpstr>Named Ranges</vt:lpstr>
      </vt:variant>
      <vt:variant>
        <vt:i4>75</vt:i4>
      </vt:variant>
    </vt:vector>
  </HeadingPairs>
  <TitlesOfParts>
    <vt:vector size="145" baseType="lpstr">
      <vt:lpstr>Introduction</vt:lpstr>
      <vt:lpstr>Table of Contents</vt:lpstr>
      <vt:lpstr>1.1.1 ING Group P&amp;L CQ</vt:lpstr>
      <vt:lpstr>1.1.2 Group P&amp;L QO </vt:lpstr>
      <vt:lpstr>1.2.1 Group Bal Assets CQ</vt:lpstr>
      <vt:lpstr>1.2.2 Group Bal Assets QO</vt:lpstr>
      <vt:lpstr>1.3.1 Group Bal Liabiliti CQ</vt:lpstr>
      <vt:lpstr>1.3.2 Group Bal Liabilities </vt:lpstr>
      <vt:lpstr>1.4.1 Group Equity CQ</vt:lpstr>
      <vt:lpstr>1.4.2 Group Equity QO</vt:lpstr>
      <vt:lpstr>1.5 Group Capital base </vt:lpstr>
      <vt:lpstr>1.6 Group Funding</vt:lpstr>
      <vt:lpstr>1.7.1 ING Group Investments</vt:lpstr>
      <vt:lpstr>1.7.2 ING Bank Investments</vt:lpstr>
      <vt:lpstr>1.7.3.ING Insurance Investments</vt:lpstr>
      <vt:lpstr>2.1.1 Banking P&amp;L 2Q2014 CQ</vt:lpstr>
      <vt:lpstr>2.1.2 Total Banking P&amp;L</vt:lpstr>
      <vt:lpstr>2.1.3 Retail Banking P&amp;L</vt:lpstr>
      <vt:lpstr>2.1.4 Retail Benelux P&amp;L</vt:lpstr>
      <vt:lpstr>2.1.5 Retail Netherlands P&amp;L</vt:lpstr>
      <vt:lpstr>2.1.6 Retail Belgium P&amp;L</vt:lpstr>
      <vt:lpstr>2.1.7 Retail Internat. P&amp;L</vt:lpstr>
      <vt:lpstr>2.1.8 Retail Germany P&amp;L</vt:lpstr>
      <vt:lpstr>2.1.9 Retail Rest of World P&amp;L</vt:lpstr>
      <vt:lpstr>2.1.10 Commercial Bkg P&amp;L</vt:lpstr>
      <vt:lpstr>2.1.11 CB Industry Lending P&amp;L</vt:lpstr>
      <vt:lpstr>2.1.12 CB Gen Lnd &amp; Tr Serv P&amp;L</vt:lpstr>
      <vt:lpstr>2.1.13 CB Fin Markets P&amp;L</vt:lpstr>
      <vt:lpstr>2.1.14 CB Tr, RE &amp; Other P&amp;L</vt:lpstr>
      <vt:lpstr>2.1.15 Corporate Line Bkg P&amp;L</vt:lpstr>
      <vt:lpstr>2.2.1 Tot.Banking Cl.Bal 1Q2014</vt:lpstr>
      <vt:lpstr>2.2.2 Total Banking Cl.Bal.</vt:lpstr>
      <vt:lpstr>2.2.3 Retail Banking Cl.Bal.</vt:lpstr>
      <vt:lpstr>2.2.4 Retail NL. Cl.Bal.</vt:lpstr>
      <vt:lpstr>2.2.5 Retail Belgium Cl.Bal.</vt:lpstr>
      <vt:lpstr>2.2.6 Retail Germany Cl.Bal.</vt:lpstr>
      <vt:lpstr>2.2.7 Ret Rest of Worl Cl.Bal.</vt:lpstr>
      <vt:lpstr>2.2.8 Commercial Bank. Cl.Bal.</vt:lpstr>
      <vt:lpstr>2.3 Ret Int Add Info. 1</vt:lpstr>
      <vt:lpstr>2.3 Ret Int Add Info 2</vt:lpstr>
      <vt:lpstr>2.4.1 Banking Geo split 2Q2014</vt:lpstr>
      <vt:lpstr>2.4.2 Geogr split ING Bank</vt:lpstr>
      <vt:lpstr>2.4.3 Geogr split Netherlands</vt:lpstr>
      <vt:lpstr>2.4.4 Geogr split Belgium</vt:lpstr>
      <vt:lpstr>2.4.5 Geogr split Germany</vt:lpstr>
      <vt:lpstr>2.4.6 Geogr split Rest Europe</vt:lpstr>
      <vt:lpstr>2.4.7 Geogr split OutsideEurope</vt:lpstr>
      <vt:lpstr>2.4.8 Geogr split Other</vt:lpstr>
      <vt:lpstr>3.1.1 ING Insurance MA</vt:lpstr>
      <vt:lpstr>3.1.2 Netherlands Life MA</vt:lpstr>
      <vt:lpstr>3.1.3 Netherlands Non-life MA</vt:lpstr>
      <vt:lpstr>3.1.4 Insurance Europe MA</vt:lpstr>
      <vt:lpstr>3.1.5 Japan Life MA</vt:lpstr>
      <vt:lpstr>3.1.6 Investment Management MA</vt:lpstr>
      <vt:lpstr>3.1.7 Other MA</vt:lpstr>
      <vt:lpstr>3.1.8 Japan Closed Block VA MA</vt:lpstr>
      <vt:lpstr>3.1.9 Divest. &amp; Disc. Op</vt:lpstr>
      <vt:lpstr>3.2.1 ING Insurance CB</vt:lpstr>
      <vt:lpstr>3.2.2 Netherlands Life CB</vt:lpstr>
      <vt:lpstr>3.2.3 Insurance Europe CB</vt:lpstr>
      <vt:lpstr>3.2.4 Japan Life CB</vt:lpstr>
      <vt:lpstr>3.2.5 Investment Management CB</vt:lpstr>
      <vt:lpstr>3.2.6 Other CB</vt:lpstr>
      <vt:lpstr>3.2.7 Japan Closed Block VA CB</vt:lpstr>
      <vt:lpstr>3.3 add info NL Non-life </vt:lpstr>
      <vt:lpstr>3.4 Ins Eur add info by country</vt:lpstr>
      <vt:lpstr>3.5 Ins. Add info IM</vt:lpstr>
      <vt:lpstr>4.1 Other Insurance P&amp;L</vt:lpstr>
      <vt:lpstr>4.2 Other Insurance MA</vt:lpstr>
      <vt:lpstr>Disclaimer</vt:lpstr>
      <vt:lpstr>'1.1.1 ING Group P&amp;L CQ'!Print_Area</vt:lpstr>
      <vt:lpstr>'1.1.2 Group P&amp;L QO '!Print_Area</vt:lpstr>
      <vt:lpstr>'1.2.1 Group Bal Assets CQ'!Print_Area</vt:lpstr>
      <vt:lpstr>'1.2.2 Group Bal Assets QO'!Print_Area</vt:lpstr>
      <vt:lpstr>'1.3.1 Group Bal Liabiliti CQ'!Print_Area</vt:lpstr>
      <vt:lpstr>'1.3.2 Group Bal Liabilities '!Print_Area</vt:lpstr>
      <vt:lpstr>'1.4.1 Group Equity CQ'!Print_Area</vt:lpstr>
      <vt:lpstr>'1.4.2 Group Equity QO'!Print_Area</vt:lpstr>
      <vt:lpstr>'1.5 Group Capital base '!Print_Area</vt:lpstr>
      <vt:lpstr>'1.6 Group Funding'!Print_Area</vt:lpstr>
      <vt:lpstr>'1.7.1 ING Group Investments'!Print_Area</vt:lpstr>
      <vt:lpstr>'1.7.2 ING Bank Investments'!Print_Area</vt:lpstr>
      <vt:lpstr>'1.7.3.ING Insurance Investments'!Print_Area</vt:lpstr>
      <vt:lpstr>'2.1.1 Banking P&amp;L 2Q2014 CQ'!Print_Area</vt:lpstr>
      <vt:lpstr>'2.1.10 Commercial Bkg P&amp;L'!Print_Area</vt:lpstr>
      <vt:lpstr>'2.1.11 CB Industry Lending P&amp;L'!Print_Area</vt:lpstr>
      <vt:lpstr>'2.1.12 CB Gen Lnd &amp; Tr Serv P&amp;L'!Print_Area</vt:lpstr>
      <vt:lpstr>'2.1.13 CB Fin Markets P&amp;L'!Print_Area</vt:lpstr>
      <vt:lpstr>'2.1.14 CB Tr, RE &amp; Other P&amp;L'!Print_Area</vt:lpstr>
      <vt:lpstr>'2.1.15 Corporate Line Bkg P&amp;L'!Print_Area</vt:lpstr>
      <vt:lpstr>'2.1.2 Total Banking P&amp;L'!Print_Area</vt:lpstr>
      <vt:lpstr>'2.1.3 Retail Banking P&amp;L'!Print_Area</vt:lpstr>
      <vt:lpstr>'2.1.4 Retail Benelux P&amp;L'!Print_Area</vt:lpstr>
      <vt:lpstr>'2.1.5 Retail Netherlands P&amp;L'!Print_Area</vt:lpstr>
      <vt:lpstr>'2.1.6 Retail Belgium P&amp;L'!Print_Area</vt:lpstr>
      <vt:lpstr>'2.1.7 Retail Internat. P&amp;L'!Print_Area</vt:lpstr>
      <vt:lpstr>'2.1.8 Retail Germany P&amp;L'!Print_Area</vt:lpstr>
      <vt:lpstr>'2.1.9 Retail Rest of World P&amp;L'!Print_Area</vt:lpstr>
      <vt:lpstr>'2.2.1 Tot.Banking Cl.Bal 1Q2014'!Print_Area</vt:lpstr>
      <vt:lpstr>'2.2.2 Total Banking Cl.Bal.'!Print_Area</vt:lpstr>
      <vt:lpstr>'2.2.3 Retail Banking Cl.Bal.'!Print_Area</vt:lpstr>
      <vt:lpstr>'2.2.4 Retail NL. Cl.Bal.'!Print_Area</vt:lpstr>
      <vt:lpstr>'2.2.5 Retail Belgium Cl.Bal.'!Print_Area</vt:lpstr>
      <vt:lpstr>'2.2.6 Retail Germany Cl.Bal.'!Print_Area</vt:lpstr>
      <vt:lpstr>'2.2.7 Ret Rest of Worl Cl.Bal.'!Print_Area</vt:lpstr>
      <vt:lpstr>'2.2.8 Commercial Bank. Cl.Bal.'!Print_Area</vt:lpstr>
      <vt:lpstr>'2.3 Ret Int Add Info 2'!Print_Area</vt:lpstr>
      <vt:lpstr>'2.3 Ret Int Add Info. 1'!Print_Area</vt:lpstr>
      <vt:lpstr>'2.4.1 Banking Geo split 2Q2014'!Print_Area</vt:lpstr>
      <vt:lpstr>'2.4.2 Geogr split ING Bank'!Print_Area</vt:lpstr>
      <vt:lpstr>'2.4.3 Geogr split Netherlands'!Print_Area</vt:lpstr>
      <vt:lpstr>'2.4.4 Geogr split Belgium'!Print_Area</vt:lpstr>
      <vt:lpstr>'2.4.5 Geogr split Germany'!Print_Area</vt:lpstr>
      <vt:lpstr>'2.4.6 Geogr split Rest Europe'!Print_Area</vt:lpstr>
      <vt:lpstr>'2.4.7 Geogr split OutsideEurope'!Print_Area</vt:lpstr>
      <vt:lpstr>'2.4.8 Geogr split Other'!Print_Area</vt:lpstr>
      <vt:lpstr>'3.1.1 ING Insurance MA'!Print_Area</vt:lpstr>
      <vt:lpstr>'3.1.2 Netherlands Life MA'!Print_Area</vt:lpstr>
      <vt:lpstr>'3.1.3 Netherlands Non-life MA'!Print_Area</vt:lpstr>
      <vt:lpstr>'3.1.4 Insurance Europe MA'!Print_Area</vt:lpstr>
      <vt:lpstr>'3.1.5 Japan Life MA'!Print_Area</vt:lpstr>
      <vt:lpstr>'3.1.6 Investment Management MA'!Print_Area</vt:lpstr>
      <vt:lpstr>'3.1.7 Other MA'!Print_Area</vt:lpstr>
      <vt:lpstr>'3.1.8 Japan Closed Block VA MA'!Print_Area</vt:lpstr>
      <vt:lpstr>'3.1.9 Divest. &amp; Disc. Op'!Print_Area</vt:lpstr>
      <vt:lpstr>'3.2.1 ING Insurance CB'!Print_Area</vt:lpstr>
      <vt:lpstr>'3.2.2 Netherlands Life CB'!Print_Area</vt:lpstr>
      <vt:lpstr>'3.2.3 Insurance Europe CB'!Print_Area</vt:lpstr>
      <vt:lpstr>'3.2.4 Japan Life CB'!Print_Area</vt:lpstr>
      <vt:lpstr>'3.2.5 Investment Management CB'!Print_Area</vt:lpstr>
      <vt:lpstr>'3.2.6 Other CB'!Print_Area</vt:lpstr>
      <vt:lpstr>'3.2.7 Japan Closed Block VA CB'!Print_Area</vt:lpstr>
      <vt:lpstr>'3.3 add info NL Non-life '!Print_Area</vt:lpstr>
      <vt:lpstr>'3.4 Ins Eur add info by country'!Print_Area</vt:lpstr>
      <vt:lpstr>'3.5 Ins. Add info IM'!Print_Area</vt:lpstr>
      <vt:lpstr>'4.1 Other Insurance P&amp;L'!Print_Area</vt:lpstr>
      <vt:lpstr>'4.2 Other Insurance MA'!Print_Area</vt:lpstr>
      <vt:lpstr>Disclaimer!Print_Area</vt:lpstr>
      <vt:lpstr>Introduction!Print_Area</vt:lpstr>
      <vt:lpstr>'Table of Contents'!Print_Area</vt:lpstr>
      <vt:lpstr>'1.1.1 ING Group P&amp;L CQ'!Print_Titles</vt:lpstr>
      <vt:lpstr>'2.2.1 Tot.Banking Cl.Bal 1Q2014'!Print_Titles</vt:lpstr>
      <vt:lpstr>'2.3 Ret Int Add Info. 1'!Print_Titles</vt:lpstr>
      <vt:lpstr>Disclaimer!Print_Titles</vt:lpstr>
      <vt:lpstr>'Table of Contents'!Print_Titles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Klink, E. (Liesbeth);Stephan.van.Barneveld@ing.nl</dc:creator>
  <cp:lastModifiedBy>Aiko Talens</cp:lastModifiedBy>
  <cp:lastPrinted>2014-08-05T11:33:34Z</cp:lastPrinted>
  <dcterms:created xsi:type="dcterms:W3CDTF">2008-04-17T11:01:11Z</dcterms:created>
  <dcterms:modified xsi:type="dcterms:W3CDTF">2014-08-05T13:24:03Z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hinkcellXlWorkbookDoNotDelete" linkTarget="&lt;?xml version=&quot;1.0&quot; encoding=&quot;UTF-16&quot; standalone=&quot;yes&quot;?&gt;&#10;&lt;root reqver=&quot;16160&quot;&gt;&lt;version val=&quot;17980&quot;/&gt;&lt;CXlWorkbook id=&quot;1&quot;&gt;&lt;m_cxllink/&gt;&lt;/CXlWorkbook&gt;&lt;/root&gt;">
    <vt:bool>false</vt:bool>
  </property>
</Properties>
</file>