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ustomProperty1.bin" ContentType="application/vnd.openxmlformats-officedocument.spreadsheetml.customProperty"/>
  <Override PartName="/xl/drawings/drawing27.xml" ContentType="application/vnd.openxmlformats-officedocument.drawing+xml"/>
  <Override PartName="/xl/customProperty2.bin" ContentType="application/vnd.openxmlformats-officedocument.spreadsheetml.customProperty"/>
  <Override PartName="/xl/drawings/drawing28.xml" ContentType="application/vnd.openxmlformats-officedocument.drawing+xml"/>
  <Override PartName="/xl/customProperty3.bin" ContentType="application/vnd.openxmlformats-officedocument.spreadsheetml.customProperty"/>
  <Override PartName="/xl/drawings/drawing29.xml" ContentType="application/vnd.openxmlformats-officedocument.drawing+xml"/>
  <Override PartName="/xl/customProperty4.bin" ContentType="application/vnd.openxmlformats-officedocument.spreadsheetml.customProperty"/>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9440" windowHeight="11415" tabRatio="749"/>
  </bookViews>
  <sheets>
    <sheet name="Introduction" sheetId="170" r:id="rId1"/>
    <sheet name="Table of Contents" sheetId="305" r:id="rId2"/>
    <sheet name="1.1 ING Group P&amp;L CQ" sheetId="460" r:id="rId3"/>
    <sheet name="1.2 P&amp;L 3Q2014 segments" sheetId="556" r:id="rId4"/>
    <sheet name="1.3 P&amp;L QO" sheetId="557" r:id="rId5"/>
    <sheet name="1.4 Retail Banking P&amp;L" sheetId="558" r:id="rId6"/>
    <sheet name="1.5 Retail Benelux P&amp;L" sheetId="559" r:id="rId7"/>
    <sheet name="1.6 Retail Netherlands P&amp;L" sheetId="560" r:id="rId8"/>
    <sheet name="1.7 Retail Belgium P&amp;L" sheetId="561" r:id="rId9"/>
    <sheet name="1.8 Retail Internat. P&amp;L" sheetId="562" r:id="rId10"/>
    <sheet name="1.9 Retail Germany P&amp;L" sheetId="563" r:id="rId11"/>
    <sheet name="1.10 Retail Rest of World P&amp;L" sheetId="564" r:id="rId12"/>
    <sheet name="1.11 Commercial Bkg P&amp;L" sheetId="565" r:id="rId13"/>
    <sheet name="1.12 CB Industry Lending P&amp;L" sheetId="566" r:id="rId14"/>
    <sheet name="1.13 CB Gen Lnd &amp; Tr Serv P&amp;L" sheetId="567" r:id="rId15"/>
    <sheet name="1.14 CB Fin Markets P&amp;L" sheetId="568" r:id="rId16"/>
    <sheet name="1.15 CB Tr, RE &amp; Other P&amp;L" sheetId="569" r:id="rId17"/>
    <sheet name="1.16 Corporate Line Bkg P&amp;L" sheetId="570" r:id="rId18"/>
    <sheet name="1.17 Banking Geo split 3Q2014" sheetId="581" r:id="rId19"/>
    <sheet name="1.18 Geogr split ING Bank" sheetId="582" r:id="rId20"/>
    <sheet name="1.19 Geogr split Netherlands" sheetId="583" r:id="rId21"/>
    <sheet name="1.20 Geogr split Belgium" sheetId="584" r:id="rId22"/>
    <sheet name="1.21 Geogr split Germany" sheetId="585" r:id="rId23"/>
    <sheet name="1.22 Geogr split Rest Europe" sheetId="586" r:id="rId24"/>
    <sheet name="1.23 Geogr split OutsideEurope" sheetId="587" r:id="rId25"/>
    <sheet name="1.24 Geogr split Other" sheetId="588" r:id="rId26"/>
    <sheet name="2.1 Group Bal Assets CQ" sheetId="462" r:id="rId27"/>
    <sheet name="2.2 Group Bal Assets QO" sheetId="464" r:id="rId28"/>
    <sheet name="2.3 Group Bal Liabiliti CQ" sheetId="463" r:id="rId29"/>
    <sheet name="2.4 Group Bal Liabilities " sheetId="465" r:id="rId30"/>
    <sheet name="2.5 Group Equity CQ" sheetId="377" r:id="rId31"/>
    <sheet name="2.6 Group Equity QO" sheetId="378" r:id="rId32"/>
    <sheet name="2.7 Group Capital base " sheetId="466" r:id="rId33"/>
    <sheet name="2.8 Group Funding" sheetId="554" r:id="rId34"/>
    <sheet name="2.9 ING Group Investments" sheetId="457" r:id="rId35"/>
    <sheet name="3.1 Tot.Cl.Bal 3Q2014" sheetId="571" r:id="rId36"/>
    <sheet name="3.2 Total Cl.Bal. CQ" sheetId="572" r:id="rId37"/>
    <sheet name="3.3 Retail Banking Cl.Bal." sheetId="573" r:id="rId38"/>
    <sheet name="3.4 Retail NL. Cl.Bal." sheetId="574" r:id="rId39"/>
    <sheet name="3.5 Retail Belgium Cl.Bal." sheetId="575" r:id="rId40"/>
    <sheet name="3.6 Retail Germany Cl.Bal." sheetId="576" r:id="rId41"/>
    <sheet name="3.7 Ret Rest of Worl Cl.Bal." sheetId="577" r:id="rId42"/>
    <sheet name="3.8 Commercial Bank. Cl.Bal." sheetId="578" r:id="rId43"/>
    <sheet name="3.9 Ret Int Add Info. 1" sheetId="579" r:id="rId44"/>
    <sheet name="3.9 Ret Int Add Info 2" sheetId="580" r:id="rId45"/>
    <sheet name="Disclaimer" sheetId="150"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x" localSheetId="32">#REF!</definedName>
    <definedName name="\x">#REF!</definedName>
    <definedName name="___Qua24" localSheetId="32">#REF!</definedName>
    <definedName name="___Qua24">#REF!</definedName>
    <definedName name="___Qua6" localSheetId="32">#REF!</definedName>
    <definedName name="___Qua6">#REF!</definedName>
    <definedName name="___thinkcellijq_2RBVNkKJMfYoxFOZcg" localSheetId="32" hidden="1">#REF!</definedName>
    <definedName name="___thinkcellijq_2RBVNkKJMfYoxFOZcg" localSheetId="1" hidden="1">#REF!</definedName>
    <definedName name="___thinkcellijq_2RBVNkKJMfYoxFOZcg" hidden="1">#REF!</definedName>
    <definedName name="___thinkcellSkMqlBa.K0m5ADRlGO9bgA" localSheetId="1" hidden="1">#REF!</definedName>
    <definedName name="___thinkcellSkMqlBa.K0m5ADRlGO9bgA" hidden="1">#REF!</definedName>
    <definedName name="__Qua24">#REF!</definedName>
    <definedName name="__Qua6">#REF!</definedName>
    <definedName name="_cov01">'[1]200101'!$B$18:$BA$69</definedName>
    <definedName name="_cov02">'[1]200102'!$B$18:$BA$69</definedName>
    <definedName name="_cov03">'[1]200103'!$B$18:$BA$69</definedName>
    <definedName name="_cov04">'[1]200104'!$B$18:$BA$69</definedName>
    <definedName name="_cov05">'[1]200105'!$B$18:$BA$69</definedName>
    <definedName name="_cov06">'[1]200106'!$B$18:$BA$69</definedName>
    <definedName name="_cov07">'[1]200107'!$B$18:$BA$69</definedName>
    <definedName name="_cov08">'[1]200108'!$B$18:$BA$69</definedName>
    <definedName name="_cov09">'[1]200109'!$B$18:$BA$69</definedName>
    <definedName name="_cov10">'[1]200110'!$B$18:$BA$69</definedName>
    <definedName name="_cov11">'[1]200111'!$B$18:$BA$69</definedName>
    <definedName name="_cov12">'[1]200112'!$B$18:$BA$69</definedName>
    <definedName name="_pos01">[1]input!$F$7:$BE$7</definedName>
    <definedName name="_pos02">[1]input!$F$8:$BE$8</definedName>
    <definedName name="_pos03">[1]input!$F$9:$BE$9</definedName>
    <definedName name="_pos04">[1]input!$F$10:$BE$10</definedName>
    <definedName name="_pos05">[1]input!$F$11:$BE$11</definedName>
    <definedName name="_pos06">[1]input!$F$12:$BE$12</definedName>
    <definedName name="_pos07">[1]input!$F$13:$BE$13</definedName>
    <definedName name="_pos08">[1]input!$F$14:$BE$14</definedName>
    <definedName name="_pos09">[1]input!$F$15:$BE$15</definedName>
    <definedName name="_pos10">[1]input!$F$16:$BE$16</definedName>
    <definedName name="_pos11">[1]input!$F$17:$BE$17</definedName>
    <definedName name="_pos12">[1]input!$F$18:$BE$18</definedName>
    <definedName name="_Qua24" localSheetId="32">#REF!</definedName>
    <definedName name="_Qua24">#REF!</definedName>
    <definedName name="_Qua6" localSheetId="32">#REF!</definedName>
    <definedName name="_Qua6">#REF!</definedName>
    <definedName name="a" localSheetId="32">#REF!</definedName>
    <definedName name="a">#REF!</definedName>
    <definedName name="aa" localSheetId="30" hidden="1">{"test",#N/A,FALSE,"Totaal Overzicht"}</definedName>
    <definedName name="aa" localSheetId="32" hidden="1">{"test",#N/A,FALSE,"Totaal Overzicht"}</definedName>
    <definedName name="aa" localSheetId="33" hidden="1">{"test",#N/A,FALSE,"Totaal Overzicht"}</definedName>
    <definedName name="aa" localSheetId="1" hidden="1">{"test",#N/A,FALSE,"Totaal Overzicht"}</definedName>
    <definedName name="aa" hidden="1">{"test",#N/A,FALSE,"Totaal Overzicht"}</definedName>
    <definedName name="ActionType">#REF!</definedName>
    <definedName name="ActiveSelectBU" localSheetId="32">#REF!</definedName>
    <definedName name="ActiveSelectBU">#REF!</definedName>
    <definedName name="afrectarget">[2]data!$L$6</definedName>
    <definedName name="asds" localSheetId="32">#REF!</definedName>
    <definedName name="asds">#REF!</definedName>
    <definedName name="AUS_01_F" localSheetId="32">#REF!</definedName>
    <definedName name="AUS_01_F">#REF!</definedName>
    <definedName name="AUS_01_P" localSheetId="32">#REF!</definedName>
    <definedName name="AUS_01_P">#REF!</definedName>
    <definedName name="AUS_02_F">#REF!</definedName>
    <definedName name="AUS_02_P">#REF!</definedName>
    <definedName name="AUS_03_F">#REF!</definedName>
    <definedName name="AUS_03_P">#REF!</definedName>
    <definedName name="AUS_04_F">#REF!</definedName>
    <definedName name="AUS_04_P">#REF!</definedName>
    <definedName name="AUS_05_F">#REF!</definedName>
    <definedName name="AUS_05_P">#REF!</definedName>
    <definedName name="AUS_06_F">#REF!</definedName>
    <definedName name="AUS_06_P">#REF!</definedName>
    <definedName name="AUS_07_F">#REF!</definedName>
    <definedName name="AUS_07_P">#REF!</definedName>
    <definedName name="AUS_08_F">#REF!</definedName>
    <definedName name="AUS_08_P">#REF!</definedName>
    <definedName name="AWWE">#REF!</definedName>
    <definedName name="base">#REF!</definedName>
    <definedName name="bb" localSheetId="32" hidden="1">{"test",#N/A,FALSE,"Totaal Overzicht"}</definedName>
    <definedName name="bb" hidden="1">{"test",#N/A,FALSE,"Totaal Overzicht"}</definedName>
    <definedName name="BU_names">#REF!</definedName>
    <definedName name="CAN_01_F">#REF!</definedName>
    <definedName name="CAN_01_P">#REF!</definedName>
    <definedName name="CAN_02_F">#REF!</definedName>
    <definedName name="CAN_02_P">#REF!</definedName>
    <definedName name="CAN_03_F">#REF!</definedName>
    <definedName name="CAN_03_P">#REF!</definedName>
    <definedName name="CAN_04_F">#REF!</definedName>
    <definedName name="CAN_04_P">#REF!</definedName>
    <definedName name="CAN_05_F">#REF!</definedName>
    <definedName name="CAN_05_P">#REF!</definedName>
    <definedName name="CAN_06_F">#REF!</definedName>
    <definedName name="CAN_06_P">#REF!</definedName>
    <definedName name="CAN_07_F">#REF!</definedName>
    <definedName name="CAN_07_P">#REF!</definedName>
    <definedName name="CAN_08_F">#REF!</definedName>
    <definedName name="CAN_08_P">#REF!</definedName>
    <definedName name="capitalmultiplier">#REF!</definedName>
    <definedName name="capitalmultiplier2">#REF!</definedName>
    <definedName name="CaR_CR">'[3]Scenario data input'!$W$14:$Z$188</definedName>
    <definedName name="CaR_CS">'[3]Scenario data input'!$AA$14:$AB$188</definedName>
    <definedName name="CaR_EQ">'[3]Scenario data input'!$M$14:$P$188</definedName>
    <definedName name="CaR_FX">'[3]Scenario data input'!$T$14:$V$188</definedName>
    <definedName name="CaR_IR">'[3]Scenario data input'!$D$14:$L$188</definedName>
    <definedName name="CaR_RE">'[3]Scenario data input'!$Q$14:$S$188</definedName>
    <definedName name="CDS">#REF!</definedName>
    <definedName name="CDSK">#REF!</definedName>
    <definedName name="Code" localSheetId="32">#REF!</definedName>
    <definedName name="Code">#REF!</definedName>
    <definedName name="convmult">[1]input!$C$25</definedName>
    <definedName name="Correct">#REF!</definedName>
    <definedName name="ct1target">[2]data!$L$5</definedName>
    <definedName name="CUMPENL">'[4]CUMP&amp;Lfig'!$B$156:$CP$286</definedName>
    <definedName name="currentperiod">'[5]Update Dates Sheet'!$C$5</definedName>
    <definedName name="Custom1">[6]POV!$B$7</definedName>
    <definedName name="Custom3">[6]POV!$B$9</definedName>
    <definedName name="Custom4">[6]POV!$B$10</definedName>
    <definedName name="Data" localSheetId="32">#REF!</definedName>
    <definedName name="Data">#REF!</definedName>
    <definedName name="date" localSheetId="32">[7]Summary!#REF!</definedName>
    <definedName name="date">[7]Summary!#REF!</definedName>
    <definedName name="Date_text">[6]POV!$B$11</definedName>
    <definedName name="deals">#REF!</definedName>
    <definedName name="discount">[1]input!$C$30</definedName>
    <definedName name="DSCrv">[8]Scn_Crv_Input!$G$3:$H$14</definedName>
    <definedName name="EaR">[9]Lists!$I$2</definedName>
    <definedName name="EaR_CR">'[3]Scenario data input'!$W$195:$Z$369</definedName>
    <definedName name="EaR_CS">'[3]Scenario data input'!$AA$195:$AB$369</definedName>
    <definedName name="EaR_EQ">'[3]Scenario data input'!$M$195:$P$369</definedName>
    <definedName name="EaR_FX">'[3]Scenario data input'!$T$195:$V$369</definedName>
    <definedName name="EaR_IR">'[3]Scenario data input'!$D$195:$L$369</definedName>
    <definedName name="EaR_RE">'[3]Scenario data input'!$Q$195:$S$369</definedName>
    <definedName name="EDF">#REF!</definedName>
    <definedName name="erhjgf34y6gr" localSheetId="30" hidden="1">{"test",#N/A,FALSE,"Totaal Overzicht"}</definedName>
    <definedName name="erhjgf34y6gr" localSheetId="32" hidden="1">{"test",#N/A,FALSE,"Totaal Overzicht"}</definedName>
    <definedName name="erhjgf34y6gr" localSheetId="33" hidden="1">{"test",#N/A,FALSE,"Totaal Overzicht"}</definedName>
    <definedName name="erhjgf34y6gr" localSheetId="1" hidden="1">{"test",#N/A,FALSE,"Totaal Overzicht"}</definedName>
    <definedName name="erhjgf34y6gr" hidden="1">{"test",#N/A,FALSE,"Totaal Overzicht"}</definedName>
    <definedName name="EssOptions" localSheetId="3">"A1100000000020100000101100020_0100000"</definedName>
    <definedName name="EssSamplingValue" localSheetId="3">100</definedName>
    <definedName name="EURO_3020440" localSheetId="32">#REF!</definedName>
    <definedName name="EURO_3020440">#REF!</definedName>
    <definedName name="eva" localSheetId="30" hidden="1">{"test",#N/A,FALSE,"Totaal Overzicht"}</definedName>
    <definedName name="eva" localSheetId="32" hidden="1">{"test",#N/A,FALSE,"Totaal Overzicht"}</definedName>
    <definedName name="eva" localSheetId="33" hidden="1">{"test",#N/A,FALSE,"Totaal Overzicht"}</definedName>
    <definedName name="eva" localSheetId="1" hidden="1">{"test",#N/A,FALSE,"Totaal Overzicht"}</definedName>
    <definedName name="eva" hidden="1">{"test",#N/A,FALSE,"Totaal Overzicht"}</definedName>
    <definedName name="EXPORT" localSheetId="32">#REF!</definedName>
    <definedName name="EXPORT">#REF!</definedName>
    <definedName name="Factor">[6]POV!$B$12</definedName>
    <definedName name="FHLB___FUNDS_SOLD">#REF!</definedName>
    <definedName name="FORM" localSheetId="32">#REF!</definedName>
    <definedName name="FORM">#REF!</definedName>
    <definedName name="FX" localSheetId="32">#REF!</definedName>
    <definedName name="FX">#REF!</definedName>
    <definedName name="getal">#REF!</definedName>
    <definedName name="Gewicht">#REF!</definedName>
    <definedName name="Gov">#REF!</definedName>
    <definedName name="GridID">[10]Grid!$B$1:$I$1114</definedName>
    <definedName name="Hedge">#REF!</definedName>
    <definedName name="hgdfgdf" localSheetId="30" hidden="1">{"test",#N/A,FALSE,"Totaal Overzicht"}</definedName>
    <definedName name="hgdfgdf" localSheetId="32" hidden="1">{"test",#N/A,FALSE,"Totaal Overzicht"}</definedName>
    <definedName name="hgdfgdf" localSheetId="33" hidden="1">{"test",#N/A,FALSE,"Totaal Overzicht"}</definedName>
    <definedName name="hgdfgdf" localSheetId="1" hidden="1">{"test",#N/A,FALSE,"Totaal Overzicht"}</definedName>
    <definedName name="hgdfgdf" hidden="1">{"test",#N/A,FALSE,"Totaal Overzicht"}</definedName>
    <definedName name="High" localSheetId="32">#REF!</definedName>
    <definedName name="High">#REF!</definedName>
    <definedName name="horizon">[2]data!$L$3</definedName>
    <definedName name="HYP_IS_Range">#REF!</definedName>
    <definedName name="ICP">[6]POV!$B$6</definedName>
    <definedName name="IIM">'[11]Input Access IIM'!#REF!</definedName>
    <definedName name="Index" localSheetId="32">#REF!</definedName>
    <definedName name="Index">#REF!</definedName>
    <definedName name="InputColumn">'[12]Capital base'!$I$1</definedName>
    <definedName name="IO_CUR_COL">1</definedName>
    <definedName name="IO_CUR_ROW">7</definedName>
    <definedName name="Kantoren" localSheetId="32">#REF!</definedName>
    <definedName name="Kantoren">#REF!</definedName>
    <definedName name="LCRA" localSheetId="32">#REF!</definedName>
    <definedName name="LCRA">#REF!</definedName>
    <definedName name="Liquid" localSheetId="32">#REF!</definedName>
    <definedName name="Liquid">#REF!</definedName>
    <definedName name="Liquidity">#REF!</definedName>
    <definedName name="Mapping">#REF!</definedName>
    <definedName name="ModelMode">'[13]1. Parameter Inputs'!$D$7</definedName>
    <definedName name="month">[14]macros!$B$3</definedName>
    <definedName name="MORTGAGE_BACKED_SECURITIES">#REF!</definedName>
    <definedName name="NAMECURRENCY">[15]Cover!$D$8</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[12]ActualsCalc!$A$1</definedName>
    <definedName name="operating_cash">#REF!</definedName>
    <definedName name="Other" localSheetId="32">#REF!</definedName>
    <definedName name="Other">#REF!</definedName>
    <definedName name="OTHER_INTEREST_BEARING_DEPOSITS" localSheetId="32">#REF!</definedName>
    <definedName name="OTHER_INTEREST_BEARING_DEPOSITS">#REF!</definedName>
    <definedName name="payback">[2]data!$L$7</definedName>
    <definedName name="Period">[6]POV!$B$3</definedName>
    <definedName name="perturbation">[1]input!$C$27</definedName>
    <definedName name="preppivot">#REF!</definedName>
    <definedName name="previousquarter">'[16]Update Dates Sheet'!$C$6</definedName>
    <definedName name="previousyear">'[5]Update Dates Sheet'!$C$7</definedName>
    <definedName name="_xlnm.Print_Area" localSheetId="2">'1.1 ING Group P&amp;L CQ'!$A$2:$N$32</definedName>
    <definedName name="_xlnm.Print_Area" localSheetId="11">'1.10 Retail Rest of World P&amp;L'!$A$2:$L$48</definedName>
    <definedName name="_xlnm.Print_Area" localSheetId="12">'1.11 Commercial Bkg P&amp;L'!$A$2:$L$48</definedName>
    <definedName name="_xlnm.Print_Area" localSheetId="13">'1.12 CB Industry Lending P&amp;L'!$A$2:$L$39</definedName>
    <definedName name="_xlnm.Print_Area" localSheetId="14">'1.13 CB Gen Lnd &amp; Tr Serv P&amp;L'!$A$2:$L$39</definedName>
    <definedName name="_xlnm.Print_Area" localSheetId="15">'1.14 CB Fin Markets P&amp;L'!$A$2:$L$39</definedName>
    <definedName name="_xlnm.Print_Area" localSheetId="16">'1.15 CB Tr, RE &amp; Other P&amp;L'!$A$2:$L$39</definedName>
    <definedName name="_xlnm.Print_Area" localSheetId="17">'1.16 Corporate Line Bkg P&amp;L'!$A$2:$L$43</definedName>
    <definedName name="_xlnm.Print_Area" localSheetId="18">'1.17 Banking Geo split 3Q2014'!$A$2:$S$39</definedName>
    <definedName name="_xlnm.Print_Area" localSheetId="19">'1.18 Geogr split ING Bank'!$A$2:$P$37</definedName>
    <definedName name="_xlnm.Print_Area" localSheetId="20">'1.19 Geogr split Netherlands'!$A$2:$L$37</definedName>
    <definedName name="_xlnm.Print_Area" localSheetId="3">'1.2 P&amp;L 3Q2014 segments'!$A$2:$N$57</definedName>
    <definedName name="_xlnm.Print_Area" localSheetId="21">'1.20 Geogr split Belgium'!$A$2:$L$37</definedName>
    <definedName name="_xlnm.Print_Area" localSheetId="22">'1.21 Geogr split Germany'!$A$2:$L$37</definedName>
    <definedName name="_xlnm.Print_Area" localSheetId="23">'1.22 Geogr split Rest Europe'!$A$2:$L$37</definedName>
    <definedName name="_xlnm.Print_Area" localSheetId="24">'1.23 Geogr split OutsideEurope'!$A$2:$L$37</definedName>
    <definedName name="_xlnm.Print_Area" localSheetId="25">'1.24 Geogr split Other'!$A$2:$L$37</definedName>
    <definedName name="_xlnm.Print_Area" localSheetId="4">'1.3 P&amp;L QO'!$A$2:$L$54</definedName>
    <definedName name="_xlnm.Print_Area" localSheetId="5">'1.4 Retail Banking P&amp;L'!$A$2:$L$48</definedName>
    <definedName name="_xlnm.Print_Area" localSheetId="6">'1.5 Retail Benelux P&amp;L'!$A$2:$L$48</definedName>
    <definedName name="_xlnm.Print_Area" localSheetId="7">'1.6 Retail Netherlands P&amp;L'!$A$2:$L$48</definedName>
    <definedName name="_xlnm.Print_Area" localSheetId="8">'1.7 Retail Belgium P&amp;L'!$A$2:$L$48</definedName>
    <definedName name="_xlnm.Print_Area" localSheetId="9">'1.8 Retail Internat. P&amp;L'!$A$2:$L$48</definedName>
    <definedName name="_xlnm.Print_Area" localSheetId="10">'1.9 Retail Germany P&amp;L'!$A$2:$L$48</definedName>
    <definedName name="_xlnm.Print_Area" localSheetId="26">'2.1 Group Bal Assets CQ'!$A$2:$J$35</definedName>
    <definedName name="_xlnm.Print_Area" localSheetId="27">'2.2 Group Bal Assets QO'!$A$2:$J$35</definedName>
    <definedName name="_xlnm.Print_Area" localSheetId="28">'2.3 Group Bal Liabiliti CQ'!$A$2:$J$35</definedName>
    <definedName name="_xlnm.Print_Area" localSheetId="29">'2.4 Group Bal Liabilities '!$A$2:$J$35</definedName>
    <definedName name="_xlnm.Print_Area" localSheetId="30">'2.5 Group Equity CQ'!$A$2:$J$26</definedName>
    <definedName name="_xlnm.Print_Area" localSheetId="31">'2.6 Group Equity QO'!$A$2:$J$25</definedName>
    <definedName name="_xlnm.Print_Area" localSheetId="32">'2.7 Group Capital base '!$A$2:$F$29</definedName>
    <definedName name="_xlnm.Print_Area" localSheetId="33">'2.8 Group Funding'!$A$2:$Q$30</definedName>
    <definedName name="_xlnm.Print_Area" localSheetId="34">'2.9 ING Group Investments'!$A$2:$J$27</definedName>
    <definedName name="_xlnm.Print_Area" localSheetId="35">'3.1 Tot.Cl.Bal 3Q2014'!$A$2:$M$44</definedName>
    <definedName name="_xlnm.Print_Area" localSheetId="36">'3.2 Total Cl.Bal. CQ'!$A$2:$J$42</definedName>
    <definedName name="_xlnm.Print_Area" localSheetId="37">'3.3 Retail Banking Cl.Bal.'!$A$2:$J$42</definedName>
    <definedName name="_xlnm.Print_Area" localSheetId="38">'3.4 Retail NL. Cl.Bal.'!$A$2:$J$42</definedName>
    <definedName name="_xlnm.Print_Area" localSheetId="39">'3.5 Retail Belgium Cl.Bal.'!$A$2:$J$42</definedName>
    <definedName name="_xlnm.Print_Area" localSheetId="40">'3.6 Retail Germany Cl.Bal.'!$A$2:$J$42</definedName>
    <definedName name="_xlnm.Print_Area" localSheetId="41">'3.7 Ret Rest of Worl Cl.Bal.'!$A$2:$J$42</definedName>
    <definedName name="_xlnm.Print_Area" localSheetId="42">'3.8 Commercial Bank. Cl.Bal.'!$A$2:$J$42</definedName>
    <definedName name="_xlnm.Print_Area" localSheetId="44">'3.9 Ret Int Add Info 2'!$A$2:$J$30</definedName>
    <definedName name="_xlnm.Print_Area" localSheetId="43">'3.9 Ret Int Add Info. 1'!$A$2:$L$43</definedName>
    <definedName name="_xlnm.Print_Area" localSheetId="45">Disclaimer!$A$2:$C$28</definedName>
    <definedName name="_xlnm.Print_Area" localSheetId="0">Introduction!$A$2:$D$34</definedName>
    <definedName name="_xlnm.Print_Area" localSheetId="1">'Table of Contents'!$A$2:$F$36</definedName>
    <definedName name="_xlnm.Print_Area">#REF!</definedName>
    <definedName name="PRINT_AREA_MI" localSheetId="32">#REF!</definedName>
    <definedName name="PRINT_AREA_MI">#REF!</definedName>
    <definedName name="_xlnm.Print_Titles" localSheetId="2">'1.1 ING Group P&amp;L CQ'!$2:$5</definedName>
    <definedName name="_xlnm.Print_Titles" localSheetId="35">'3.1 Tot.Cl.Bal 3Q2014'!$5:$8</definedName>
    <definedName name="_xlnm.Print_Titles" localSheetId="43">'3.9 Ret Int Add Info. 1'!$2:$4</definedName>
    <definedName name="_xlnm.Print_Titles" localSheetId="45">Disclaimer!$5:$5</definedName>
    <definedName name="_xlnm.Print_Titles" localSheetId="1">'Table of Contents'!$2:$6</definedName>
    <definedName name="q" localSheetId="30" hidden="1">{"test",#N/A,FALSE,"Totaal Overzicht"}</definedName>
    <definedName name="q" localSheetId="32" hidden="1">{"test",#N/A,FALSE,"Totaal Overzicht"}</definedName>
    <definedName name="q" localSheetId="33" hidden="1">{"test",#N/A,FALSE,"Totaal Overzicht"}</definedName>
    <definedName name="q" localSheetId="1" hidden="1">{"test",#N/A,FALSE,"Totaal Overzicht"}</definedName>
    <definedName name="q" hidden="1">{"test",#N/A,FALSE,"Totaal Overzicht"}</definedName>
    <definedName name="Qua" localSheetId="32">#REF!</definedName>
    <definedName name="Qua">#REF!</definedName>
    <definedName name="Rating" localSheetId="32">#REF!</definedName>
    <definedName name="Rating">#REF!</definedName>
    <definedName name="Reporting_Yr">'[17]Download Data'!$F$1</definedName>
    <definedName name="RTL_Names">'[3]Scenario data input'!$B$61:$B$98</definedName>
    <definedName name="s">#REF!</definedName>
    <definedName name="Scenario">[6]POV!$B$1</definedName>
    <definedName name="Scenario1">#REF!</definedName>
    <definedName name="Scenario2">'[3]4a. Global demand slump'!#REF!</definedName>
    <definedName name="Sens" localSheetId="32">#REF!</definedName>
    <definedName name="Sens">#REF!</definedName>
    <definedName name="shdate2">[1]BIS98!#REF!</definedName>
    <definedName name="sheetdate">[1]BIS98!$C$12</definedName>
    <definedName name="shortfall">[2]data!$L$4</definedName>
    <definedName name="t" localSheetId="30" hidden="1">{"test",#N/A,FALSE,"Totaal Overzicht"}</definedName>
    <definedName name="t" localSheetId="32" hidden="1">{"test",#N/A,FALSE,"Totaal Overzicht"}</definedName>
    <definedName name="t" localSheetId="33" hidden="1">{"test",#N/A,FALSE,"Totaal Overzicht"}</definedName>
    <definedName name="t" localSheetId="1" hidden="1">{"test",#N/A,FALSE,"Totaal Overzicht"}</definedName>
    <definedName name="t" hidden="1">{"test",#N/A,FALSE,"Totaal Overzicht"}</definedName>
    <definedName name="TABEL" localSheetId="32">#REF!</definedName>
    <definedName name="TABEL">#REF!</definedName>
    <definedName name="Table" localSheetId="32">#REF!</definedName>
    <definedName name="Table">#REF!</definedName>
    <definedName name="Table_SelectReport" localSheetId="32">#REF!</definedName>
    <definedName name="Table_SelectReport">#REF!</definedName>
    <definedName name="tax">#REF!</definedName>
    <definedName name="taxAmericas">#REF!</definedName>
    <definedName name="TELLER">#REF!</definedName>
    <definedName name="terminal">#REF!</definedName>
    <definedName name="test">'[12]Capital base'!$I$1</definedName>
    <definedName name="twoyearsago">'[16]Update Dates Sheet'!$C$8</definedName>
    <definedName name="Type_of_breach">'[3]CHART DATA'!$DF$8:$DF$12</definedName>
    <definedName name="Type_of_breaches">'[3]CHART DATA'!$DF$8:$DF$12</definedName>
    <definedName name="UK_01_F" localSheetId="32">#REF!</definedName>
    <definedName name="UK_01_F">#REF!</definedName>
    <definedName name="UK_01_P" localSheetId="32">#REF!</definedName>
    <definedName name="UK_01_P">#REF!</definedName>
    <definedName name="UK_02_F" localSheetId="32">#REF!</definedName>
    <definedName name="UK_02_F">#REF!</definedName>
    <definedName name="UK_02_P">#REF!</definedName>
    <definedName name="UK_03_F">#REF!</definedName>
    <definedName name="UK_03_P">#REF!</definedName>
    <definedName name="UK_04_F">#REF!</definedName>
    <definedName name="UK_04_P">#REF!</definedName>
    <definedName name="UK_05_F">#REF!</definedName>
    <definedName name="UK_05_P">#REF!</definedName>
    <definedName name="UK_06_F">#REF!</definedName>
    <definedName name="UK_06_P">#REF!</definedName>
    <definedName name="UK_07_F">#REF!</definedName>
    <definedName name="UK_07_P">#REF!</definedName>
    <definedName name="UK_08_F">#REF!</definedName>
    <definedName name="UK_08_P">#REF!</definedName>
    <definedName name="USA_01_F">#REF!</definedName>
    <definedName name="USA_01_P">#REF!</definedName>
    <definedName name="USA_02_F">#REF!</definedName>
    <definedName name="USA_02_P">#REF!</definedName>
    <definedName name="USA_03_F">#REF!</definedName>
    <definedName name="USA_03_P">#REF!</definedName>
    <definedName name="USA_04_F">#REF!</definedName>
    <definedName name="USA_04_P">#REF!</definedName>
    <definedName name="USA_05_F">#REF!</definedName>
    <definedName name="USA_05_P">#REF!</definedName>
    <definedName name="USA_06_F">#REF!</definedName>
    <definedName name="USA_06_P">#REF!</definedName>
    <definedName name="USA_07_F">#REF!</definedName>
    <definedName name="USA_07_P">#REF!</definedName>
    <definedName name="USA_08_F">#REF!</definedName>
    <definedName name="USA_08_P">#REF!</definedName>
    <definedName name="USDEURRATE">#REF!</definedName>
    <definedName name="Value">[6]POV!$B$5</definedName>
    <definedName name="vestiging" localSheetId="32">#REF!</definedName>
    <definedName name="vestiging">#REF!</definedName>
    <definedName name="View">[6]POV!$B$4</definedName>
    <definedName name="w" localSheetId="30" hidden="1">{"test",#N/A,FALSE,"Totaal Overzicht"}</definedName>
    <definedName name="w" localSheetId="32" hidden="1">{"test",#N/A,FALSE,"Totaal Overzicht"}</definedName>
    <definedName name="w" localSheetId="33" hidden="1">{"test",#N/A,FALSE,"Totaal Overzicht"}</definedName>
    <definedName name="w" localSheetId="1" hidden="1">{"test",#N/A,FALSE,"Totaal Overzicht"}</definedName>
    <definedName name="w" hidden="1">{"test",#N/A,FALSE,"Totaal Overzicht"}</definedName>
    <definedName name="WERKFORM" localSheetId="32">#REF!</definedName>
    <definedName name="WERKFORM">#REF!</definedName>
    <definedName name="WHS_Names">'[3]Scenario data input'!$B$14:$B$60</definedName>
    <definedName name="wrn.Lanaken." localSheetId="30" hidden="1">{"test",#N/A,FALSE,"Totaal Overzicht"}</definedName>
    <definedName name="wrn.Lanaken." localSheetId="32" hidden="1">{"test",#N/A,FALSE,"Totaal Overzicht"}</definedName>
    <definedName name="wrn.Lanaken." localSheetId="33" hidden="1">{"test",#N/A,FALSE,"Totaal Overzicht"}</definedName>
    <definedName name="wrn.Lanaken." localSheetId="1" hidden="1">{"test",#N/A,FALSE,"Totaal Overzicht"}</definedName>
    <definedName name="wrn.Lanaken." hidden="1">{"test",#N/A,FALSE,"Totaal Overzicht"}</definedName>
    <definedName name="Year">[6]POV!$B$2</definedName>
  </definedNames>
  <calcPr calcId="145621"/>
</workbook>
</file>

<file path=xl/calcChain.xml><?xml version="1.0" encoding="utf-8"?>
<calcChain xmlns="http://schemas.openxmlformats.org/spreadsheetml/2006/main">
  <c r="H7" i="377" l="1"/>
  <c r="H15" i="457" l="1"/>
  <c r="H14" i="457"/>
  <c r="B28" i="554"/>
  <c r="B20" i="554"/>
  <c r="B19" i="554"/>
  <c r="D25" i="466" l="1"/>
  <c r="D23" i="466"/>
  <c r="D21" i="466"/>
  <c r="D18" i="466"/>
  <c r="E7" i="466"/>
  <c r="D7" i="466"/>
  <c r="E7" i="377" l="1"/>
  <c r="G7" i="377" s="1"/>
  <c r="I7" i="377" s="1"/>
  <c r="D7" i="377"/>
  <c r="F7" i="377" s="1"/>
  <c r="K43" i="557" l="1"/>
  <c r="K41" i="557"/>
  <c r="J42" i="557"/>
  <c r="J39" i="557"/>
  <c r="J43" i="557"/>
  <c r="K42" i="557"/>
  <c r="J41" i="557"/>
  <c r="K40" i="557"/>
  <c r="J40" i="557"/>
  <c r="K39" i="557"/>
  <c r="C28" i="554" l="1"/>
  <c r="C20" i="554"/>
  <c r="C19" i="554"/>
  <c r="A18" i="457" l="1"/>
</calcChain>
</file>

<file path=xl/sharedStrings.xml><?xml version="1.0" encoding="utf-8"?>
<sst xmlns="http://schemas.openxmlformats.org/spreadsheetml/2006/main" count="2161" uniqueCount="490">
  <si>
    <t xml:space="preserve">other forward-looking statements that are based on management’s current views and assumptions and involve known and unknown risks and uncertainties that </t>
  </si>
  <si>
    <t>could cause actual results, performance or events to differ materially from those expressed or implied in such statements. Actual results, performance or events</t>
  </si>
  <si>
    <t>may differ materially from those in such statements due to, without limitation: (1) changes in general economic conditions, in particular economic conditions in ING’s</t>
  </si>
  <si>
    <t xml:space="preserve">core markets, (2) changes in performance of financial markets, including developing markets, (3) consequences of a potential (partial) break-up of the euro, </t>
  </si>
  <si>
    <t xml:space="preserve">(4) the implementation of ING’s restructuring plan to separate banking and insurance operations, (5) changes in the availability of, and costs associated with, </t>
  </si>
  <si>
    <t>Product segmentation Commercial Banking</t>
  </si>
  <si>
    <t>Product Group</t>
  </si>
  <si>
    <t>Sub products</t>
  </si>
  <si>
    <t>Industry Lending</t>
  </si>
  <si>
    <t>Structured Finance</t>
  </si>
  <si>
    <t>Real Estate Finance</t>
  </si>
  <si>
    <t>General Lending &amp; Transaction Services</t>
  </si>
  <si>
    <t>Corporate &amp; Financial Institutions Lending</t>
  </si>
  <si>
    <t>Payment &amp; Cash Management</t>
  </si>
  <si>
    <t>General Lease and Commercial Finance</t>
  </si>
  <si>
    <t>Trade Finance Services</t>
  </si>
  <si>
    <t>Financial Markets</t>
  </si>
  <si>
    <t>Financial Markets Clients &amp; Products</t>
  </si>
  <si>
    <t>Bank Treasury, Real Estate &amp; Other</t>
  </si>
  <si>
    <t>Bank Treasury (Asset &amp; Liability Management and Treasury)</t>
  </si>
  <si>
    <t>Real Estate Development</t>
  </si>
  <si>
    <t>REIM Investment Portfolio</t>
  </si>
  <si>
    <t>General Lease run-off portfolio</t>
  </si>
  <si>
    <t>Shareholders' equity per share in EUR</t>
  </si>
  <si>
    <t xml:space="preserve">sources of liquidity such as interbank funding, as well as conditions in the credit markets generally, including changes in borrower and counterparty creditworthiness, </t>
  </si>
  <si>
    <t>(6) the frequency and severity of insured loss events, (7) changes affecting mortality and morbidity levels and trends, (8) changes affecting persistency levels,</t>
  </si>
  <si>
    <t>(9) changes affecting interest rate levels, (10) changes affecting currency exchange rates, (11) changes in investor, customer and policyholder behaviour,</t>
  </si>
  <si>
    <t xml:space="preserve">(12) changes in general competitive factors, (13) changes in laws and regulations, (14) changes in the policies of governments and/or regulatory authorities, </t>
  </si>
  <si>
    <t>(15) conclusions with regard to purchase accounting assumptions and methodologies, (16) changes in ownership that could affect the future availability to us</t>
  </si>
  <si>
    <t xml:space="preserve">of net operating loss, net capital and built-in loss carry forwards, (17) changes in credit-ratings, (18) ING’s ability to achieve projected operational synergies and </t>
  </si>
  <si>
    <t>(19) the other risks and uncertainties detailed in the Risk Factors section contained in the most recent Annual Report of ING Groep N.V..</t>
  </si>
  <si>
    <t xml:space="preserve">Any forward-looking statements made by or on behalf of ING speak only as of the date they are made, and, ING assumes no obligation to publicly update or revise any </t>
  </si>
  <si>
    <t xml:space="preserve">ING Group’s Annual Accounts are prepared in accordance with International Financial Reporting Standards as adopted by the European Union (‘IFRS-EU’). </t>
  </si>
  <si>
    <t>Other</t>
  </si>
  <si>
    <t>Commission income</t>
  </si>
  <si>
    <t>Total underlying income</t>
  </si>
  <si>
    <t>Operating expenses</t>
  </si>
  <si>
    <t>Underlying result before tax</t>
  </si>
  <si>
    <t>Taxation</t>
  </si>
  <si>
    <t>Minority interests</t>
  </si>
  <si>
    <t>Underlying net result</t>
  </si>
  <si>
    <t>Net gains/losses on divestments</t>
  </si>
  <si>
    <t>Net result from divested units</t>
  </si>
  <si>
    <t>Special items after tax</t>
  </si>
  <si>
    <t>Net result</t>
  </si>
  <si>
    <t>Key figures</t>
  </si>
  <si>
    <t>Staff expenses</t>
  </si>
  <si>
    <t>Total equity</t>
  </si>
  <si>
    <t>Share capital</t>
  </si>
  <si>
    <t>Share premium</t>
  </si>
  <si>
    <t>Revaluation reserve equity securities</t>
  </si>
  <si>
    <t>Revaluation reserve debt securities</t>
  </si>
  <si>
    <t>Revaluation reserve crediting to life policyholders</t>
  </si>
  <si>
    <t>Revaluation reserve cashflow hedge</t>
  </si>
  <si>
    <t>Currency translation reserve</t>
  </si>
  <si>
    <t>Non-voting equity securities</t>
  </si>
  <si>
    <t>in EUR million</t>
  </si>
  <si>
    <t>Other revaluation reserve</t>
  </si>
  <si>
    <t xml:space="preserve">Treasury shares </t>
  </si>
  <si>
    <t xml:space="preserve">Shareholders' equity   </t>
  </si>
  <si>
    <t>Retained earnings and other reserves</t>
  </si>
  <si>
    <t>Intangibles amortisation and impairments</t>
  </si>
  <si>
    <t>Interest result Banking operations</t>
  </si>
  <si>
    <t>General comments</t>
  </si>
  <si>
    <t>Other expenses</t>
  </si>
  <si>
    <t xml:space="preserve">Addition to loan loss provisions </t>
  </si>
  <si>
    <t xml:space="preserve">• </t>
  </si>
  <si>
    <t>Rounding could cause some small differences.</t>
  </si>
  <si>
    <t>All figures are unaudited.</t>
  </si>
  <si>
    <t>31 Dec</t>
  </si>
  <si>
    <t>30 Sep</t>
  </si>
  <si>
    <t xml:space="preserve">30 Jun </t>
  </si>
  <si>
    <t>31 Mar</t>
  </si>
  <si>
    <t>TABLE OF CONTENTS</t>
  </si>
  <si>
    <t>ING Group: Total equity</t>
  </si>
  <si>
    <t xml:space="preserve">Small differences are possible in the tables due to rounding. </t>
  </si>
  <si>
    <t>4Q2013</t>
  </si>
  <si>
    <t>3Q2013</t>
  </si>
  <si>
    <t>2Q2013</t>
  </si>
  <si>
    <t>1Q2013</t>
  </si>
  <si>
    <t>All figures in this document are unaudited.</t>
  </si>
  <si>
    <t xml:space="preserve">Certain of the statements contained in this Report are not historical facts, including, without limitation, certain statements made of future expectations and </t>
  </si>
  <si>
    <t>Remeasurement of the net defined benefit asset/liability</t>
  </si>
  <si>
    <t xml:space="preserve"> </t>
  </si>
  <si>
    <t>In EUR million</t>
  </si>
  <si>
    <t>In EUR billion</t>
  </si>
  <si>
    <t>Total</t>
  </si>
  <si>
    <t>3Q2014</t>
  </si>
  <si>
    <t>2Q2014</t>
  </si>
  <si>
    <t>1Q2014</t>
  </si>
  <si>
    <t>Banking</t>
  </si>
  <si>
    <t>ING Group</t>
  </si>
  <si>
    <t>ING Bank N.V.</t>
  </si>
  <si>
    <t>Holdings / Eliminations</t>
  </si>
  <si>
    <t xml:space="preserve">Shareholders' equity per share in EUR </t>
  </si>
  <si>
    <t>Shares outstanding in the market (in million)</t>
  </si>
  <si>
    <t>ING Group: Capital base</t>
  </si>
  <si>
    <t>Shareholders' equity (parent)</t>
  </si>
  <si>
    <t>Core Tier 1 securities</t>
  </si>
  <si>
    <t>Group hybrid capital</t>
  </si>
  <si>
    <t>Group leverage (core debt)</t>
  </si>
  <si>
    <t>Total capitalisation</t>
  </si>
  <si>
    <t>Adjustments to equity:</t>
  </si>
  <si>
    <t>Deductions Tier 1</t>
  </si>
  <si>
    <t>Tier 2 capital</t>
  </si>
  <si>
    <t>IGD adjustments</t>
  </si>
  <si>
    <t>LT debt Issued</t>
  </si>
  <si>
    <t>Maturing</t>
  </si>
  <si>
    <r>
      <t>ING Bank senior debt</t>
    </r>
    <r>
      <rPr>
        <vertAlign val="superscript"/>
        <sz val="10"/>
        <rFont val="Frutiger Light"/>
        <family val="2"/>
      </rPr>
      <t>1)</t>
    </r>
  </si>
  <si>
    <t>ING Bank covered bond</t>
  </si>
  <si>
    <t>ING Bank RMBS</t>
  </si>
  <si>
    <r>
      <t>ING Group senior debt</t>
    </r>
    <r>
      <rPr>
        <vertAlign val="superscript"/>
        <sz val="10"/>
        <rFont val="Frutiger Light"/>
        <family val="2"/>
      </rPr>
      <t>1)</t>
    </r>
  </si>
  <si>
    <t>ING Group core Tier-1 securities</t>
  </si>
  <si>
    <r>
      <t>1)</t>
    </r>
    <r>
      <rPr>
        <sz val="10"/>
        <rFont val="Frutiger Light"/>
        <family val="2"/>
      </rPr>
      <t xml:space="preserve"> Figures shown for issued senior bonds are only included with the tenor &gt;= 1 year</t>
    </r>
  </si>
  <si>
    <t>ING Bank: Loan-to-deposit ratio and funding mix</t>
  </si>
  <si>
    <t>Loan-to-deposit ratio</t>
  </si>
  <si>
    <t>Funding mix:</t>
  </si>
  <si>
    <t>Customer deposits (retail)</t>
  </si>
  <si>
    <t>Customer deposits (corporate)</t>
  </si>
  <si>
    <t>Lending / repurchase agreement</t>
  </si>
  <si>
    <t>Interbank</t>
  </si>
  <si>
    <t>Public debt</t>
  </si>
  <si>
    <t>Subordinated debt</t>
  </si>
  <si>
    <r>
      <t>Total</t>
    </r>
    <r>
      <rPr>
        <b/>
        <vertAlign val="superscript"/>
        <sz val="10"/>
        <rFont val="Frutiger Light"/>
        <family val="2"/>
      </rPr>
      <t>1)</t>
    </r>
  </si>
  <si>
    <r>
      <t>1)</t>
    </r>
    <r>
      <rPr>
        <sz val="10"/>
        <rFont val="Frutiger Light"/>
        <family val="2"/>
      </rPr>
      <t xml:space="preserve"> Liabilities excluding trading liabilities, IFRS equity and assets held for sale</t>
    </r>
  </si>
  <si>
    <t>Corporate Finance</t>
  </si>
  <si>
    <t>&gt; 2024</t>
  </si>
  <si>
    <t>ING Bank state guaranteed (Australia)</t>
  </si>
  <si>
    <t>4Q2014</t>
  </si>
  <si>
    <t>Retail</t>
  </si>
  <si>
    <t>General Lending</t>
  </si>
  <si>
    <t>Bank Treasury</t>
  </si>
  <si>
    <t>Rest of</t>
  </si>
  <si>
    <t>Commercial</t>
  </si>
  <si>
    <t>Industry</t>
  </si>
  <si>
    <t>&amp; Transaction</t>
  </si>
  <si>
    <t>Financial</t>
  </si>
  <si>
    <t>Real Estate</t>
  </si>
  <si>
    <t>Corporate</t>
  </si>
  <si>
    <t>Netherlands</t>
  </si>
  <si>
    <t>Belgium</t>
  </si>
  <si>
    <t>Germany</t>
  </si>
  <si>
    <t>World</t>
  </si>
  <si>
    <t>Lending</t>
  </si>
  <si>
    <t>Services</t>
  </si>
  <si>
    <t>Markets</t>
  </si>
  <si>
    <t>&amp; Other</t>
  </si>
  <si>
    <t>Line</t>
  </si>
  <si>
    <t>Balance sheet related interest</t>
  </si>
  <si>
    <t>Capital charge on book equity</t>
  </si>
  <si>
    <t>Interest benefit on economic capital</t>
  </si>
  <si>
    <t>Interest result</t>
  </si>
  <si>
    <t>Funds transfer</t>
  </si>
  <si>
    <t>Securities business</t>
  </si>
  <si>
    <t>Insurance broking</t>
  </si>
  <si>
    <t>Management fees</t>
  </si>
  <si>
    <t>Brokerage and advisory fees</t>
  </si>
  <si>
    <t>Investment income</t>
  </si>
  <si>
    <t>Realised gains and fair value changes on investments</t>
  </si>
  <si>
    <t>Total investment income</t>
  </si>
  <si>
    <t>Valuation results non-trading derivatives</t>
  </si>
  <si>
    <t>Net trading income</t>
  </si>
  <si>
    <t>Other income</t>
  </si>
  <si>
    <t>Total other income</t>
  </si>
  <si>
    <t>Staff and other expenses</t>
  </si>
  <si>
    <t>Gross result</t>
  </si>
  <si>
    <r>
      <t>Key figures</t>
    </r>
    <r>
      <rPr>
        <b/>
        <vertAlign val="superscript"/>
        <sz val="10"/>
        <color indexed="53"/>
        <rFont val="Frutiger Light"/>
        <family val="2"/>
      </rPr>
      <t xml:space="preserve"> 1)</t>
    </r>
  </si>
  <si>
    <t>Interest margin</t>
  </si>
  <si>
    <t>Cost/income ratio</t>
  </si>
  <si>
    <t xml:space="preserve">n.a.  </t>
  </si>
  <si>
    <t>Risk cost in bp of average RWA</t>
  </si>
  <si>
    <t>Risk-weighted assets (end of period)</t>
  </si>
  <si>
    <t>Employees (FTEs, end of period)</t>
  </si>
  <si>
    <r>
      <t>1)</t>
    </r>
    <r>
      <rPr>
        <sz val="10"/>
        <rFont val="Frutiger Light"/>
        <family val="2"/>
      </rPr>
      <t xml:space="preserve"> Key figures based on underlying figures</t>
    </r>
  </si>
  <si>
    <r>
      <t>2)</t>
    </r>
    <r>
      <rPr>
        <sz val="10"/>
        <rFont val="Frutiger Light"/>
        <family val="2"/>
      </rPr>
      <t xml:space="preserve"> Underlying after-tax return divided by average equity based on 10.0% common equity Tier 1 ratio (annualised)</t>
    </r>
  </si>
  <si>
    <t>Interest income</t>
  </si>
  <si>
    <r>
      <t>Return on equity based on 10.0% common equity Tier 1</t>
    </r>
    <r>
      <rPr>
        <vertAlign val="superscript"/>
        <sz val="10"/>
        <rFont val="Frutiger Light"/>
        <family val="2"/>
      </rPr>
      <t xml:space="preserve"> 2)</t>
    </r>
  </si>
  <si>
    <t>Risk costs in bp of average RWA</t>
  </si>
  <si>
    <r>
      <t>Key figures</t>
    </r>
    <r>
      <rPr>
        <b/>
        <vertAlign val="superscript"/>
        <sz val="10"/>
        <color indexed="53"/>
        <rFont val="Frutiger Light"/>
        <family val="2"/>
      </rPr>
      <t xml:space="preserve"> 2)</t>
    </r>
  </si>
  <si>
    <r>
      <t>Return on equity based on 10.0% common equity Tier 1</t>
    </r>
    <r>
      <rPr>
        <vertAlign val="superscript"/>
        <sz val="10"/>
        <rFont val="Frutiger Light"/>
        <family val="2"/>
      </rPr>
      <t xml:space="preserve"> 3)</t>
    </r>
  </si>
  <si>
    <r>
      <t>1)</t>
    </r>
    <r>
      <rPr>
        <sz val="10"/>
        <rFont val="Frutiger Light"/>
        <family val="2"/>
      </rPr>
      <t xml:space="preserve"> Including ING Luxembourg</t>
    </r>
  </si>
  <si>
    <r>
      <t>2)</t>
    </r>
    <r>
      <rPr>
        <sz val="10"/>
        <rFont val="Frutiger Light"/>
        <family val="2"/>
      </rPr>
      <t xml:space="preserve"> Key figures based on underlying figures</t>
    </r>
  </si>
  <si>
    <r>
      <t>3)</t>
    </r>
    <r>
      <rPr>
        <sz val="10"/>
        <rFont val="Frutiger Light"/>
        <family val="2"/>
      </rPr>
      <t xml:space="preserve"> Underlying after-tax return divided by average equity based on 10.0% common equity Tier 1 ratio (annualised)</t>
    </r>
  </si>
  <si>
    <r>
      <t>1)</t>
    </r>
    <r>
      <rPr>
        <sz val="10"/>
        <rFont val="Frutiger Light"/>
        <family val="2"/>
      </rPr>
      <t xml:space="preserve"> Including ING Austria</t>
    </r>
  </si>
  <si>
    <t>Value at Risk trading and Treasury positions (avg.)</t>
  </si>
  <si>
    <t/>
  </si>
  <si>
    <t>Residential Mortgages</t>
  </si>
  <si>
    <t>Beginning of period Client Balances</t>
  </si>
  <si>
    <t>Net production</t>
  </si>
  <si>
    <t>Acquisitions / divestments</t>
  </si>
  <si>
    <t>Market performance</t>
  </si>
  <si>
    <t>FX impact and other</t>
  </si>
  <si>
    <t>End of period</t>
  </si>
  <si>
    <t>Other Lending</t>
  </si>
  <si>
    <t xml:space="preserve">Funds Entrusted </t>
  </si>
  <si>
    <t>Assets under Management/Mutual Funds</t>
  </si>
  <si>
    <t>Retail Banking International: Underlying profit before tax</t>
  </si>
  <si>
    <t>Retail Banking Germany</t>
  </si>
  <si>
    <t>Retail Banking Direct Rest of Europe</t>
  </si>
  <si>
    <t>Retail Banking Direct Outside Europe</t>
  </si>
  <si>
    <t>Total ING Direct countries</t>
  </si>
  <si>
    <t>Retail Banking Central Europe</t>
  </si>
  <si>
    <t>Retail Banking Asia</t>
  </si>
  <si>
    <t>Retail Banking International (excl. UK Legacy run-off results)</t>
  </si>
  <si>
    <t>UK Legacy run-off results</t>
  </si>
  <si>
    <t>Retail Banking International</t>
  </si>
  <si>
    <t>Retail Banking International: Residential Mortgages</t>
  </si>
  <si>
    <t>30 Jun</t>
  </si>
  <si>
    <t>France</t>
  </si>
  <si>
    <t>Italy</t>
  </si>
  <si>
    <t>Spain</t>
  </si>
  <si>
    <t>Australia</t>
  </si>
  <si>
    <t>Retail Banking International: Other Lending</t>
  </si>
  <si>
    <t>Retail Banking International: Funds Entrusted</t>
  </si>
  <si>
    <t>Retail Banking International: Assets under Management / Mutual Funds</t>
  </si>
  <si>
    <t>Rest of Europe</t>
  </si>
  <si>
    <t>Outside Europe</t>
  </si>
  <si>
    <r>
      <t>Other</t>
    </r>
    <r>
      <rPr>
        <vertAlign val="superscript"/>
        <sz val="10"/>
        <rFont val="Frutiger Light"/>
        <family val="2"/>
      </rPr>
      <t xml:space="preserve"> 1)</t>
    </r>
  </si>
  <si>
    <t>Profit &amp; Loss</t>
  </si>
  <si>
    <t>Retail Banking</t>
  </si>
  <si>
    <t>Commercial Banking</t>
  </si>
  <si>
    <t>Corporate Line</t>
  </si>
  <si>
    <t>Client balances (in EUR billion)</t>
  </si>
  <si>
    <t>Other lending</t>
  </si>
  <si>
    <t>Funds entrusted</t>
  </si>
  <si>
    <t>AuM/Mutual funds</t>
  </si>
  <si>
    <r>
      <t xml:space="preserve">Return on equity based on 10.0% common equity Tier 1 </t>
    </r>
    <r>
      <rPr>
        <vertAlign val="superscript"/>
        <sz val="10"/>
        <rFont val="Frutiger Light"/>
        <family val="2"/>
      </rPr>
      <t>3)</t>
    </r>
  </si>
  <si>
    <r>
      <t>Risk</t>
    </r>
    <r>
      <rPr>
        <b/>
        <vertAlign val="superscript"/>
        <sz val="10"/>
        <color indexed="53"/>
        <rFont val="Frutiger Light"/>
        <family val="2"/>
      </rPr>
      <t xml:space="preserve"> 2)</t>
    </r>
  </si>
  <si>
    <r>
      <t>1)</t>
    </r>
    <r>
      <rPr>
        <sz val="10"/>
        <rFont val="Frutiger Light"/>
        <family val="2"/>
      </rPr>
      <t xml:space="preserve"> Region Other consists of Corporate Line and Real Estate Development/Investment Portfolio</t>
    </r>
  </si>
  <si>
    <t>Total
Banking</t>
  </si>
  <si>
    <r>
      <t>Risk</t>
    </r>
    <r>
      <rPr>
        <b/>
        <vertAlign val="superscript"/>
        <sz val="10"/>
        <color indexed="53"/>
        <rFont val="Frutiger Light"/>
        <family val="2"/>
      </rPr>
      <t xml:space="preserve"> 1)</t>
    </r>
  </si>
  <si>
    <t>Revaluation reserves equity</t>
  </si>
  <si>
    <t>Revaluation reserves real estate</t>
  </si>
  <si>
    <t>Prudential filters</t>
  </si>
  <si>
    <t>The Historical Trend Data (HTD) document is the combined former ING Group Statistical Supplement and ING Group Historical Trend Data. The HTD includes quarterly financial trend data and details of restatements. The Historical Trend Data document is published on a quarterly basis.</t>
  </si>
  <si>
    <t>ING Group: Assets</t>
  </si>
  <si>
    <t>Holdings/Eliminations</t>
  </si>
  <si>
    <t>Cash and balances with central banks</t>
  </si>
  <si>
    <t>Amounts due from banks</t>
  </si>
  <si>
    <t>Financial assets at fair value through P&amp;L</t>
  </si>
  <si>
    <t>- trading assets</t>
  </si>
  <si>
    <t>- investments for risk policyholders</t>
  </si>
  <si>
    <t>- non-trading derivatives</t>
  </si>
  <si>
    <t>- other</t>
  </si>
  <si>
    <t>Investments</t>
  </si>
  <si>
    <t>- Available-for-sale investments</t>
  </si>
  <si>
    <t xml:space="preserve">of which equity securities </t>
  </si>
  <si>
    <t>of which debt securities</t>
  </si>
  <si>
    <t>- Held-to-maturity investments</t>
  </si>
  <si>
    <t>Loans and advances to customers</t>
  </si>
  <si>
    <t>- customer lending</t>
  </si>
  <si>
    <t>Reinsurance contracts</t>
  </si>
  <si>
    <t>Investments in associates</t>
  </si>
  <si>
    <t>Real estate investments</t>
  </si>
  <si>
    <t>Property and equipment</t>
  </si>
  <si>
    <t>Intangible assets</t>
  </si>
  <si>
    <t>Deferred acquisition costs</t>
  </si>
  <si>
    <t>Assets held for sale</t>
  </si>
  <si>
    <t>Other assets</t>
  </si>
  <si>
    <t>- deferred tax assets</t>
  </si>
  <si>
    <t>Total assets</t>
  </si>
  <si>
    <t>ING Group: Total equity and liabilities</t>
  </si>
  <si>
    <t>Shareholders' equity</t>
  </si>
  <si>
    <t>Preference shares</t>
  </si>
  <si>
    <t>Subordinated loans</t>
  </si>
  <si>
    <t>Debt securities in issue</t>
  </si>
  <si>
    <t>Other borrowed funds</t>
  </si>
  <si>
    <t>Insurance and investment contracts</t>
  </si>
  <si>
    <t>Life insurance provisions excluding provisions for risk of policyholders</t>
  </si>
  <si>
    <t>Provision for life insurance for risk of policyholders</t>
  </si>
  <si>
    <t>Provision for unearned premiums and unexpired risks</t>
  </si>
  <si>
    <t>Claims provision</t>
  </si>
  <si>
    <t>Investment contracts for risk of company</t>
  </si>
  <si>
    <t>Investment contracts for risk of policyholders</t>
  </si>
  <si>
    <t>Total Insurance and Investment contracts</t>
  </si>
  <si>
    <t>Amounts due to banks</t>
  </si>
  <si>
    <t>Customer deposits and other funds on deposits</t>
  </si>
  <si>
    <t>Financial liabilities at fair value through profit and loss</t>
  </si>
  <si>
    <t>Trading liabilities</t>
  </si>
  <si>
    <t>Non-trading derivatives</t>
  </si>
  <si>
    <t>Designated as at fair value through profit and loss</t>
  </si>
  <si>
    <t>Liabilities held for sale</t>
  </si>
  <si>
    <t>Other liabilities</t>
  </si>
  <si>
    <t>Deferred tax liabilities</t>
  </si>
  <si>
    <t>Total liabilities</t>
  </si>
  <si>
    <t>Total equity and liabilities</t>
  </si>
  <si>
    <t>Total Insurance and investment contracts</t>
  </si>
  <si>
    <t>Amounts due from Banks</t>
  </si>
  <si>
    <t>Loans and advances</t>
  </si>
  <si>
    <t>Investments HTM</t>
  </si>
  <si>
    <t>Investments AFS</t>
  </si>
  <si>
    <t>FV through P&amp;L</t>
  </si>
  <si>
    <t>B/S value</t>
  </si>
  <si>
    <t>Reval after tax</t>
  </si>
  <si>
    <t>Total Debt securities</t>
  </si>
  <si>
    <t>of which Government bonds</t>
  </si>
  <si>
    <t>of which Covered bonds</t>
  </si>
  <si>
    <t>of which Financial institutions</t>
  </si>
  <si>
    <t>of which Corporate bonds</t>
  </si>
  <si>
    <t>of which ABS</t>
  </si>
  <si>
    <t>Public Equity Exposure</t>
  </si>
  <si>
    <t>Other Equity Exposure</t>
  </si>
  <si>
    <t>Total Investments</t>
  </si>
  <si>
    <t>US agency RMBS</t>
  </si>
  <si>
    <t>Non-US RMBS</t>
  </si>
  <si>
    <t>Other ABS</t>
  </si>
  <si>
    <t>NN Group N.V.</t>
  </si>
  <si>
    <t xml:space="preserve">forward-looking statements, whether as a result of new information or for any other reason.  </t>
  </si>
  <si>
    <t xml:space="preserve">This document does not constitute an offer to sell, or a solicitation of an offer to purchase, any securities in the United States or any other jurisdiction. The securities </t>
  </si>
  <si>
    <t>the United States absent registration or an applicable exemption from the registration requirements of the Securities Act.</t>
  </si>
  <si>
    <t xml:space="preserve">of NN Group have not been and will not be registered under the U.S. Securities Act of 1933, as amended (the “Securities Act”), and may not be offered or sold within </t>
  </si>
  <si>
    <t>IMPORTANT LEGAL INFORMATION</t>
  </si>
  <si>
    <t>30 Jun 2014</t>
  </si>
  <si>
    <t>Net result from discontinued operations Voya Financial</t>
  </si>
  <si>
    <t>Shareholders' equity (in parent)</t>
  </si>
  <si>
    <t>Qualifying subordinated debt issued by NN Group</t>
  </si>
  <si>
    <t>Goodwill &amp; intangibles</t>
  </si>
  <si>
    <t>ING Bank lower Tier-2</t>
  </si>
  <si>
    <t>Loan-to-deposit ratio excl. securities at amortised cost</t>
  </si>
  <si>
    <t>Net result Insurance Other</t>
  </si>
  <si>
    <t>Net result ING Group</t>
  </si>
  <si>
    <t>30 Sep 2014</t>
  </si>
  <si>
    <t xml:space="preserve">Total Group </t>
  </si>
  <si>
    <t>of which: Corporate Line Banking</t>
  </si>
  <si>
    <t>Staff expenses and other expenses</t>
  </si>
  <si>
    <t>of which: Retail Banking</t>
  </si>
  <si>
    <t>of which: Commercial Banking</t>
  </si>
  <si>
    <r>
      <t>3Q2013</t>
    </r>
    <r>
      <rPr>
        <vertAlign val="superscript"/>
        <sz val="10"/>
        <rFont val="Frutiger Light"/>
        <family val="2"/>
      </rPr>
      <t xml:space="preserve"> </t>
    </r>
  </si>
  <si>
    <t>Allocation keys are used to calculate segmental information; e.g. Retail vs. Commercial banking and product information. These allocation keys might be refined over time.</t>
  </si>
  <si>
    <t>ING Group: Maturity ladder outstanding long-term debt - 30 September 2014</t>
  </si>
  <si>
    <t>9M2014</t>
  </si>
  <si>
    <t>ING Group: Total Investments - 30 September 2014</t>
  </si>
  <si>
    <t>ING Group: Total ABS - 30 September 2014</t>
  </si>
  <si>
    <t>In preparing the financial information in this document, the same accounting principles are applied as in the 3Q2014 ING Group Interim Accounts.</t>
  </si>
  <si>
    <t>Underlying result before tax Banking</t>
  </si>
  <si>
    <t>Underlying net result Banking</t>
  </si>
  <si>
    <t>Net result Banking</t>
  </si>
  <si>
    <t>9M2013</t>
  </si>
  <si>
    <t>Interest expense</t>
  </si>
  <si>
    <t>Net result intercompany elimination between ING Bank and NN Group</t>
  </si>
  <si>
    <t>Underlying results are derived from results based on IFRS as adopted by the European Union (IFRS-EU), i.e., IFRS-EU result, excluding the impact from divestments, special items, Insurance Other, intercompany elimination between ING Bank and NN Group, and discontinued operations. In case of a divestment, historical results are revised by excluding both the transaction gain/loss and the operating results of the divested unit.</t>
  </si>
  <si>
    <t>- securities at amortised cost</t>
  </si>
  <si>
    <r>
      <t>- securities at amortised cost and IABF</t>
    </r>
    <r>
      <rPr>
        <vertAlign val="superscript"/>
        <sz val="10"/>
        <rFont val="Frutiger Light"/>
        <family val="2"/>
      </rPr>
      <t>1)</t>
    </r>
  </si>
  <si>
    <t>Available Tier 1 capital for Bank</t>
  </si>
  <si>
    <t>1. Profit and Loss</t>
  </si>
  <si>
    <t>2. Balance Sheet</t>
  </si>
  <si>
    <t>Net result ic elimination between ING Bank and NN Group</t>
  </si>
  <si>
    <t>Return on equity based on IFRS-EU equity ING Bank</t>
  </si>
  <si>
    <t>1.10 Profit and loss: Retail Banking Rest of World</t>
  </si>
  <si>
    <t>1.11 Profit and loss: Commercial Banking</t>
  </si>
  <si>
    <t>1.12 Profit and loss: Commercial Banking -</t>
  </si>
  <si>
    <t xml:space="preserve">        Industry Lending</t>
  </si>
  <si>
    <t>1.13 Profit and loss: Commercial Banking -</t>
  </si>
  <si>
    <t xml:space="preserve">        General Lending &amp; Transaction Services</t>
  </si>
  <si>
    <t>1.14 Profit and loss: Commercial Banking -</t>
  </si>
  <si>
    <t xml:space="preserve">        Financial Markets</t>
  </si>
  <si>
    <t>1.15 Profit and loss: Commercial Banking -</t>
  </si>
  <si>
    <t>1.16 Profit and loss: Corporate Line Banking</t>
  </si>
  <si>
    <t>1.2   Profit and loss: 3Q2014 Segment split</t>
  </si>
  <si>
    <t>1.9   Profit and loss: Retail Banking Germany</t>
  </si>
  <si>
    <t>1.8   Profit and loss: Retail Banking International</t>
  </si>
  <si>
    <t>1.7   Profit and loss: Retail Banking Belgium</t>
  </si>
  <si>
    <t>1.6   Profit and loss: Retail Banking Netherlands</t>
  </si>
  <si>
    <t>1.5   Profit and loss: Retail Banking Benelux</t>
  </si>
  <si>
    <t>1.4   Profit and loss: Retail Banking</t>
  </si>
  <si>
    <t>2.3  Consolidated Balance sheet: Equity and Liabilities -</t>
  </si>
  <si>
    <t>2.4  Consolidated Balance sheet: Equity and Liabilities -</t>
  </si>
  <si>
    <t>2.7  Capital base</t>
  </si>
  <si>
    <t>2.8  Funding</t>
  </si>
  <si>
    <t>2.9  Investments: Group</t>
  </si>
  <si>
    <t>3.3 Client Balances: Retail Banking</t>
  </si>
  <si>
    <t>3.4 Client Balances: Retail Banking Netherlands</t>
  </si>
  <si>
    <t>3.5 Client Balances: Retail Banking Belgium</t>
  </si>
  <si>
    <t>3.6 Client Balances: Retail Banking Germany</t>
  </si>
  <si>
    <t>3.7 Client Balances: Retail Banking Rest of World</t>
  </si>
  <si>
    <t>3.8 Client Balances: Commercial Banking</t>
  </si>
  <si>
    <t>3.9 Additional information Retail Banking International</t>
  </si>
  <si>
    <t>3. Client Balances and Additional information</t>
  </si>
  <si>
    <r>
      <t>ING HISTORICAL TREND DATA 3Q2014</t>
    </r>
    <r>
      <rPr>
        <sz val="24"/>
        <color indexed="42"/>
        <rFont val="Frutiger Light"/>
        <family val="2"/>
      </rPr>
      <t xml:space="preserve"> </t>
    </r>
    <r>
      <rPr>
        <sz val="24"/>
        <color indexed="41"/>
        <rFont val="Frutiger Light"/>
        <family val="2"/>
      </rPr>
      <t>INTRODUCTION</t>
    </r>
  </si>
  <si>
    <r>
      <t xml:space="preserve">ING </t>
    </r>
    <r>
      <rPr>
        <sz val="24"/>
        <color indexed="41"/>
        <rFont val="Frutiger Light"/>
        <family val="2"/>
      </rPr>
      <t>1.6 PROFIT AND LOSS: RETAIL BANKING NETHERLANDS</t>
    </r>
  </si>
  <si>
    <r>
      <t xml:space="preserve">ING </t>
    </r>
    <r>
      <rPr>
        <sz val="24"/>
        <color indexed="41"/>
        <rFont val="Frutiger Light"/>
        <family val="2"/>
      </rPr>
      <t>1.5 PROFIT AND LOSS: RETAIL BANKING BENELUX</t>
    </r>
  </si>
  <si>
    <r>
      <t xml:space="preserve">ING </t>
    </r>
    <r>
      <rPr>
        <sz val="24"/>
        <color indexed="41"/>
        <rFont val="Frutiger Light"/>
        <family val="2"/>
      </rPr>
      <t>1.4 PROFIT AND LOSS: RETAIL BANKING</t>
    </r>
  </si>
  <si>
    <r>
      <t>ING</t>
    </r>
    <r>
      <rPr>
        <sz val="24"/>
        <color indexed="41"/>
        <rFont val="Frutiger Light"/>
        <family val="2"/>
      </rPr>
      <t xml:space="preserve"> 1.3 PROFIT AND LOSS: Quarterly overview</t>
    </r>
  </si>
  <si>
    <r>
      <t xml:space="preserve">ING </t>
    </r>
    <r>
      <rPr>
        <sz val="24"/>
        <color indexed="41"/>
        <rFont val="Frutiger Light"/>
        <family val="2"/>
      </rPr>
      <t>1.7 PROFIT AND LOSS: RETAIL BANKING BELGIUM</t>
    </r>
  </si>
  <si>
    <r>
      <t xml:space="preserve">ING </t>
    </r>
    <r>
      <rPr>
        <sz val="24"/>
        <color indexed="41"/>
        <rFont val="Frutiger Light"/>
        <family val="2"/>
      </rPr>
      <t>1.8 PROFIT AND LOSS: RETAIL BANKING INTERNATIONAL</t>
    </r>
  </si>
  <si>
    <r>
      <t xml:space="preserve">ING </t>
    </r>
    <r>
      <rPr>
        <sz val="24"/>
        <color indexed="41"/>
        <rFont val="Frutiger Light"/>
        <family val="2"/>
      </rPr>
      <t>1.9 PROFIT AND LOSS: RETAIL BANKING GERMANY</t>
    </r>
  </si>
  <si>
    <r>
      <t xml:space="preserve">ING </t>
    </r>
    <r>
      <rPr>
        <sz val="24"/>
        <color indexed="41"/>
        <rFont val="Frutiger Light"/>
        <family val="2"/>
      </rPr>
      <t>1.10 PROFIT AND LOSS: RETAIL BANKING REST OF WORLD</t>
    </r>
  </si>
  <si>
    <r>
      <t xml:space="preserve">ING </t>
    </r>
    <r>
      <rPr>
        <sz val="24"/>
        <color indexed="41"/>
        <rFont val="Frutiger Light"/>
        <family val="2"/>
      </rPr>
      <t>1.11 PROFIT AND LOSS: COMMERCIAL BANKING (CB)</t>
    </r>
  </si>
  <si>
    <r>
      <t xml:space="preserve">ING </t>
    </r>
    <r>
      <rPr>
        <sz val="24"/>
        <color indexed="41"/>
        <rFont val="Frutiger Light"/>
        <family val="2"/>
      </rPr>
      <t>1.12 PROFIT AND LOSS: CB - INDUSTRY LENDING</t>
    </r>
  </si>
  <si>
    <r>
      <t xml:space="preserve">ING </t>
    </r>
    <r>
      <rPr>
        <sz val="24"/>
        <color indexed="41"/>
        <rFont val="Frutiger Light"/>
        <family val="2"/>
      </rPr>
      <t>1.13 PROFIT AND LOSS: CB - GENERAL LENDING &amp; TRANSACTION SERVICES</t>
    </r>
  </si>
  <si>
    <r>
      <t xml:space="preserve">ING </t>
    </r>
    <r>
      <rPr>
        <sz val="24"/>
        <color indexed="41"/>
        <rFont val="Frutiger Light"/>
        <family val="2"/>
      </rPr>
      <t>1.14 PROFIT AND LOSS: CB - FINANCIAL MARKETS</t>
    </r>
  </si>
  <si>
    <r>
      <t xml:space="preserve">ING </t>
    </r>
    <r>
      <rPr>
        <sz val="24"/>
        <color indexed="41"/>
        <rFont val="Frutiger Light"/>
        <family val="2"/>
      </rPr>
      <t>1.15 PROFIT AND LOSS: CB - BANK TREASURY, REAL ESTATE &amp; OTHER</t>
    </r>
  </si>
  <si>
    <r>
      <t xml:space="preserve">ING </t>
    </r>
    <r>
      <rPr>
        <sz val="24"/>
        <color indexed="41"/>
        <rFont val="Frutiger Light"/>
        <family val="2"/>
      </rPr>
      <t>1.16 PROFIT AND LOSS: CORPORATE LINE BANKING</t>
    </r>
  </si>
  <si>
    <t>Geographical split 3Q2014</t>
  </si>
  <si>
    <t>Profit and loss Corporate Line Banking</t>
  </si>
  <si>
    <t>Profit and loss Bank Treasury, Real Estate &amp; Other</t>
  </si>
  <si>
    <t>Profit and loss Financial Markets</t>
  </si>
  <si>
    <t>Profit and loss General Lending &amp; Transaction Services</t>
  </si>
  <si>
    <t>Profit and loss Industry Lending</t>
  </si>
  <si>
    <t>Profit and loss Commercial Banking</t>
  </si>
  <si>
    <t>Profit and loss Retail Banking Rest of World</t>
  </si>
  <si>
    <r>
      <t>Profit and loss Retail Banking Germany</t>
    </r>
    <r>
      <rPr>
        <b/>
        <vertAlign val="superscript"/>
        <sz val="12"/>
        <color indexed="9"/>
        <rFont val="Frutiger Light"/>
        <family val="2"/>
      </rPr>
      <t xml:space="preserve"> 1)</t>
    </r>
  </si>
  <si>
    <t>Profit and loss Retail Banking International</t>
  </si>
  <si>
    <r>
      <t>Profit and loss Retail Banking Belgium</t>
    </r>
    <r>
      <rPr>
        <b/>
        <vertAlign val="superscript"/>
        <sz val="12"/>
        <color indexed="9"/>
        <rFont val="Frutiger Light"/>
        <family val="2"/>
      </rPr>
      <t xml:space="preserve"> 1)</t>
    </r>
  </si>
  <si>
    <t>Profit and loss Retail Banking Netherlands</t>
  </si>
  <si>
    <t>Profit and loss Retail Banking Benelux</t>
  </si>
  <si>
    <t>Profit and loss Retail Banking</t>
  </si>
  <si>
    <t>Profit and loss</t>
  </si>
  <si>
    <t>Profit and loss 3Q2014</t>
  </si>
  <si>
    <t xml:space="preserve">Profit and loss </t>
  </si>
  <si>
    <t>Geographical split comparable quarters</t>
  </si>
  <si>
    <t>Geographical split Netherlands</t>
  </si>
  <si>
    <r>
      <t>Geographical split Belgium</t>
    </r>
    <r>
      <rPr>
        <b/>
        <vertAlign val="superscript"/>
        <sz val="12"/>
        <color indexed="9"/>
        <rFont val="Frutiger Light"/>
        <family val="2"/>
      </rPr>
      <t xml:space="preserve"> 1)</t>
    </r>
  </si>
  <si>
    <r>
      <t>Geographical split Germany</t>
    </r>
    <r>
      <rPr>
        <b/>
        <vertAlign val="superscript"/>
        <sz val="12"/>
        <color indexed="9"/>
        <rFont val="Frutiger Light"/>
        <family val="2"/>
      </rPr>
      <t xml:space="preserve"> 1)</t>
    </r>
  </si>
  <si>
    <t>Geographical split Rest of Europe</t>
  </si>
  <si>
    <t>Geographical split Outside Europe</t>
  </si>
  <si>
    <r>
      <t>Geographical split Other</t>
    </r>
    <r>
      <rPr>
        <b/>
        <vertAlign val="superscript"/>
        <sz val="12"/>
        <color indexed="9"/>
        <rFont val="Frutiger Light"/>
        <family val="2"/>
      </rPr>
      <t xml:space="preserve"> 1)</t>
    </r>
  </si>
  <si>
    <r>
      <t>ING</t>
    </r>
    <r>
      <rPr>
        <sz val="24"/>
        <color indexed="42"/>
        <rFont val="Frutiger Light"/>
        <family val="2"/>
      </rPr>
      <t xml:space="preserve"> </t>
    </r>
    <r>
      <rPr>
        <sz val="24"/>
        <color indexed="41"/>
        <rFont val="Frutiger Light"/>
        <family val="2"/>
      </rPr>
      <t>2.1 CONSOLIDATED BALANCE SHEET: ASSETS - Comparable quarters</t>
    </r>
  </si>
  <si>
    <r>
      <t>ING</t>
    </r>
    <r>
      <rPr>
        <sz val="24"/>
        <color indexed="42"/>
        <rFont val="Frutiger Light"/>
        <family val="2"/>
      </rPr>
      <t xml:space="preserve"> </t>
    </r>
    <r>
      <rPr>
        <sz val="24"/>
        <color indexed="41"/>
        <rFont val="Frutiger Light"/>
        <family val="2"/>
      </rPr>
      <t>2.2 CONSOLIDATED BALANCE SHEET: ASSETS - Quarterly overview</t>
    </r>
  </si>
  <si>
    <r>
      <t xml:space="preserve">ING </t>
    </r>
    <r>
      <rPr>
        <sz val="24"/>
        <color indexed="41"/>
        <rFont val="Frutiger Light"/>
        <family val="2"/>
      </rPr>
      <t>2.4 CONSOLIDATED BALANCE SHEET: TOTAL EQUITY AND LIABILITIES - Quarterly overview</t>
    </r>
  </si>
  <si>
    <t>Client balances 3Q2014</t>
  </si>
  <si>
    <t>Client balances</t>
  </si>
  <si>
    <r>
      <t>ING</t>
    </r>
    <r>
      <rPr>
        <sz val="24"/>
        <color indexed="41"/>
        <rFont val="Frutiger Light"/>
        <family val="2"/>
      </rPr>
      <t xml:space="preserve"> 3.3 CLIENT BALANCES: RETAIL BANKING</t>
    </r>
  </si>
  <si>
    <t>Client balances Retail Banking</t>
  </si>
  <si>
    <r>
      <t>ING</t>
    </r>
    <r>
      <rPr>
        <sz val="24"/>
        <color indexed="41"/>
        <rFont val="Frutiger Light"/>
        <family val="2"/>
      </rPr>
      <t xml:space="preserve"> 3.4 CLIENT BALANCES: RETAIL BANKING NETHERLANDS</t>
    </r>
  </si>
  <si>
    <t>Client balances Retail Banking Netherlands</t>
  </si>
  <si>
    <r>
      <t>Client balances Retail Banking Belgium</t>
    </r>
    <r>
      <rPr>
        <b/>
        <vertAlign val="superscript"/>
        <sz val="12"/>
        <color indexed="9"/>
        <rFont val="Frutiger Light"/>
        <family val="2"/>
      </rPr>
      <t xml:space="preserve"> 1)</t>
    </r>
  </si>
  <si>
    <r>
      <t>Client balances Retail Banking Germany</t>
    </r>
    <r>
      <rPr>
        <b/>
        <vertAlign val="superscript"/>
        <sz val="12"/>
        <color indexed="9"/>
        <rFont val="Frutiger Light"/>
        <family val="2"/>
      </rPr>
      <t xml:space="preserve"> 1)</t>
    </r>
  </si>
  <si>
    <t>Client balances Retail Banking Rest of World</t>
  </si>
  <si>
    <t>Client balances Commercial Banking</t>
  </si>
  <si>
    <r>
      <t xml:space="preserve">ING </t>
    </r>
    <r>
      <rPr>
        <sz val="24"/>
        <color indexed="41"/>
        <rFont val="Frutiger Light"/>
        <family val="2"/>
      </rPr>
      <t>3.9 ADDITIONAL INFORMATION: RETAIL BANKING INTERNATIONAL (2)</t>
    </r>
  </si>
  <si>
    <r>
      <t xml:space="preserve">ING </t>
    </r>
    <r>
      <rPr>
        <sz val="24"/>
        <color indexed="41"/>
        <rFont val="Frutiger Light"/>
        <family val="2"/>
      </rPr>
      <t>3.8 CLIENT BALANCES: COMMERCIAL BANKING</t>
    </r>
  </si>
  <si>
    <r>
      <t xml:space="preserve">ING </t>
    </r>
    <r>
      <rPr>
        <sz val="24"/>
        <color indexed="41"/>
        <rFont val="Frutiger Light"/>
        <family val="2"/>
      </rPr>
      <t>3.5 CLIENT BALANCES: RETAIL BANKING BELGIUM</t>
    </r>
  </si>
  <si>
    <r>
      <t xml:space="preserve">ING </t>
    </r>
    <r>
      <rPr>
        <sz val="24"/>
        <color indexed="41"/>
        <rFont val="Frutiger Light"/>
        <family val="2"/>
      </rPr>
      <t>3.6 CLIENT BALANCES: RETAIL BANKING GERMANY</t>
    </r>
  </si>
  <si>
    <r>
      <t xml:space="preserve">ING </t>
    </r>
    <r>
      <rPr>
        <sz val="24"/>
        <color indexed="41"/>
        <rFont val="Frutiger Light"/>
        <family val="2"/>
      </rPr>
      <t>3.7 CLIENT BALANCES: RETAIL BANKING REST OF WORLD</t>
    </r>
  </si>
  <si>
    <r>
      <t xml:space="preserve">ING </t>
    </r>
    <r>
      <rPr>
        <sz val="24"/>
        <color indexed="41"/>
        <rFont val="Frutiger Light"/>
        <family val="2"/>
      </rPr>
      <t>3.9 ADDITIONAL INFORMATION: RETAIL BANKING INTERNATIONAL (1)</t>
    </r>
  </si>
  <si>
    <r>
      <t>ING</t>
    </r>
    <r>
      <rPr>
        <sz val="24"/>
        <color indexed="42"/>
        <rFont val="Frutiger Light"/>
        <family val="2"/>
      </rPr>
      <t xml:space="preserve"> </t>
    </r>
    <r>
      <rPr>
        <sz val="24"/>
        <color theme="0" tint="-0.249977111117893"/>
        <rFont val="Frutiger Light"/>
        <family val="2"/>
      </rPr>
      <t>2.7 CAPITAL BASE</t>
    </r>
  </si>
  <si>
    <r>
      <t xml:space="preserve">ING </t>
    </r>
    <r>
      <rPr>
        <sz val="24"/>
        <color indexed="41"/>
        <rFont val="Frutiger Light"/>
        <family val="2"/>
      </rPr>
      <t>2.8 FUNDING</t>
    </r>
  </si>
  <si>
    <t>1.1   Profit and loss: Comparable quarters</t>
  </si>
  <si>
    <t>1.3   Profit and loss: Quarterly overview</t>
  </si>
  <si>
    <t xml:space="preserve">       Comparable quarters</t>
  </si>
  <si>
    <t>2.1  Consolidated Balance sheet: Assets - Comparable quarters</t>
  </si>
  <si>
    <t>2.2  Consolidated Balance sheet: Assets - Quarterly overview</t>
  </si>
  <si>
    <t xml:space="preserve">       Quarterly overview</t>
  </si>
  <si>
    <t>3.2 Client Balances ING Bank: Quartery overview</t>
  </si>
  <si>
    <r>
      <t>ING</t>
    </r>
    <r>
      <rPr>
        <sz val="24"/>
        <color indexed="41"/>
        <rFont val="Frutiger Light"/>
        <family val="2"/>
      </rPr>
      <t xml:space="preserve"> 1.17 GEOGRAPHICAL SPLIT BANKING: 3Q2014</t>
    </r>
  </si>
  <si>
    <t>Total investments contains banking book but excludes the trading book and investments indicated as assets held for sale.</t>
  </si>
  <si>
    <t>Total ABS contains Banking book but excludes the trading book and assets held for sale.</t>
  </si>
  <si>
    <t>The comparative profit and loss figures have been restated to reflect the classification of NN Group as Held for Sale/Discontinued operation as per 30 September 2014. As already reflected in the 1Q2014 HTD, the comparative balance sheet figures have also been restated to reflect the implementation of IFRS 10, which introduced amendments to the criteria for consolidation, and IFRS 11, which replaced proportional consolidation for joint ventures by equity accounting.</t>
  </si>
  <si>
    <t xml:space="preserve">        Bank Treasury, Real Estate &amp; Other</t>
  </si>
  <si>
    <t>Addition to loan loss provisions</t>
  </si>
  <si>
    <r>
      <t>ING</t>
    </r>
    <r>
      <rPr>
        <sz val="24"/>
        <color rgb="FFBFB6AC"/>
        <rFont val="Frutiger Light"/>
        <family val="2"/>
      </rPr>
      <t xml:space="preserve"> 1.18 GEOGRAPHICAL SPLIT BANKING: Comparable quarters</t>
    </r>
  </si>
  <si>
    <r>
      <t>ING</t>
    </r>
    <r>
      <rPr>
        <sz val="24"/>
        <color rgb="FFBFB6AC"/>
        <rFont val="Frutiger Light"/>
        <family val="2"/>
      </rPr>
      <t xml:space="preserve"> 1.19 GEOGRAPHICAL SPLIT BANKING: NETHERLANDS</t>
    </r>
  </si>
  <si>
    <r>
      <t>ING</t>
    </r>
    <r>
      <rPr>
        <sz val="24"/>
        <color rgb="FFBFB6AC"/>
        <rFont val="Frutiger Light"/>
        <family val="2"/>
      </rPr>
      <t xml:space="preserve"> 1.20 GEOGRAPHICAL SPLIT BANKING: BELGIUM</t>
    </r>
  </si>
  <si>
    <r>
      <t>ING</t>
    </r>
    <r>
      <rPr>
        <sz val="24"/>
        <color rgb="FFBFB6AC"/>
        <rFont val="Frutiger Light"/>
        <family val="2"/>
      </rPr>
      <t xml:space="preserve"> 1.21 GEOGRAPHICAL SPLIT BANKING: GERMANY</t>
    </r>
  </si>
  <si>
    <r>
      <t>ING</t>
    </r>
    <r>
      <rPr>
        <sz val="24"/>
        <color rgb="FFBFB6AC"/>
        <rFont val="Frutiger Light"/>
        <family val="2"/>
      </rPr>
      <t xml:space="preserve"> 1.22 GEOGRAPHICAL SPLIT BANKING: REST OF EUROPE</t>
    </r>
  </si>
  <si>
    <r>
      <t>ING</t>
    </r>
    <r>
      <rPr>
        <sz val="24"/>
        <color rgb="FFBFB6AC"/>
        <rFont val="Frutiger Light"/>
        <family val="2"/>
      </rPr>
      <t xml:space="preserve"> 1.23 GEOGRAPHICAL SPLIT BANKING: OUTSIDE EUROPE</t>
    </r>
  </si>
  <si>
    <r>
      <t>ING</t>
    </r>
    <r>
      <rPr>
        <sz val="24"/>
        <color rgb="FFBFB6AC"/>
        <rFont val="Frutiger Light"/>
        <family val="2"/>
      </rPr>
      <t xml:space="preserve"> 1.24 GEOGRAPHICAL SPLIT BANKING: OTHER</t>
    </r>
  </si>
  <si>
    <r>
      <rPr>
        <sz val="24"/>
        <color rgb="FFFF6600"/>
        <rFont val="Frutiger Light"/>
        <family val="2"/>
      </rPr>
      <t>ING</t>
    </r>
    <r>
      <rPr>
        <sz val="24"/>
        <color indexed="41"/>
        <rFont val="Frutiger Light"/>
        <family val="2"/>
      </rPr>
      <t xml:space="preserve"> 2.9</t>
    </r>
    <r>
      <rPr>
        <sz val="24"/>
        <color theme="0" tint="-0.34998626667073579"/>
        <rFont val="Frutiger Light"/>
        <family val="2"/>
      </rPr>
      <t xml:space="preserve"> INVESTMENTS: GROUP</t>
    </r>
  </si>
  <si>
    <r>
      <t xml:space="preserve">ING </t>
    </r>
    <r>
      <rPr>
        <sz val="24"/>
        <color indexed="41"/>
        <rFont val="Frutiger Light"/>
        <family val="2"/>
      </rPr>
      <t>3.2 CLIENT BALANCES ING BANK: Quarterly overview</t>
    </r>
  </si>
  <si>
    <r>
      <t>ING</t>
    </r>
    <r>
      <rPr>
        <sz val="24"/>
        <color indexed="42"/>
        <rFont val="Frutiger Light"/>
        <family val="2"/>
      </rPr>
      <t xml:space="preserve"> </t>
    </r>
    <r>
      <rPr>
        <sz val="24"/>
        <color indexed="41"/>
        <rFont val="Frutiger Light"/>
        <family val="2"/>
      </rPr>
      <t>2.3 CONSOLIDATED BALANCE SHEET: TOTAL EQUITY AND LIABILITIES - Comparable quarters</t>
    </r>
  </si>
  <si>
    <t>3M2014</t>
  </si>
  <si>
    <t>3.1 Client Balances ING Bank: 3Q2014 Segment split</t>
  </si>
  <si>
    <r>
      <t>ING</t>
    </r>
    <r>
      <rPr>
        <sz val="24"/>
        <color indexed="41"/>
        <rFont val="Frutiger Light"/>
        <family val="2"/>
      </rPr>
      <t xml:space="preserve"> 3.1 CLIENT BALANCES: 3Q2014 Segment split</t>
    </r>
  </si>
  <si>
    <r>
      <rPr>
        <sz val="24"/>
        <color indexed="42"/>
        <rFont val="Frutiger Light"/>
        <family val="2"/>
      </rPr>
      <t xml:space="preserve">ING </t>
    </r>
    <r>
      <rPr>
        <sz val="24"/>
        <color indexed="41"/>
        <rFont val="Frutiger Light"/>
        <family val="2"/>
      </rPr>
      <t>1.2 PROFIT AND LOSS: 3Q2014 Segment split</t>
    </r>
  </si>
  <si>
    <r>
      <t>ING</t>
    </r>
    <r>
      <rPr>
        <sz val="24"/>
        <color indexed="43"/>
        <rFont val="Frutiger Light"/>
        <family val="2"/>
      </rPr>
      <t xml:space="preserve"> </t>
    </r>
    <r>
      <rPr>
        <sz val="24"/>
        <color indexed="41"/>
        <rFont val="Frutiger Light"/>
        <family val="2"/>
      </rPr>
      <t>1.1 PROFIT AND LOSS: Comparable quarters</t>
    </r>
  </si>
  <si>
    <t>1.17 Geographical split Banking: 3Q2014</t>
  </si>
  <si>
    <t>1.18 Geographical split Banking: Comparable quarters</t>
  </si>
  <si>
    <t>1.19 Geographical split Banking: Netherlands</t>
  </si>
  <si>
    <t>1.20 Geographical split Banking: Belgium</t>
  </si>
  <si>
    <t>1.21 Geographical split Banking: Germany</t>
  </si>
  <si>
    <t>1.22 Geographical split Banking: Rest of Europe</t>
  </si>
  <si>
    <t>1.23 Geographical split Banking: Outside Europe</t>
  </si>
  <si>
    <t>1.24 Geographical split Banking: Other</t>
  </si>
  <si>
    <r>
      <t>ING</t>
    </r>
    <r>
      <rPr>
        <sz val="24"/>
        <color indexed="41"/>
        <rFont val="Frutiger Light"/>
        <family val="2"/>
      </rPr>
      <t xml:space="preserve"> 2.5 TOTAL EQUITY: Comparable quarters</t>
    </r>
  </si>
  <si>
    <r>
      <t>ING</t>
    </r>
    <r>
      <rPr>
        <sz val="24"/>
        <color indexed="41"/>
        <rFont val="Frutiger Light"/>
        <family val="2"/>
      </rPr>
      <t xml:space="preserve"> 2.6 TOTAL EQUITY: Quarterly overview</t>
    </r>
  </si>
  <si>
    <t>2.5  Total equity: Comparable quarters</t>
  </si>
  <si>
    <t>2.6  Total equity: Quarterly overview</t>
  </si>
  <si>
    <r>
      <t>Net result from discontinued operations NN Group</t>
    </r>
    <r>
      <rPr>
        <vertAlign val="superscript"/>
        <sz val="10"/>
        <rFont val="Frutiger Light"/>
        <family val="2"/>
      </rPr>
      <t xml:space="preserve">1) </t>
    </r>
  </si>
  <si>
    <r>
      <t>Return on equity based on 10% common equity Tier 1</t>
    </r>
    <r>
      <rPr>
        <vertAlign val="superscript"/>
        <sz val="10"/>
        <rFont val="Frutiger Light"/>
        <family val="2"/>
      </rPr>
      <t xml:space="preserve"> 3)</t>
    </r>
  </si>
  <si>
    <r>
      <t>Key figures Banking</t>
    </r>
    <r>
      <rPr>
        <b/>
        <vertAlign val="superscript"/>
        <sz val="10"/>
        <color indexed="53"/>
        <rFont val="Frutiger Light"/>
        <family val="2"/>
      </rPr>
      <t xml:space="preserve"> 2)</t>
    </r>
  </si>
  <si>
    <r>
      <t>Net result from discontinued operations NN Group</t>
    </r>
    <r>
      <rPr>
        <vertAlign val="superscript"/>
        <sz val="10"/>
        <rFont val="Frutiger Light"/>
        <family val="2"/>
      </rPr>
      <t>1)</t>
    </r>
    <r>
      <rPr>
        <sz val="10"/>
        <rFont val="Frutiger Light"/>
        <family val="2"/>
      </rPr>
      <t xml:space="preserve"> </t>
    </r>
  </si>
  <si>
    <r>
      <t>ING Bank N.V.</t>
    </r>
    <r>
      <rPr>
        <vertAlign val="superscript"/>
        <sz val="10"/>
        <rFont val="Frutiger Light"/>
        <family val="2"/>
      </rPr>
      <t>1)</t>
    </r>
  </si>
  <si>
    <r>
      <rPr>
        <vertAlign val="superscript"/>
        <sz val="10"/>
        <rFont val="Frutiger Light"/>
        <family val="2"/>
      </rPr>
      <t>1)</t>
    </r>
    <r>
      <rPr>
        <sz val="10"/>
        <rFont val="Frutiger Light"/>
        <family val="2"/>
      </rPr>
      <t xml:space="preserve"> phased-in</t>
    </r>
  </si>
  <si>
    <t>Following the IPO of NN Group in July, ING Group’s stake in NN Group stands at 68.1%. In light of ING Group’s intention to divest its remaining stake in NN Group over time, NN Group is classiﬁed as ‘held for sale’ and as ‘discontinued operations’ effective as of 30 September 2014. The classiﬁcation change to ‘held for sale’ resulted in a EUR 403 million write-down of goodwill and other non-current assets. This impact is included in the third-quarter 2014 net result from discontinued operations of NN Group.</t>
  </si>
  <si>
    <r>
      <rPr>
        <vertAlign val="superscript"/>
        <sz val="10"/>
        <rFont val="Frutiger Light"/>
        <family val="2"/>
      </rPr>
      <t>1)</t>
    </r>
    <r>
      <rPr>
        <sz val="10"/>
        <rFont val="Frutiger Light"/>
        <family val="2"/>
      </rPr>
      <t xml:space="preserve"> The 3Q2014 net result from discontinued operations NN Group includes EUR -403 million on the classiﬁcation of NN Group as Held for sale as per 30 September 2014</t>
    </r>
  </si>
  <si>
    <r>
      <rPr>
        <vertAlign val="superscript"/>
        <sz val="10"/>
        <rFont val="Frutiger Light"/>
        <family val="2"/>
      </rPr>
      <t>1)</t>
    </r>
    <r>
      <rPr>
        <sz val="10"/>
        <rFont val="Frutiger Light"/>
        <family val="2"/>
      </rPr>
      <t xml:space="preserve"> The 3Q2014 and 9M2014 net result from discontinued operations NN Group includes EUR -403 million on the classiﬁcation of NN Group as Held for sale as per 30 September 2014</t>
    </r>
  </si>
  <si>
    <t>ING analyses its results on an underlying basis. ING Group has aligned the scope of ‘underlying’ ﬁgures as of the third quarter of 2014, in order to better 
reﬂect the performance of its core banking businesses. As a consequence, the result from discontinued insurance operations, the remaining insurance businesses (recorded under Insurance Other) and the intercompany eliminations between ING Bank and NN Group will no longer be part of ING Group’s underlying ﬁgures. Previously reported underlying proﬁt and loss ﬁgures have been adjusted accordingly.</t>
  </si>
  <si>
    <t>Adjusted equity / BIS capital</t>
  </si>
  <si>
    <r>
      <rPr>
        <vertAlign val="superscript"/>
        <sz val="10"/>
        <rFont val="Frutiger Light"/>
        <family val="2"/>
      </rPr>
      <t>1)</t>
    </r>
    <r>
      <rPr>
        <sz val="10"/>
        <rFont val="Frutiger Light"/>
        <family val="2"/>
      </rPr>
      <t xml:space="preserve"> IABF is unwound in 1Q2014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</si>
</sst>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3" formatCode="_-* #,##0.00_-;\-* #,##0.00_-;_-* &quot;-&quot;??_-;_-@_-"/>
    <numFmt numFmtId="164" formatCode="_ &quot;€&quot;\ * #,##0.00_ ;_ &quot;€&quot;\ * \-#,##0.00_ ;_ &quot;€&quot;\ * &quot;-&quot;??_ ;_ @_ "/>
    <numFmt numFmtId="165" formatCode="_ * #,##0.00_ ;_ * \-#,##0.00_ ;_ * &quot;-&quot;??_ ;_ @_ "/>
    <numFmt numFmtId="166" formatCode="_(* #,##0_);_(* \(#,##0\);_(* &quot;-&quot;_);_(@_)"/>
    <numFmt numFmtId="167" formatCode="_-* #,##0.00_-;_-* #,##0.00\-;_-* &quot;-&quot;??_-;_-@_-"/>
    <numFmt numFmtId="168" formatCode="_ * #,##0_ ;_ * \-#,##0_ ;_ * &quot;-&quot;??_ ;_ @_ "/>
    <numFmt numFmtId="169" formatCode="0_ ;\-0\ "/>
    <numFmt numFmtId="170" formatCode="0.0%"/>
    <numFmt numFmtId="171" formatCode="0.0"/>
    <numFmt numFmtId="172" formatCode="#,##0.00000"/>
    <numFmt numFmtId="173" formatCode="0.0_)\%;\(0.0\)\%;0.0_)\%;@_)_%"/>
    <numFmt numFmtId="174" formatCode="#,##0.0_)_%;\(#,##0.0\)_%;0.0_)_%;@_)_%"/>
    <numFmt numFmtId="175" formatCode="#,##0.0_);\(#,##0.0\);#,##0.0_);@_)"/>
    <numFmt numFmtId="176" formatCode="&quot;$&quot;_(#,##0.00_);&quot;$&quot;\(#,##0.00\);&quot;$&quot;_(0.00_);@_)"/>
    <numFmt numFmtId="177" formatCode="#,##0.00_);\(#,##0.00\);0.00_);@_)"/>
    <numFmt numFmtId="178" formatCode="\€_(#,##0.00_);\€\(#,##0.00\);\€_(0.00_);@_)"/>
    <numFmt numFmtId="179" formatCode="#,##0_)\x;\(#,##0\)\x;0_)\x;@_)_x"/>
    <numFmt numFmtId="180" formatCode="#,##0_)_x;\(#,##0\)_x;0_)_x;@_)_x"/>
    <numFmt numFmtId="181" formatCode="&quot;$&quot;#,##0_);[Red]\(&quot;$&quot;#,##0\)"/>
    <numFmt numFmtId="182" formatCode="_-* #,##0.00\ [$€]_-;\-* #,##0.00\ [$€]_-;_-* &quot;-&quot;??\ [$€]_-;_-@_-"/>
    <numFmt numFmtId="183" formatCode="General_)"/>
    <numFmt numFmtId="184" formatCode="0.00_)"/>
    <numFmt numFmtId="185" formatCode="_(* #,##0.00_);_(* \(#,##0.00\);_(* &quot;-&quot;??_);_(@_)"/>
    <numFmt numFmtId="186" formatCode="\$#,##0.00_);\(\$#,##0.00\)"/>
    <numFmt numFmtId="187" formatCode="\$#,##0_);\(\$#,##0\)"/>
    <numFmt numFmtId="188" formatCode="[Red]dd/mm/yy"/>
    <numFmt numFmtId="189" formatCode="mm/dd/yy"/>
    <numFmt numFmtId="190" formatCode="[$-809]dd\ mmmm\ yyyy"/>
    <numFmt numFmtId="191" formatCode="_-* #,##0_-;\-* #,##0_-;_-* &quot;-&quot;??_-;_-@_-"/>
    <numFmt numFmtId="192" formatCode="_-* #,##0.00\ _€_-;\-* #,##0.00\ _€_-;_-* &quot;-&quot;??\ _€_-;_-@_-"/>
    <numFmt numFmtId="193" formatCode="_-* #,##0\ _€_-;\-* #,##0\ _€_-;_-* &quot;-&quot;\ _€_-;_-@_-"/>
    <numFmt numFmtId="194" formatCode="_-* #,##0\ &quot;€&quot;_-;\-* #,##0\ &quot;€&quot;_-;_-* &quot;-&quot;\ &quot;€&quot;_-;_-@_-"/>
    <numFmt numFmtId="195" formatCode="_-* #,##0.00\ &quot;€&quot;_-;\-* #,##0.00\ &quot;€&quot;_-;_-* &quot;-&quot;??\ &quot;€&quot;_-;_-@_-"/>
    <numFmt numFmtId="196" formatCode="00"/>
    <numFmt numFmtId="197" formatCode="_ * #,##0.0_ ;_ * \-#,##0.0_ ;_ * &quot;-&quot;??_ ;_ @_ "/>
    <numFmt numFmtId="198" formatCode="[$-409]d/mmm;@"/>
    <numFmt numFmtId="199" formatCode="_ * #,##0.000_ ;_ * \-#,##0.000_ ;_ * &quot;-&quot;??_ ;_ @_ "/>
    <numFmt numFmtId="200" formatCode="#,##0.0"/>
    <numFmt numFmtId="201" formatCode="_(* #,##0_);_(* \(#,##0\);_(* &quot;-&quot;??_);_(@_)"/>
    <numFmt numFmtId="202" formatCode="_ #,##0.0__\ ;_ \-#,##0.0__\ ;_ \ &quot;-.-&quot;__\ ;_ @__"/>
    <numFmt numFmtId="203" formatCode="_ #,##0.0__\ ;_ \-#,##0.0__\ ;_ \ &quot;-.-&quot;__\ ;_ @\ __"/>
    <numFmt numFmtId="204" formatCode="_ * #,##0_ ;_ * \-#,##0_ ;_ * &quot;-&quot;_ ;_ @_ \l"/>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b/>
      <sz val="10"/>
      <name val="Frutiger Light"/>
      <family val="2"/>
    </font>
    <font>
      <sz val="10"/>
      <name val="Frutiger Light"/>
      <family val="2"/>
    </font>
    <font>
      <vertAlign val="superscript"/>
      <sz val="10"/>
      <name val="Frutiger Light"/>
      <family val="2"/>
    </font>
    <font>
      <b/>
      <sz val="12"/>
      <color indexed="9"/>
      <name val="Frutiger Light"/>
      <family val="2"/>
    </font>
    <font>
      <sz val="24"/>
      <color indexed="53"/>
      <name val="Frutiger Light"/>
      <family val="2"/>
    </font>
    <font>
      <sz val="24"/>
      <color indexed="42"/>
      <name val="Frutiger Light"/>
      <family val="2"/>
    </font>
    <font>
      <sz val="24"/>
      <color indexed="41"/>
      <name val="Frutiger Light"/>
      <family val="2"/>
    </font>
    <font>
      <sz val="24"/>
      <color indexed="43"/>
      <name val="Frutiger Light"/>
      <family val="2"/>
    </font>
    <font>
      <sz val="22"/>
      <color indexed="43"/>
      <name val="Frutiger Light"/>
      <family val="2"/>
    </font>
    <font>
      <sz val="12"/>
      <name val="Frutiger Light"/>
      <family val="2"/>
    </font>
    <font>
      <sz val="12"/>
      <color indexed="8"/>
      <name val="Frutiger Light"/>
      <family val="2"/>
    </font>
    <font>
      <b/>
      <sz val="12"/>
      <color indexed="8"/>
      <name val="Frutiger Light"/>
      <family val="2"/>
    </font>
    <font>
      <sz val="10"/>
      <color indexed="41"/>
      <name val="Frutiger Light"/>
      <family val="2"/>
    </font>
    <font>
      <sz val="24"/>
      <color indexed="9"/>
      <name val="Frutiger Light"/>
      <family val="2"/>
    </font>
    <font>
      <b/>
      <sz val="7"/>
      <name val="Frutiger Light"/>
      <family val="2"/>
    </font>
    <font>
      <b/>
      <sz val="10"/>
      <color indexed="53"/>
      <name val="Frutiger Light"/>
      <family val="2"/>
    </font>
    <font>
      <sz val="10"/>
      <color indexed="8"/>
      <name val="Frutiger Light"/>
      <family val="2"/>
    </font>
    <font>
      <sz val="7"/>
      <name val="Frutiger Light"/>
      <family val="2"/>
    </font>
    <font>
      <sz val="28"/>
      <color indexed="8"/>
      <name val="Frutiger Light"/>
      <family val="2"/>
    </font>
    <font>
      <sz val="12"/>
      <name val="Arial"/>
      <family val="2"/>
    </font>
    <font>
      <b/>
      <u/>
      <sz val="12"/>
      <name val="Frutiger Light"/>
      <family val="2"/>
    </font>
    <font>
      <sz val="12"/>
      <color indexed="63"/>
      <name val="Frutiger Light"/>
      <family val="2"/>
    </font>
    <font>
      <sz val="12"/>
      <color theme="1"/>
      <name val="Frutiger Light"/>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vertAlign val="superscript"/>
      <sz val="10"/>
      <name val="Frutiger Light"/>
      <family val="2"/>
    </font>
    <font>
      <b/>
      <sz val="10"/>
      <color indexed="9"/>
      <name val="Frutiger Light"/>
      <family val="2"/>
    </font>
    <font>
      <sz val="11"/>
      <name val="Calibri"/>
      <family val="2"/>
      <scheme val="minor"/>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b/>
      <sz val="10"/>
      <color indexed="8"/>
      <name val="Frutiger Light"/>
      <family val="2"/>
    </font>
    <font>
      <b/>
      <vertAlign val="superscript"/>
      <sz val="10"/>
      <color indexed="53"/>
      <name val="Frutiger Light"/>
      <family val="2"/>
    </font>
    <font>
      <b/>
      <sz val="10"/>
      <color rgb="FFFF6600"/>
      <name val="Frutiger Light"/>
      <family val="2"/>
    </font>
    <font>
      <b/>
      <vertAlign val="superscript"/>
      <sz val="12"/>
      <color indexed="9"/>
      <name val="Frutiger Light"/>
      <family val="2"/>
    </font>
    <font>
      <b/>
      <sz val="22"/>
      <name val="Frutiger Light"/>
      <family val="2"/>
    </font>
    <font>
      <sz val="22"/>
      <name val="Frutiger Light"/>
      <family val="2"/>
    </font>
    <font>
      <sz val="22"/>
      <color indexed="42"/>
      <name val="Frutiger Light"/>
      <family val="2"/>
    </font>
    <font>
      <b/>
      <sz val="22"/>
      <color indexed="18"/>
      <name val="Frutiger Light"/>
      <family val="2"/>
    </font>
    <font>
      <sz val="9"/>
      <name val="Frutiger Light"/>
      <family val="2"/>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9"/>
      <name val="Frutiger Light"/>
      <family val="2"/>
    </font>
    <font>
      <b/>
      <sz val="7"/>
      <color indexed="53"/>
      <name val="Frutiger Light"/>
      <family val="2"/>
    </font>
    <font>
      <b/>
      <i/>
      <sz val="7"/>
      <name val="Frutiger Light"/>
      <family val="2"/>
    </font>
    <font>
      <b/>
      <sz val="8"/>
      <color indexed="9"/>
      <name val="Frutiger Light"/>
      <family val="2"/>
    </font>
    <font>
      <sz val="11"/>
      <name val="Frutiger Light"/>
      <family val="2"/>
    </font>
    <font>
      <sz val="12"/>
      <color theme="1"/>
      <name val="Frutiger Light"/>
      <family val="2"/>
    </font>
    <font>
      <sz val="24"/>
      <color theme="0" tint="-0.249977111117893"/>
      <name val="Frutiger Light"/>
      <family val="2"/>
    </font>
    <font>
      <u/>
      <sz val="8"/>
      <color rgb="FF0000FF"/>
      <name val="Calibri"/>
      <family val="2"/>
      <scheme val="minor"/>
    </font>
    <font>
      <sz val="11"/>
      <color theme="1"/>
      <name val="Calibri"/>
      <family val="2"/>
    </font>
    <font>
      <sz val="12"/>
      <color theme="1"/>
      <name val="Frutiger Light"/>
      <family val="2"/>
    </font>
    <font>
      <sz val="24"/>
      <color rgb="FFBFB6AC"/>
      <name val="Frutiger Light"/>
      <family val="2"/>
    </font>
    <font>
      <sz val="24"/>
      <color theme="0" tint="-0.34998626667073579"/>
      <name val="Frutiger Light"/>
      <family val="2"/>
    </font>
    <font>
      <b/>
      <sz val="12"/>
      <color theme="0"/>
      <name val="Frutiger Light"/>
      <family val="2"/>
    </font>
    <font>
      <sz val="24"/>
      <color rgb="FFFF6600"/>
      <name val="Frutiger Light"/>
      <family val="2"/>
    </font>
    <font>
      <sz val="12"/>
      <color indexed="9"/>
      <name val="Frutiger Light"/>
      <family val="2"/>
    </font>
    <font>
      <sz val="10"/>
      <name val="Frutiger 45 Light"/>
    </font>
  </fonts>
  <fills count="64">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indexed="53"/>
        <bgColor indexed="64"/>
      </patternFill>
    </fill>
    <fill>
      <patternFill patternType="solid">
        <fgColor indexed="52"/>
        <bgColor indexed="64"/>
      </patternFill>
    </fill>
    <fill>
      <patternFill patternType="solid">
        <fgColor indexed="46"/>
        <bgColor indexed="64"/>
      </patternFill>
    </fill>
    <fill>
      <patternFill patternType="solid">
        <fgColor theme="0"/>
        <bgColor indexed="64"/>
      </patternFill>
    </fill>
    <fill>
      <patternFill patternType="solid">
        <fgColor rgb="FFFF660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indexed="12"/>
      </patternFill>
    </fill>
    <fill>
      <patternFill patternType="solid">
        <fgColor theme="0" tint="-4.9989318521683403E-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2F2F2"/>
        <bgColor auto="1"/>
      </patternFill>
    </fill>
    <fill>
      <patternFill patternType="solid">
        <fgColor rgb="FFF2F2F2"/>
        <bgColor indexed="64"/>
      </patternFill>
    </fill>
  </fills>
  <borders count="1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right/>
      <top/>
      <bottom style="thin">
        <color indexed="41"/>
      </bottom>
      <diagonal/>
    </border>
    <border>
      <left/>
      <right/>
      <top style="thin">
        <color indexed="41"/>
      </top>
      <bottom style="thin">
        <color indexed="41"/>
      </bottom>
      <diagonal/>
    </border>
    <border>
      <left style="thin">
        <color indexed="41"/>
      </left>
      <right/>
      <top/>
      <bottom/>
      <diagonal/>
    </border>
    <border>
      <left style="thin">
        <color indexed="41"/>
      </left>
      <right/>
      <top style="thin">
        <color indexed="41"/>
      </top>
      <bottom style="thin">
        <color indexed="41"/>
      </bottom>
      <diagonal/>
    </border>
    <border>
      <left style="thin">
        <color indexed="41"/>
      </left>
      <right/>
      <top/>
      <bottom style="thin">
        <color indexed="41"/>
      </bottom>
      <diagonal/>
    </border>
    <border>
      <left style="thin">
        <color indexed="41"/>
      </left>
      <right/>
      <top style="thin">
        <color indexed="41"/>
      </top>
      <bottom/>
      <diagonal/>
    </border>
    <border>
      <left/>
      <right/>
      <top style="thin">
        <color indexed="41"/>
      </top>
      <bottom/>
      <diagonal/>
    </border>
    <border>
      <left/>
      <right/>
      <top/>
      <bottom style="thin">
        <color indexed="64"/>
      </bottom>
      <diagonal/>
    </border>
    <border>
      <left/>
      <right/>
      <top style="thin">
        <color indexed="41"/>
      </top>
      <bottom style="thin">
        <color indexed="8"/>
      </bottom>
      <diagonal/>
    </border>
    <border>
      <left style="thin">
        <color indexed="41"/>
      </left>
      <right/>
      <top style="thin">
        <color indexed="41"/>
      </top>
      <bottom style="thin">
        <color indexed="8"/>
      </bottom>
      <diagonal/>
    </border>
    <border>
      <left/>
      <right/>
      <top style="thin">
        <color indexed="41"/>
      </top>
      <bottom style="thin">
        <color indexed="64"/>
      </bottom>
      <diagonal/>
    </border>
    <border>
      <left style="thin">
        <color indexed="41"/>
      </left>
      <right/>
      <top style="thin">
        <color indexed="41"/>
      </top>
      <bottom style="thin">
        <color indexed="64"/>
      </bottom>
      <diagonal/>
    </border>
    <border>
      <left style="thin">
        <color indexed="41"/>
      </left>
      <right/>
      <top/>
      <bottom style="thin">
        <color indexed="64"/>
      </bottom>
      <diagonal/>
    </border>
    <border>
      <left/>
      <right style="thin">
        <color indexed="41"/>
      </right>
      <top/>
      <bottom style="thin">
        <color indexed="41"/>
      </bottom>
      <diagonal/>
    </border>
    <border>
      <left/>
      <right style="thin">
        <color indexed="41"/>
      </right>
      <top/>
      <bottom/>
      <diagonal/>
    </border>
    <border>
      <left/>
      <right style="thin">
        <color indexed="41"/>
      </right>
      <top style="thin">
        <color indexed="41"/>
      </top>
      <bottom style="thin">
        <color indexed="41"/>
      </bottom>
      <diagonal/>
    </border>
    <border>
      <left/>
      <right style="thin">
        <color indexed="41"/>
      </right>
      <top style="thin">
        <color indexed="41"/>
      </top>
      <bottom/>
      <diagonal/>
    </border>
    <border>
      <left/>
      <right style="thin">
        <color indexed="41"/>
      </right>
      <top style="thin">
        <color indexed="41"/>
      </top>
      <bottom style="thin">
        <color indexed="8"/>
      </bottom>
      <diagonal/>
    </border>
    <border>
      <left/>
      <right style="thin">
        <color indexed="41"/>
      </right>
      <top/>
      <bottom style="thin">
        <color indexed="64"/>
      </bottom>
      <diagonal/>
    </border>
    <border>
      <left/>
      <right/>
      <top/>
      <bottom style="thin">
        <color indexed="22"/>
      </bottom>
      <diagonal/>
    </border>
    <border>
      <left/>
      <right style="thin">
        <color indexed="41"/>
      </right>
      <top style="thin">
        <color indexed="41"/>
      </top>
      <bottom style="thin">
        <color indexed="64"/>
      </bottom>
      <diagonal/>
    </border>
    <border>
      <left/>
      <right/>
      <top style="thin">
        <color indexed="64"/>
      </top>
      <bottom/>
      <diagonal/>
    </border>
    <border>
      <left/>
      <right/>
      <top/>
      <bottom style="thin">
        <color rgb="FFFF6600"/>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rgb="FFBFB6AC"/>
      </right>
      <top/>
      <bottom/>
      <diagonal/>
    </border>
    <border>
      <left style="thin">
        <color indexed="41"/>
      </left>
      <right/>
      <top/>
      <bottom style="thin">
        <color indexed="22"/>
      </bottom>
      <diagonal/>
    </border>
    <border>
      <left style="thin">
        <color theme="0" tint="-0.24994659260841701"/>
      </left>
      <right/>
      <top/>
      <bottom/>
      <diagonal/>
    </border>
    <border>
      <left style="thin">
        <color theme="0" tint="-0.24994659260841701"/>
      </left>
      <right/>
      <top/>
      <bottom style="thin">
        <color indexed="64"/>
      </bottom>
      <diagonal/>
    </border>
    <border>
      <left style="thin">
        <color theme="0" tint="-0.14996795556505021"/>
      </left>
      <right/>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rgb="FFFF6600"/>
      </left>
      <right/>
      <top style="thin">
        <color rgb="FFFF6600"/>
      </top>
      <bottom style="thin">
        <color rgb="FFFF6600"/>
      </bottom>
      <diagonal/>
    </border>
    <border>
      <left/>
      <right/>
      <top style="thin">
        <color rgb="FFFF6600"/>
      </top>
      <bottom style="thin">
        <color rgb="FFFF6600"/>
      </bottom>
      <diagonal/>
    </border>
    <border>
      <left/>
      <right style="thin">
        <color rgb="FFFF6600"/>
      </right>
      <top style="thin">
        <color rgb="FFFF6600"/>
      </top>
      <bottom style="thin">
        <color rgb="FFFF6600"/>
      </bottom>
      <diagonal/>
    </border>
    <border>
      <left/>
      <right/>
      <top style="thin">
        <color rgb="FFFF6600"/>
      </top>
      <bottom/>
      <diagonal/>
    </border>
    <border>
      <left style="thin">
        <color indexed="41"/>
      </left>
      <right/>
      <top style="thin">
        <color rgb="FFFF6600"/>
      </top>
      <bottom style="thin">
        <color indexed="41"/>
      </bottom>
      <diagonal/>
    </border>
    <border>
      <left/>
      <right/>
      <top style="thin">
        <color rgb="FFFF6600"/>
      </top>
      <bottom style="thin">
        <color indexed="41"/>
      </bottom>
      <diagonal/>
    </border>
    <border>
      <left style="thin">
        <color theme="0" tint="-0.24994659260841701"/>
      </left>
      <right/>
      <top/>
      <bottom style="thin">
        <color indexed="41"/>
      </bottom>
      <diagonal/>
    </border>
    <border>
      <left style="thin">
        <color theme="0" tint="-0.24994659260841701"/>
      </left>
      <right/>
      <top style="thin">
        <color indexed="41"/>
      </top>
      <bottom style="thin">
        <color indexed="41"/>
      </bottom>
      <diagonal/>
    </border>
    <border>
      <left style="thin">
        <color theme="0" tint="-0.24994659260841701"/>
      </left>
      <right/>
      <top style="thin">
        <color indexed="41"/>
      </top>
      <bottom/>
      <diagonal/>
    </border>
    <border>
      <left style="thin">
        <color rgb="FFBFB6AC"/>
      </left>
      <right style="thin">
        <color rgb="FFBFB6AC"/>
      </right>
      <top/>
      <bottom/>
      <diagonal/>
    </border>
    <border>
      <left style="thin">
        <color rgb="FFBFB6AC"/>
      </left>
      <right/>
      <top/>
      <bottom/>
      <diagonal/>
    </border>
    <border>
      <left/>
      <right style="thin">
        <color rgb="FFBFB6AC"/>
      </right>
      <top/>
      <bottom style="thin">
        <color rgb="FFBFB6AC"/>
      </bottom>
      <diagonal/>
    </border>
    <border>
      <left style="thin">
        <color rgb="FFBFB6AC"/>
      </left>
      <right style="thin">
        <color rgb="FFBFB6AC"/>
      </right>
      <top/>
      <bottom style="thin">
        <color rgb="FFBFB6AC"/>
      </bottom>
      <diagonal/>
    </border>
    <border>
      <left style="thin">
        <color rgb="FFBFB6AC"/>
      </left>
      <right/>
      <top/>
      <bottom style="thin">
        <color rgb="FFBFB6AC"/>
      </bottom>
      <diagonal/>
    </border>
    <border>
      <left/>
      <right/>
      <top/>
      <bottom style="thin">
        <color rgb="FFBFB6AC"/>
      </bottom>
      <diagonal/>
    </border>
    <border>
      <left/>
      <right style="thin">
        <color rgb="FFBFB6AC"/>
      </right>
      <top style="thin">
        <color rgb="FFBFB6AC"/>
      </top>
      <bottom/>
      <diagonal/>
    </border>
    <border>
      <left style="thin">
        <color rgb="FFBFB6AC"/>
      </left>
      <right style="thin">
        <color rgb="FFBFB6AC"/>
      </right>
      <top style="thin">
        <color rgb="FFBFB6AC"/>
      </top>
      <bottom/>
      <diagonal/>
    </border>
    <border>
      <left style="thin">
        <color rgb="FFBFB6AC"/>
      </left>
      <right/>
      <top style="thin">
        <color rgb="FFBFB6AC"/>
      </top>
      <bottom/>
      <diagonal/>
    </border>
    <border>
      <left/>
      <right/>
      <top style="thin">
        <color rgb="FFBFB6AC"/>
      </top>
      <bottom/>
      <diagonal/>
    </border>
    <border>
      <left/>
      <right style="thin">
        <color rgb="FFBFB6AC"/>
      </right>
      <top style="thin">
        <color rgb="FFBFB6AC"/>
      </top>
      <bottom style="thin">
        <color rgb="FFBFB6AC"/>
      </bottom>
      <diagonal/>
    </border>
    <border>
      <left style="thin">
        <color rgb="FFBFB6AC"/>
      </left>
      <right style="thin">
        <color rgb="FFBFB6AC"/>
      </right>
      <top style="thin">
        <color rgb="FFBFB6AC"/>
      </top>
      <bottom style="thin">
        <color rgb="FFBFB6AC"/>
      </bottom>
      <diagonal/>
    </border>
    <border>
      <left style="thin">
        <color rgb="FFBFB6AC"/>
      </left>
      <right/>
      <top style="thin">
        <color rgb="FFBFB6AC"/>
      </top>
      <bottom style="thin">
        <color rgb="FFBFB6AC"/>
      </bottom>
      <diagonal/>
    </border>
    <border>
      <left/>
      <right/>
      <top style="thin">
        <color rgb="FFBFB6AC"/>
      </top>
      <bottom style="thin">
        <color rgb="FFBFB6AC"/>
      </bottom>
      <diagonal/>
    </border>
    <border>
      <left/>
      <right style="thin">
        <color rgb="FFBFB6AC"/>
      </right>
      <top/>
      <bottom style="thin">
        <color indexed="64"/>
      </bottom>
      <diagonal/>
    </border>
    <border>
      <left style="thin">
        <color rgb="FFBFB6AC"/>
      </left>
      <right style="thin">
        <color rgb="FFBFB6AC"/>
      </right>
      <top/>
      <bottom style="thin">
        <color indexed="64"/>
      </bottom>
      <diagonal/>
    </border>
    <border>
      <left style="thin">
        <color rgb="FFBFB6AC"/>
      </left>
      <right/>
      <top/>
      <bottom style="thin">
        <color indexed="64"/>
      </bottom>
      <diagonal/>
    </border>
    <border>
      <left style="thin">
        <color rgb="FFBFB6AC"/>
      </left>
      <right/>
      <top style="thin">
        <color rgb="FFFF6600"/>
      </top>
      <bottom style="thin">
        <color indexed="41"/>
      </bottom>
      <diagonal/>
    </border>
    <border>
      <left style="thin">
        <color rgb="FFBFB6AC"/>
      </left>
      <right/>
      <top style="thin">
        <color indexed="41"/>
      </top>
      <bottom style="thin">
        <color indexed="41"/>
      </bottom>
      <diagonal/>
    </border>
    <border>
      <left style="thin">
        <color theme="0" tint="-0.24994659260841701"/>
      </left>
      <right/>
      <top/>
      <bottom style="thin">
        <color indexed="22"/>
      </bottom>
      <diagonal/>
    </border>
    <border>
      <left/>
      <right/>
      <top style="thin">
        <color indexed="22"/>
      </top>
      <bottom style="thin">
        <color indexed="22"/>
      </bottom>
      <diagonal/>
    </border>
    <border>
      <left style="thin">
        <color theme="0" tint="-0.24994659260841701"/>
      </left>
      <right/>
      <top style="thin">
        <color indexed="22"/>
      </top>
      <bottom style="thin">
        <color indexed="22"/>
      </bottom>
      <diagonal/>
    </border>
    <border>
      <left/>
      <right style="thin">
        <color indexed="22"/>
      </right>
      <top/>
      <bottom/>
      <diagonal/>
    </border>
    <border>
      <left/>
      <right style="thin">
        <color indexed="22"/>
      </right>
      <top/>
      <bottom style="thin">
        <color indexed="41"/>
      </bottom>
      <diagonal/>
    </border>
    <border>
      <left/>
      <right style="thin">
        <color indexed="22"/>
      </right>
      <top style="thin">
        <color indexed="41"/>
      </top>
      <bottom style="thin">
        <color indexed="41"/>
      </bottom>
      <diagonal/>
    </border>
    <border>
      <left/>
      <right style="thin">
        <color indexed="22"/>
      </right>
      <top/>
      <bottom style="thin">
        <color indexed="64"/>
      </bottom>
      <diagonal/>
    </border>
    <border>
      <left/>
      <right style="thin">
        <color rgb="FFBFB6AC"/>
      </right>
      <top style="thin">
        <color indexed="41"/>
      </top>
      <bottom/>
      <diagonal/>
    </border>
    <border>
      <left style="thin">
        <color theme="0" tint="-0.24994659260841701"/>
      </left>
      <right/>
      <top/>
      <bottom style="thin">
        <color indexed="8"/>
      </bottom>
      <diagonal/>
    </border>
    <border>
      <left/>
      <right/>
      <top/>
      <bottom style="thin">
        <color indexed="8"/>
      </bottom>
      <diagonal/>
    </border>
    <border>
      <left/>
      <right style="thin">
        <color indexed="41"/>
      </right>
      <top/>
      <bottom style="thin">
        <color indexed="8"/>
      </bottom>
      <diagonal/>
    </border>
    <border>
      <left/>
      <right style="thin">
        <color indexed="41"/>
      </right>
      <top/>
      <bottom style="thin">
        <color rgb="FFBFB6AC"/>
      </bottom>
      <diagonal/>
    </border>
    <border>
      <left style="thin">
        <color indexed="41"/>
      </left>
      <right/>
      <top style="thin">
        <color rgb="FFBFB6AC"/>
      </top>
      <bottom/>
      <diagonal/>
    </border>
    <border>
      <left/>
      <right style="thin">
        <color indexed="41"/>
      </right>
      <top style="thin">
        <color rgb="FFBFB6AC"/>
      </top>
      <bottom/>
      <diagonal/>
    </border>
    <border>
      <left style="thin">
        <color indexed="41"/>
      </left>
      <right/>
      <top/>
      <bottom style="thin">
        <color rgb="FFBFB6AC"/>
      </bottom>
      <diagonal/>
    </border>
    <border>
      <left style="thin">
        <color indexed="41"/>
      </left>
      <right/>
      <top style="thin">
        <color rgb="FFBFB6AC"/>
      </top>
      <bottom style="thin">
        <color rgb="FFBFB6AC"/>
      </bottom>
      <diagonal/>
    </border>
    <border>
      <left/>
      <right style="thin">
        <color indexed="41"/>
      </right>
      <top style="thin">
        <color rgb="FFBFB6AC"/>
      </top>
      <bottom style="thin">
        <color rgb="FFBFB6AC"/>
      </bottom>
      <diagonal/>
    </border>
    <border>
      <left/>
      <right/>
      <top style="thin">
        <color rgb="FFBFB6AC"/>
      </top>
      <bottom style="thin">
        <color indexed="8"/>
      </bottom>
      <diagonal/>
    </border>
    <border>
      <left style="thin">
        <color indexed="41"/>
      </left>
      <right/>
      <top style="thin">
        <color rgb="FFBFB6AC"/>
      </top>
      <bottom style="thin">
        <color indexed="8"/>
      </bottom>
      <diagonal/>
    </border>
    <border>
      <left/>
      <right style="thin">
        <color indexed="41"/>
      </right>
      <top style="thin">
        <color rgb="FFBFB6AC"/>
      </top>
      <bottom style="thin">
        <color indexed="8"/>
      </bottom>
      <diagonal/>
    </border>
    <border>
      <left style="thin">
        <color theme="0" tint="-0.14996795556505021"/>
      </left>
      <right/>
      <top style="thin">
        <color indexed="41"/>
      </top>
      <bottom style="thin">
        <color indexed="41"/>
      </bottom>
      <diagonal/>
    </border>
    <border>
      <left style="thin">
        <color theme="0" tint="-0.14996795556505021"/>
      </left>
      <right/>
      <top style="thin">
        <color indexed="41"/>
      </top>
      <bottom style="thin">
        <color indexed="8"/>
      </bottom>
      <diagonal/>
    </border>
    <border>
      <left style="thin">
        <color theme="0" tint="-0.24994659260841701"/>
      </left>
      <right/>
      <top style="thin">
        <color indexed="41"/>
      </top>
      <bottom style="thin">
        <color indexed="8"/>
      </bottom>
      <diagonal/>
    </border>
    <border>
      <left/>
      <right style="thin">
        <color indexed="22"/>
      </right>
      <top style="thin">
        <color indexed="41"/>
      </top>
      <bottom/>
      <diagonal/>
    </border>
    <border>
      <left style="thin">
        <color indexed="41"/>
      </left>
      <right/>
      <top style="thin">
        <color rgb="FFFF6600"/>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bottom style="thin">
        <color theme="0" tint="-0.499984740745262"/>
      </bottom>
      <diagonal/>
    </border>
    <border>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right style="thin">
        <color theme="0" tint="-0.14996795556505021"/>
      </right>
      <top/>
      <bottom/>
      <diagonal/>
    </border>
    <border>
      <left style="thin">
        <color theme="0" tint="-0.14993743705557422"/>
      </left>
      <right style="thin">
        <color theme="0" tint="-0.14993743705557422"/>
      </right>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style="thin">
        <color theme="0" tint="-0.14996795556505021"/>
      </right>
      <top/>
      <bottom/>
      <diagonal/>
    </border>
    <border>
      <left style="thin">
        <color theme="0" tint="-0.14993743705557422"/>
      </left>
      <right style="thin">
        <color theme="0" tint="-0.1499679555650502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rgb="FFFF6600"/>
      </top>
      <bottom/>
      <diagonal/>
    </border>
    <border>
      <left/>
      <right style="thin">
        <color theme="0" tint="-0.24994659260841701"/>
      </right>
      <top/>
      <bottom style="thin">
        <color indexed="41"/>
      </bottom>
      <diagonal/>
    </border>
    <border>
      <left/>
      <right style="thin">
        <color theme="0" tint="-0.24994659260841701"/>
      </right>
      <top/>
      <bottom/>
      <diagonal/>
    </border>
    <border>
      <left/>
      <right style="thin">
        <color theme="0" tint="-0.24994659260841701"/>
      </right>
      <top/>
      <bottom style="thin">
        <color indexed="64"/>
      </bottom>
      <diagonal/>
    </border>
    <border>
      <left/>
      <right style="thin">
        <color indexed="41"/>
      </right>
      <top style="thin">
        <color rgb="FFFF6600"/>
      </top>
      <bottom style="thin">
        <color indexed="41"/>
      </bottom>
      <diagonal/>
    </border>
    <border>
      <left/>
      <right style="thin">
        <color rgb="FFBFB6AC"/>
      </right>
      <top/>
      <bottom style="thin">
        <color indexed="41"/>
      </bottom>
      <diagonal/>
    </border>
    <border>
      <left/>
      <right style="thin">
        <color rgb="FFBFB6AC"/>
      </right>
      <top style="thin">
        <color indexed="41"/>
      </top>
      <bottom style="thin">
        <color indexed="41"/>
      </bottom>
      <diagonal/>
    </border>
    <border>
      <left/>
      <right style="thin">
        <color rgb="FFBFB6AC"/>
      </right>
      <top style="thin">
        <color indexed="41"/>
      </top>
      <bottom style="thin">
        <color indexed="64"/>
      </bottom>
      <diagonal/>
    </border>
    <border>
      <left/>
      <right style="thin">
        <color rgb="FFBFB6AC"/>
      </right>
      <top/>
      <bottom style="thin">
        <color indexed="8"/>
      </bottom>
      <diagonal/>
    </border>
    <border>
      <left/>
      <right style="thin">
        <color rgb="FFBFB6AC"/>
      </right>
      <top style="thin">
        <color rgb="FFFF6600"/>
      </top>
      <bottom style="thin">
        <color indexed="41"/>
      </bottom>
      <diagonal/>
    </border>
    <border>
      <left/>
      <right style="thin">
        <color rgb="FFBFB6AC"/>
      </right>
      <top/>
      <bottom style="thin">
        <color indexed="22"/>
      </bottom>
      <diagonal/>
    </border>
    <border>
      <left/>
      <right style="thin">
        <color rgb="FFBFB6AC"/>
      </right>
      <top style="thin">
        <color indexed="22"/>
      </top>
      <bottom style="thin">
        <color indexed="22"/>
      </bottom>
      <diagonal/>
    </border>
    <border>
      <left style="thin">
        <color theme="0" tint="-0.24994659260841701"/>
      </left>
      <right/>
      <top style="thin">
        <color rgb="FFFF6600"/>
      </top>
      <bottom/>
      <diagonal/>
    </border>
    <border>
      <left/>
      <right/>
      <top/>
      <bottom style="thin">
        <color theme="0" tint="-0.24994659260841701"/>
      </bottom>
      <diagonal/>
    </border>
    <border>
      <left/>
      <right/>
      <top style="thin">
        <color theme="0" tint="-0.24994659260841701"/>
      </top>
      <bottom style="thin">
        <color theme="1"/>
      </bottom>
      <diagonal/>
    </border>
    <border>
      <left style="thin">
        <color theme="0" tint="-0.24994659260841701"/>
      </left>
      <right/>
      <top style="thin">
        <color theme="0" tint="-0.24994659260841701"/>
      </top>
      <bottom style="thin">
        <color theme="1"/>
      </bottom>
      <diagonal/>
    </border>
    <border>
      <left/>
      <right style="thin">
        <color theme="0" tint="-0.24994659260841701"/>
      </right>
      <top style="thin">
        <color theme="0" tint="-0.24994659260841701"/>
      </top>
      <bottom style="thin">
        <color theme="1"/>
      </bottom>
      <diagonal/>
    </border>
    <border>
      <left style="thin">
        <color rgb="FFBFB6AC"/>
      </left>
      <right/>
      <top/>
      <bottom style="thin">
        <color indexed="41"/>
      </bottom>
      <diagonal/>
    </border>
    <border>
      <left style="thin">
        <color rgb="FFBFB6AC"/>
      </left>
      <right/>
      <top style="thin">
        <color rgb="FFFF6600"/>
      </top>
      <bottom/>
      <diagonal/>
    </border>
    <border>
      <left/>
      <right style="thin">
        <color indexed="41"/>
      </right>
      <top style="thin">
        <color rgb="FFFF6600"/>
      </top>
      <bottom/>
      <diagonal/>
    </border>
    <border>
      <left style="thin">
        <color rgb="FFB2B2B2"/>
      </left>
      <right style="thin">
        <color rgb="FFB2B2B2"/>
      </right>
      <top style="thin">
        <color rgb="FFB2B2B2"/>
      </top>
      <bottom style="thin">
        <color rgb="FFB2B2B2"/>
      </bottom>
      <diagonal/>
    </border>
    <border>
      <left/>
      <right style="thin">
        <color indexed="41"/>
      </right>
      <top/>
      <bottom style="thin">
        <color indexed="22"/>
      </bottom>
      <diagonal/>
    </border>
    <border>
      <left style="thin">
        <color indexed="41"/>
      </left>
      <right/>
      <top/>
      <bottom style="thin">
        <color theme="0" tint="-0.24994659260841701"/>
      </bottom>
      <diagonal/>
    </border>
    <border>
      <left/>
      <right style="thin">
        <color indexed="41"/>
      </right>
      <top style="thin">
        <color indexed="41"/>
      </top>
      <bottom style="thin">
        <color rgb="FFBFB6AC"/>
      </bottom>
      <diagonal/>
    </border>
    <border>
      <left/>
      <right/>
      <top style="thin">
        <color indexed="41"/>
      </top>
      <bottom style="thin">
        <color rgb="FFBFB6AC"/>
      </bottom>
      <diagonal/>
    </border>
    <border>
      <left style="thin">
        <color indexed="41"/>
      </left>
      <right/>
      <top style="thin">
        <color indexed="41"/>
      </top>
      <bottom style="thin">
        <color rgb="FFBFB6AC"/>
      </bottom>
      <diagonal/>
    </border>
    <border>
      <left/>
      <right style="thin">
        <color theme="0" tint="-0.14996795556505021"/>
      </right>
      <top style="thin">
        <color rgb="FFBFB6AC"/>
      </top>
      <bottom style="thin">
        <color indexed="64"/>
      </bottom>
      <diagonal/>
    </border>
    <border>
      <left/>
      <right/>
      <top style="thin">
        <color rgb="FFBFB6AC"/>
      </top>
      <bottom style="thin">
        <color indexed="64"/>
      </bottom>
      <diagonal/>
    </border>
    <border>
      <left style="thin">
        <color theme="0" tint="-0.14996795556505021"/>
      </left>
      <right style="thin">
        <color theme="0" tint="-0.14996795556505021"/>
      </right>
      <top style="thin">
        <color rgb="FFBFB6AC"/>
      </top>
      <bottom style="thin">
        <color indexed="64"/>
      </bottom>
      <diagonal/>
    </border>
    <border>
      <left style="thin">
        <color theme="0" tint="-0.14993743705557422"/>
      </left>
      <right/>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top/>
      <bottom/>
      <diagonal/>
    </border>
    <border>
      <left style="thin">
        <color theme="0" tint="-0.14996795556505021"/>
      </left>
      <right/>
      <top/>
      <bottom style="thin">
        <color theme="0" tint="-0.14996795556505021"/>
      </bottom>
      <diagonal/>
    </border>
    <border>
      <left style="thin">
        <color theme="0" tint="-0.14993743705557422"/>
      </left>
      <right/>
      <top style="thin">
        <color theme="0" tint="-0.14996795556505021"/>
      </top>
      <bottom style="thin">
        <color theme="0" tint="-0.14993743705557422"/>
      </bottom>
      <diagonal/>
    </border>
    <border>
      <left style="thin">
        <color theme="0" tint="-0.14996795556505021"/>
      </left>
      <right/>
      <top style="thin">
        <color theme="0" tint="-0.14993743705557422"/>
      </top>
      <bottom/>
      <diagonal/>
    </border>
    <border>
      <left style="thin">
        <color theme="0" tint="-0.14996795556505021"/>
      </left>
      <right/>
      <top style="thin">
        <color rgb="FFBFB6AC"/>
      </top>
      <bottom style="thin">
        <color indexed="64"/>
      </bottom>
      <diagonal/>
    </border>
    <border>
      <left/>
      <right style="thin">
        <color theme="0" tint="-0.14996795556505021"/>
      </right>
      <top style="thin">
        <color rgb="FFFF6600"/>
      </top>
      <bottom/>
      <diagonal/>
    </border>
    <border>
      <left/>
      <right style="thin">
        <color theme="0" tint="-0.14993743705557422"/>
      </right>
      <top/>
      <bottom style="thin">
        <color theme="0" tint="-0.14993743705557422"/>
      </bottom>
      <diagonal/>
    </border>
    <border>
      <left style="thin">
        <color theme="0" tint="-0.14993743705557422"/>
      </left>
      <right style="thin">
        <color theme="0" tint="-0.14993743705557422"/>
      </right>
      <top style="thin">
        <color indexed="64"/>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theme="0" tint="-0.14993743705557422"/>
      </left>
      <right/>
      <top style="thin">
        <color theme="0" tint="-0.14993743705557422"/>
      </top>
      <bottom/>
      <diagonal/>
    </border>
    <border>
      <left style="thin">
        <color theme="0" tint="-0.14993743705557422"/>
      </left>
      <right/>
      <top style="thin">
        <color indexed="64"/>
      </top>
      <bottom style="thin">
        <color indexed="64"/>
      </bottom>
      <diagonal/>
    </border>
  </borders>
  <cellStyleXfs count="774">
    <xf numFmtId="0" fontId="0" fillId="0" borderId="0"/>
    <xf numFmtId="0" fontId="9" fillId="0" borderId="0"/>
    <xf numFmtId="0" fontId="9" fillId="0" borderId="0"/>
    <xf numFmtId="0" fontId="23" fillId="0" borderId="0"/>
    <xf numFmtId="0" fontId="27" fillId="0" borderId="0"/>
    <xf numFmtId="0" fontId="35" fillId="0" borderId="0"/>
    <xf numFmtId="0" fontId="28" fillId="3" borderId="1" applyNumberFormat="0" applyAlignment="0" applyProtection="0"/>
    <xf numFmtId="167" fontId="9"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9" fillId="0" borderId="0" applyFont="0" applyFill="0" applyBorder="0" applyAlignment="0" applyProtection="0"/>
    <xf numFmtId="0" fontId="15" fillId="5" borderId="2" applyNumberFormat="0" applyAlignment="0" applyProtection="0"/>
    <xf numFmtId="0" fontId="29" fillId="0" borderId="3" applyNumberFormat="0" applyFill="0" applyAlignment="0" applyProtection="0"/>
    <xf numFmtId="0" fontId="17" fillId="7" borderId="0" applyNumberFormat="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2" fillId="0" borderId="0" applyNumberFormat="0" applyFont="0" applyFill="0" applyBorder="0" applyAlignment="0" applyProtection="0">
      <alignment vertical="top"/>
      <protection locked="0"/>
    </xf>
    <xf numFmtId="0" fontId="12" fillId="0" borderId="0" applyNumberFormat="0" applyFont="0" applyFill="0" applyBorder="0" applyAlignment="0" applyProtection="0">
      <alignment vertical="top"/>
      <protection locked="0"/>
    </xf>
    <xf numFmtId="0" fontId="18" fillId="6" borderId="1" applyNumberFormat="0" applyAlignment="0" applyProtection="0"/>
    <xf numFmtId="165" fontId="9" fillId="0" borderId="0" applyFont="0" applyFill="0" applyBorder="0" applyAlignment="0" applyProtection="0"/>
    <xf numFmtId="0" fontId="30" fillId="0" borderId="5" applyNumberFormat="0" applyFill="0" applyAlignment="0" applyProtection="0"/>
    <xf numFmtId="0" fontId="31" fillId="0" borderId="4"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19" fillId="4" borderId="0" applyNumberFormat="0" applyBorder="0" applyAlignment="0" applyProtection="0"/>
    <xf numFmtId="0" fontId="11" fillId="0" borderId="0"/>
    <xf numFmtId="0" fontId="9" fillId="0" borderId="0"/>
    <xf numFmtId="0" fontId="9" fillId="4" borderId="7" applyNumberFormat="0" applyFont="0" applyAlignment="0" applyProtection="0"/>
    <xf numFmtId="0" fontId="14" fillId="2" borderId="0" applyNumberFormat="0" applyBorder="0" applyAlignment="0" applyProtection="0"/>
    <xf numFmtId="9" fontId="11" fillId="0" borderId="0" applyFont="0" applyFill="0" applyBorder="0" applyAlignment="0" applyProtection="0"/>
    <xf numFmtId="9" fontId="9" fillId="0" borderId="0" applyFont="0" applyFill="0" applyBorder="0" applyAlignment="0" applyProtection="0"/>
    <xf numFmtId="0" fontId="23"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15" fontId="23" fillId="0" borderId="0" applyFont="0" applyFill="0" applyBorder="0" applyAlignment="0" applyProtection="0"/>
    <xf numFmtId="15" fontId="27" fillId="0" borderId="0" applyFont="0" applyFill="0" applyBorder="0" applyAlignment="0" applyProtection="0"/>
    <xf numFmtId="4" fontId="23" fillId="0" borderId="0" applyFont="0" applyFill="0" applyBorder="0" applyAlignment="0" applyProtection="0"/>
    <xf numFmtId="4" fontId="27" fillId="0" borderId="0" applyFont="0" applyFill="0" applyBorder="0" applyAlignment="0" applyProtection="0"/>
    <xf numFmtId="0" fontId="24" fillId="0" borderId="9">
      <alignment horizontal="center"/>
    </xf>
    <xf numFmtId="0" fontId="33" fillId="0" borderId="9">
      <alignment horizontal="center"/>
    </xf>
    <xf numFmtId="0" fontId="36" fillId="0" borderId="9">
      <alignment horizontal="center"/>
    </xf>
    <xf numFmtId="3" fontId="23" fillId="0" borderId="0" applyFont="0" applyFill="0" applyBorder="0" applyAlignment="0" applyProtection="0"/>
    <xf numFmtId="3" fontId="27" fillId="0" borderId="0" applyFont="0" applyFill="0" applyBorder="0" applyAlignment="0" applyProtection="0"/>
    <xf numFmtId="0" fontId="23" fillId="8" borderId="0" applyNumberFormat="0" applyFont="0" applyBorder="0" applyAlignment="0" applyProtection="0"/>
    <xf numFmtId="0" fontId="27" fillId="8" borderId="0" applyNumberFormat="0" applyFont="0" applyBorder="0" applyAlignment="0" applyProtection="0"/>
    <xf numFmtId="166" fontId="25" fillId="0" borderId="0" applyFill="0"/>
    <xf numFmtId="0" fontId="26" fillId="0" borderId="0" applyFill="0">
      <alignment horizontal="left" indent="6"/>
    </xf>
    <xf numFmtId="0" fontId="9" fillId="0" borderId="0"/>
    <xf numFmtId="0" fontId="9" fillId="0" borderId="0"/>
    <xf numFmtId="0" fontId="11" fillId="0" borderId="0"/>
    <xf numFmtId="0" fontId="34" fillId="0" borderId="0" applyNumberFormat="0" applyFill="0" applyBorder="0" applyAlignment="0" applyProtection="0"/>
    <xf numFmtId="0" fontId="21" fillId="0" borderId="10" applyNumberFormat="0" applyFill="0" applyAlignment="0" applyProtection="0"/>
    <xf numFmtId="0" fontId="20" fillId="3" borderId="8" applyNumberFormat="0" applyAlignment="0" applyProtection="0"/>
    <xf numFmtId="0" fontId="16" fillId="0" borderId="0" applyNumberFormat="0" applyFill="0" applyBorder="0" applyAlignment="0" applyProtection="0"/>
    <xf numFmtId="0" fontId="22" fillId="0" borderId="0" applyNumberFormat="0" applyFill="0" applyBorder="0" applyAlignment="0" applyProtection="0"/>
    <xf numFmtId="0" fontId="23"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4" fillId="0" borderId="9">
      <alignment horizontal="center"/>
    </xf>
    <xf numFmtId="3" fontId="23" fillId="0" borderId="0" applyFont="0" applyFill="0" applyBorder="0" applyAlignment="0" applyProtection="0"/>
    <xf numFmtId="0" fontId="23" fillId="8" borderId="0" applyNumberFormat="0" applyFont="0" applyBorder="0" applyAlignment="0" applyProtection="0"/>
    <xf numFmtId="0" fontId="9" fillId="0" borderId="0"/>
    <xf numFmtId="0" fontId="23" fillId="0" borderId="0"/>
    <xf numFmtId="167"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0" fontId="8" fillId="0" borderId="0"/>
    <xf numFmtId="0" fontId="8" fillId="0" borderId="0"/>
    <xf numFmtId="0" fontId="9" fillId="0" borderId="0"/>
    <xf numFmtId="9" fontId="9" fillId="0" borderId="0" applyFont="0" applyFill="0" applyBorder="0" applyAlignment="0" applyProtection="0"/>
    <xf numFmtId="0" fontId="24" fillId="0" borderId="9">
      <alignment horizontal="center"/>
    </xf>
    <xf numFmtId="0" fontId="9" fillId="0" borderId="0"/>
    <xf numFmtId="0" fontId="7" fillId="0" borderId="0"/>
    <xf numFmtId="0" fontId="7" fillId="0" borderId="0"/>
    <xf numFmtId="0" fontId="9" fillId="0" borderId="0"/>
    <xf numFmtId="0" fontId="9" fillId="0" borderId="0"/>
    <xf numFmtId="172" fontId="61" fillId="0" borderId="34"/>
    <xf numFmtId="0" fontId="9" fillId="0" borderId="0"/>
    <xf numFmtId="14" fontId="62" fillId="0" borderId="0" applyProtection="0">
      <alignment vertical="center"/>
    </xf>
    <xf numFmtId="0" fontId="9" fillId="0" borderId="0" applyFont="0" applyFill="0" applyBorder="0" applyAlignment="0" applyProtection="0"/>
    <xf numFmtId="0" fontId="63" fillId="0" borderId="0"/>
    <xf numFmtId="173" fontId="9" fillId="0" borderId="0" applyFont="0" applyFill="0" applyBorder="0" applyAlignment="0" applyProtection="0"/>
    <xf numFmtId="174" fontId="9" fillId="0" borderId="0" applyFont="0" applyFill="0" applyBorder="0" applyAlignment="0" applyProtection="0"/>
    <xf numFmtId="0" fontId="9" fillId="0" borderId="0">
      <alignment horizontal="left" wrapText="1"/>
    </xf>
    <xf numFmtId="0" fontId="9" fillId="0" borderId="0">
      <alignment horizontal="left" wrapText="1"/>
    </xf>
    <xf numFmtId="0" fontId="62" fillId="0" borderId="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14" fontId="62" fillId="0" borderId="0" applyProtection="0">
      <alignment vertical="center"/>
    </xf>
    <xf numFmtId="14" fontId="62" fillId="0" borderId="0" applyProtection="0">
      <alignment vertical="center"/>
    </xf>
    <xf numFmtId="0" fontId="23" fillId="0" borderId="0"/>
    <xf numFmtId="0" fontId="23" fillId="0" borderId="0"/>
    <xf numFmtId="0" fontId="23" fillId="0" borderId="0"/>
    <xf numFmtId="0" fontId="23" fillId="0" borderId="0"/>
    <xf numFmtId="0" fontId="9" fillId="0" borderId="0">
      <alignment horizontal="left" wrapText="1"/>
    </xf>
    <xf numFmtId="14" fontId="62" fillId="0" borderId="0" applyProtection="0">
      <alignment vertical="center"/>
    </xf>
    <xf numFmtId="14" fontId="62" fillId="0" borderId="0" applyProtection="0">
      <alignment vertical="center"/>
    </xf>
    <xf numFmtId="0" fontId="9" fillId="0" borderId="0">
      <alignment vertical="top"/>
    </xf>
    <xf numFmtId="175" fontId="9" fillId="0" borderId="0" applyFont="0" applyFill="0" applyBorder="0" applyAlignment="0" applyProtection="0"/>
    <xf numFmtId="0" fontId="23" fillId="0" borderId="0"/>
    <xf numFmtId="176" fontId="9" fillId="0" borderId="0" applyFont="0" applyFill="0" applyBorder="0" applyAlignment="0" applyProtection="0"/>
    <xf numFmtId="177"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xf numFmtId="14" fontId="62" fillId="0" borderId="0" applyProtection="0">
      <alignment vertical="center"/>
    </xf>
    <xf numFmtId="14" fontId="62" fillId="0" borderId="0" applyProtection="0">
      <alignment vertical="center"/>
    </xf>
    <xf numFmtId="0" fontId="9" fillId="0" borderId="0">
      <alignment horizontal="left" wrapText="1"/>
    </xf>
    <xf numFmtId="14" fontId="62" fillId="0" borderId="0" applyProtection="0">
      <alignment vertical="center"/>
    </xf>
    <xf numFmtId="14" fontId="62" fillId="0" borderId="0" applyProtection="0">
      <alignment vertical="center"/>
    </xf>
    <xf numFmtId="14" fontId="62" fillId="0" borderId="0" applyProtection="0">
      <alignment vertical="center"/>
    </xf>
    <xf numFmtId="178" fontId="9" fillId="0" borderId="0" applyFont="0" applyFill="0" applyBorder="0" applyAlignment="0" applyProtection="0"/>
    <xf numFmtId="0" fontId="9" fillId="0" borderId="0">
      <alignment horizontal="left" wrapText="1"/>
    </xf>
    <xf numFmtId="0" fontId="23" fillId="0" borderId="0"/>
    <xf numFmtId="0" fontId="23" fillId="0" borderId="0"/>
    <xf numFmtId="0" fontId="9" fillId="0" borderId="0">
      <alignment horizontal="left" wrapText="1"/>
    </xf>
    <xf numFmtId="0" fontId="64" fillId="0" borderId="0" applyNumberFormat="0" applyFill="0" applyBorder="0" applyAlignment="0" applyProtection="0"/>
    <xf numFmtId="0" fontId="9" fillId="16" borderId="0" applyNumberFormat="0" applyFont="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9" fillId="0" borderId="0">
      <alignment horizontal="left" wrapText="1"/>
    </xf>
    <xf numFmtId="14" fontId="62" fillId="0" borderId="0" applyProtection="0">
      <alignment vertical="center"/>
    </xf>
    <xf numFmtId="14" fontId="62" fillId="0" borderId="0" applyProtection="0">
      <alignment vertical="center"/>
    </xf>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0" fontId="9" fillId="0" borderId="0"/>
    <xf numFmtId="179" fontId="9" fillId="0" borderId="0" applyFont="0" applyFill="0" applyBorder="0" applyAlignment="0" applyProtection="0"/>
    <xf numFmtId="180" fontId="9" fillId="0" borderId="0" applyFont="0" applyFill="0" applyBorder="0" applyProtection="0">
      <alignment horizontal="right"/>
    </xf>
    <xf numFmtId="0" fontId="9" fillId="0" borderId="0">
      <alignment horizontal="left" wrapText="1"/>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62" fillId="0" borderId="0" applyProtection="0">
      <alignment vertical="center"/>
    </xf>
    <xf numFmtId="14" fontId="62" fillId="0" borderId="0" applyProtection="0">
      <alignment vertical="center"/>
    </xf>
    <xf numFmtId="0" fontId="9" fillId="0" borderId="0">
      <alignment vertical="top"/>
    </xf>
    <xf numFmtId="0" fontId="9" fillId="0" borderId="0">
      <alignment horizontal="left" wrapText="1"/>
    </xf>
    <xf numFmtId="0" fontId="9" fillId="0" borderId="0"/>
    <xf numFmtId="0" fontId="9" fillId="0" borderId="0">
      <alignment horizontal="left" wrapText="1"/>
    </xf>
    <xf numFmtId="14" fontId="62"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62" fillId="0" borderId="0" applyProtection="0">
      <alignment vertical="center"/>
    </xf>
    <xf numFmtId="14" fontId="62" fillId="0" borderId="0" applyProtection="0">
      <alignment vertical="center"/>
    </xf>
    <xf numFmtId="14" fontId="62" fillId="0" borderId="0" applyProtection="0">
      <alignment vertical="center"/>
    </xf>
    <xf numFmtId="0" fontId="9" fillId="0" borderId="0">
      <alignment horizontal="left" wrapText="1"/>
    </xf>
    <xf numFmtId="0" fontId="9" fillId="0" borderId="0">
      <alignment horizontal="left" wrapText="1"/>
    </xf>
    <xf numFmtId="14" fontId="62" fillId="0" borderId="0" applyProtection="0">
      <alignment vertical="center"/>
    </xf>
    <xf numFmtId="0" fontId="9" fillId="0" borderId="0">
      <alignment horizontal="left" wrapText="1"/>
    </xf>
    <xf numFmtId="0" fontId="65" fillId="0" borderId="0" applyNumberFormat="0" applyFill="0" applyBorder="0" applyProtection="0">
      <alignment vertical="top"/>
    </xf>
    <xf numFmtId="0" fontId="9" fillId="0" borderId="0">
      <alignment horizontal="left" wrapText="1"/>
    </xf>
    <xf numFmtId="0" fontId="66" fillId="0" borderId="35" applyNumberFormat="0" applyFill="0" applyAlignment="0" applyProtection="0"/>
    <xf numFmtId="0" fontId="67" fillId="0" borderId="36" applyNumberFormat="0" applyFill="0" applyProtection="0">
      <alignment horizontal="center"/>
    </xf>
    <xf numFmtId="0" fontId="67" fillId="0" borderId="0" applyNumberFormat="0" applyFill="0" applyBorder="0" applyProtection="0">
      <alignment horizontal="left"/>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68" fillId="0" borderId="0" applyNumberFormat="0" applyFill="0" applyBorder="0" applyProtection="0">
      <alignment horizontal="centerContinuous"/>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9" fillId="0" borderId="0">
      <alignment horizontal="left" wrapText="1"/>
    </xf>
    <xf numFmtId="14" fontId="62" fillId="0" borderId="0" applyProtection="0">
      <alignment vertical="center"/>
    </xf>
    <xf numFmtId="14" fontId="62" fillId="0" borderId="0" applyProtection="0">
      <alignment vertical="center"/>
    </xf>
    <xf numFmtId="0" fontId="23" fillId="0" borderId="0"/>
    <xf numFmtId="0" fontId="23" fillId="0" borderId="0"/>
    <xf numFmtId="14" fontId="62" fillId="0" borderId="0" applyProtection="0">
      <alignment vertical="center"/>
    </xf>
    <xf numFmtId="14" fontId="62" fillId="0" borderId="0" applyProtection="0">
      <alignment vertical="center"/>
    </xf>
    <xf numFmtId="0" fontId="62" fillId="0" borderId="0">
      <alignment vertical="center"/>
    </xf>
    <xf numFmtId="0" fontId="69" fillId="17" borderId="0" applyNumberFormat="0" applyBorder="0" applyAlignment="0" applyProtection="0"/>
    <xf numFmtId="0" fontId="69" fillId="18" borderId="0" applyNumberFormat="0" applyBorder="0" applyAlignment="0" applyProtection="0"/>
    <xf numFmtId="0" fontId="69" fillId="4" borderId="0" applyNumberFormat="0" applyBorder="0" applyAlignment="0" applyProtection="0"/>
    <xf numFmtId="0" fontId="69" fillId="19"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3" borderId="0" applyNumberFormat="0" applyBorder="0" applyAlignment="0" applyProtection="0">
      <alignment vertical="center"/>
    </xf>
    <xf numFmtId="0" fontId="70" fillId="18" borderId="0" applyNumberFormat="0" applyBorder="0" applyAlignment="0" applyProtection="0">
      <alignment vertical="center"/>
    </xf>
    <xf numFmtId="0" fontId="69" fillId="17" borderId="0" applyNumberFormat="0" applyBorder="0" applyAlignment="0" applyProtection="0"/>
    <xf numFmtId="0" fontId="69" fillId="6" borderId="0" applyNumberFormat="0" applyBorder="0" applyAlignment="0" applyProtection="0"/>
    <xf numFmtId="0" fontId="69" fillId="16" borderId="0" applyNumberFormat="0" applyBorder="0" applyAlignment="0" applyProtection="0"/>
    <xf numFmtId="0" fontId="69" fillId="24"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70" fillId="7" borderId="0" applyNumberFormat="0" applyBorder="0" applyAlignment="0" applyProtection="0">
      <alignment vertical="center"/>
    </xf>
    <xf numFmtId="0" fontId="70" fillId="6" borderId="0" applyNumberFormat="0" applyBorder="0" applyAlignment="0" applyProtection="0">
      <alignment vertical="center"/>
    </xf>
    <xf numFmtId="0" fontId="70" fillId="25" borderId="0" applyNumberFormat="0" applyBorder="0" applyAlignment="0" applyProtection="0">
      <alignment vertical="center"/>
    </xf>
    <xf numFmtId="0" fontId="70" fillId="2" borderId="0" applyNumberFormat="0" applyBorder="0" applyAlignment="0" applyProtection="0">
      <alignment vertical="center"/>
    </xf>
    <xf numFmtId="0" fontId="70" fillId="7" borderId="0" applyNumberFormat="0" applyBorder="0" applyAlignment="0" applyProtection="0">
      <alignment vertical="center"/>
    </xf>
    <xf numFmtId="0" fontId="70" fillId="26" borderId="0" applyNumberFormat="0" applyBorder="0" applyAlignment="0" applyProtection="0">
      <alignment vertical="center"/>
    </xf>
    <xf numFmtId="0" fontId="71" fillId="17" borderId="0" applyNumberFormat="0" applyBorder="0" applyAlignment="0" applyProtection="0"/>
    <xf numFmtId="0" fontId="71" fillId="6" borderId="0" applyNumberFormat="0" applyBorder="0" applyAlignment="0" applyProtection="0"/>
    <xf numFmtId="0" fontId="71" fillId="16" borderId="0" applyNumberFormat="0" applyBorder="0" applyAlignment="0" applyProtection="0"/>
    <xf numFmtId="0" fontId="71" fillId="2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2" fillId="27" borderId="0" applyNumberFormat="0" applyBorder="0" applyAlignment="0" applyProtection="0">
      <alignment vertical="center"/>
    </xf>
    <xf numFmtId="0" fontId="72" fillId="6" borderId="0" applyNumberFormat="0" applyBorder="0" applyAlignment="0" applyProtection="0">
      <alignment vertical="center"/>
    </xf>
    <xf numFmtId="0" fontId="72" fillId="25"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181" fontId="73" fillId="31" borderId="0" applyFont="0" applyFill="0" applyBorder="0" applyProtection="0">
      <alignment horizontal="right"/>
    </xf>
    <xf numFmtId="0" fontId="60" fillId="0" borderId="0" applyNumberFormat="0" applyFill="0" applyBorder="0" applyAlignment="0">
      <alignment horizontal="right"/>
    </xf>
    <xf numFmtId="0" fontId="74" fillId="0" borderId="0" applyNumberFormat="0" applyFill="0" applyBorder="0" applyAlignment="0">
      <alignment horizontal="right"/>
    </xf>
    <xf numFmtId="4" fontId="61" fillId="0" borderId="0"/>
    <xf numFmtId="0" fontId="25" fillId="0" borderId="0" applyNumberFormat="0" applyFill="0" applyBorder="0" applyAlignment="0">
      <alignment horizontal="left"/>
    </xf>
    <xf numFmtId="37" fontId="75" fillId="0" borderId="0" applyNumberFormat="0" applyFont="0" applyFill="0" applyAlignment="0" applyProtection="0"/>
    <xf numFmtId="0" fontId="17" fillId="22" borderId="0" applyNumberFormat="0" applyBorder="0" applyAlignment="0" applyProtection="0"/>
    <xf numFmtId="0" fontId="76" fillId="3" borderId="0">
      <protection locked="0"/>
    </xf>
    <xf numFmtId="0" fontId="77" fillId="3" borderId="0">
      <protection locked="0"/>
    </xf>
    <xf numFmtId="0" fontId="78" fillId="19" borderId="8" applyNumberFormat="0" applyAlignment="0" applyProtection="0"/>
    <xf numFmtId="0" fontId="15" fillId="5" borderId="37" applyNumberFormat="0" applyAlignment="0" applyProtection="0"/>
    <xf numFmtId="0" fontId="79" fillId="0" borderId="38" applyNumberFormat="0" applyFill="0" applyAlignment="0" applyProtection="0"/>
    <xf numFmtId="167" fontId="9" fillId="0" borderId="0" applyFont="0" applyFill="0" applyBorder="0" applyAlignment="0" applyProtection="0"/>
    <xf numFmtId="0" fontId="80" fillId="0" borderId="0"/>
    <xf numFmtId="0" fontId="9" fillId="0" borderId="0" applyNumberFormat="0" applyFont="0" applyFill="0" applyBorder="0" applyAlignment="0" applyProtection="0"/>
    <xf numFmtId="0" fontId="81" fillId="0" borderId="0" applyNumberFormat="0" applyFont="0" applyFill="0" applyBorder="0" applyAlignment="0"/>
    <xf numFmtId="0" fontId="82" fillId="0" borderId="0" applyNumberFormat="0" applyFill="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36" borderId="0" applyNumberFormat="0" applyBorder="0" applyAlignment="0" applyProtection="0"/>
    <xf numFmtId="0" fontId="83" fillId="18" borderId="8" applyNumberFormat="0" applyAlignment="0" applyProtection="0"/>
    <xf numFmtId="182" fontId="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3" fontId="9" fillId="0" borderId="0" applyNumberFormat="0" applyFont="0" applyFill="0" applyBorder="0" applyAlignment="0" applyProtection="0"/>
    <xf numFmtId="0" fontId="10" fillId="0" borderId="0" applyNumberFormat="0" applyFont="0" applyFill="0" applyBorder="0" applyAlignment="0" applyProtection="0"/>
    <xf numFmtId="1" fontId="10" fillId="0" borderId="0" applyFont="0" applyFill="0" applyBorder="0" applyAlignment="0" applyProtection="0"/>
    <xf numFmtId="0" fontId="77" fillId="3" borderId="0">
      <protection locked="0"/>
    </xf>
    <xf numFmtId="0" fontId="67" fillId="0" borderId="39" applyNumberFormat="0" applyFill="0" applyBorder="0" applyAlignment="0"/>
    <xf numFmtId="184" fontId="77" fillId="3" borderId="0">
      <protection locked="0"/>
    </xf>
    <xf numFmtId="38" fontId="10" fillId="37" borderId="0" applyNumberFormat="0" applyBorder="0" applyAlignment="0" applyProtection="0"/>
    <xf numFmtId="0" fontId="84" fillId="0" borderId="40" applyNumberFormat="0" applyAlignment="0" applyProtection="0">
      <alignment horizontal="left" vertical="center"/>
    </xf>
    <xf numFmtId="0" fontId="84" fillId="0" borderId="41">
      <alignment horizontal="left" vertical="center"/>
    </xf>
    <xf numFmtId="0" fontId="25" fillId="0" borderId="0" applyNumberFormat="0" applyFill="0" applyBorder="0" applyAlignment="0"/>
    <xf numFmtId="0" fontId="14" fillId="21" borderId="0" applyNumberFormat="0" applyBorder="0" applyAlignment="0" applyProtection="0"/>
    <xf numFmtId="0" fontId="85" fillId="0" borderId="42" applyNumberFormat="0" applyProtection="0">
      <alignment horizontal="left" vertical="center"/>
    </xf>
    <xf numFmtId="10" fontId="10" fillId="38" borderId="43" applyNumberFormat="0" applyBorder="0" applyAlignment="0" applyProtection="0"/>
    <xf numFmtId="0" fontId="80" fillId="0" borderId="0"/>
    <xf numFmtId="0" fontId="80" fillId="0" borderId="0"/>
    <xf numFmtId="185" fontId="9" fillId="0" borderId="0" applyFont="0" applyFill="0" applyBorder="0" applyAlignment="0" applyProtection="0"/>
    <xf numFmtId="185" fontId="9" fillId="0" borderId="0" applyFont="0" applyFill="0" applyBorder="0" applyAlignment="0" applyProtection="0"/>
    <xf numFmtId="40" fontId="86" fillId="9" borderId="0" applyProtection="0"/>
    <xf numFmtId="186" fontId="77" fillId="3" borderId="0">
      <protection locked="0"/>
    </xf>
    <xf numFmtId="187" fontId="77" fillId="3" borderId="0">
      <protection locked="0"/>
    </xf>
    <xf numFmtId="0" fontId="87" fillId="37" borderId="0">
      <alignment horizontal="center" vertical="center"/>
    </xf>
    <xf numFmtId="37" fontId="88" fillId="0" borderId="0"/>
    <xf numFmtId="0" fontId="10" fillId="0" borderId="0" applyNumberFormat="0" applyFont="0" applyFill="0" applyBorder="0" applyAlignment="0" applyProtection="0"/>
    <xf numFmtId="184" fontId="89" fillId="0" borderId="0"/>
    <xf numFmtId="0" fontId="9" fillId="0" borderId="0"/>
    <xf numFmtId="0" fontId="90" fillId="0" borderId="0"/>
    <xf numFmtId="0" fontId="91" fillId="0" borderId="0"/>
    <xf numFmtId="0" fontId="9" fillId="4" borderId="44" applyNumberFormat="0" applyFont="0" applyAlignment="0" applyProtection="0"/>
    <xf numFmtId="0" fontId="92" fillId="0" borderId="34"/>
    <xf numFmtId="0" fontId="62" fillId="0" borderId="0"/>
    <xf numFmtId="10" fontId="9" fillId="0" borderId="0" applyFont="0" applyFill="0" applyBorder="0" applyAlignment="0" applyProtection="0"/>
    <xf numFmtId="10" fontId="77" fillId="3" borderId="0">
      <protection locked="0"/>
    </xf>
    <xf numFmtId="9" fontId="9" fillId="0" borderId="0" applyFont="0" applyFill="0" applyBorder="0" applyAlignment="0" applyProtection="0"/>
    <xf numFmtId="9" fontId="9" fillId="0" borderId="0" applyFont="0" applyFill="0" applyBorder="0" applyAlignment="0" applyProtection="0"/>
    <xf numFmtId="39" fontId="77" fillId="3" borderId="0">
      <protection locked="0"/>
    </xf>
    <xf numFmtId="37" fontId="77" fillId="3" borderId="0">
      <protection locked="0"/>
    </xf>
    <xf numFmtId="0" fontId="93" fillId="0" borderId="45">
      <alignment horizontal="left"/>
    </xf>
    <xf numFmtId="188" fontId="73" fillId="0" borderId="0">
      <alignment horizontal="center"/>
    </xf>
    <xf numFmtId="0" fontId="94" fillId="19" borderId="1" applyNumberFormat="0" applyAlignment="0" applyProtection="0"/>
    <xf numFmtId="0" fontId="9" fillId="0" borderId="0"/>
    <xf numFmtId="0" fontId="87"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80" fillId="0" borderId="0"/>
    <xf numFmtId="170" fontId="9" fillId="0" borderId="46">
      <alignment horizontal="center"/>
    </xf>
    <xf numFmtId="0" fontId="22"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47" applyNumberFormat="0" applyFill="0" applyAlignment="0" applyProtection="0"/>
    <xf numFmtId="0" fontId="98" fillId="0" borderId="48" applyNumberFormat="0" applyFill="0" applyAlignment="0" applyProtection="0"/>
    <xf numFmtId="0" fontId="82" fillId="0" borderId="49" applyNumberFormat="0" applyFill="0" applyAlignment="0" applyProtection="0"/>
    <xf numFmtId="0" fontId="62" fillId="0" borderId="0"/>
    <xf numFmtId="0" fontId="80" fillId="0" borderId="0"/>
    <xf numFmtId="189" fontId="9" fillId="0" borderId="0"/>
    <xf numFmtId="43" fontId="10" fillId="0" borderId="0"/>
    <xf numFmtId="0" fontId="99" fillId="39" borderId="0"/>
    <xf numFmtId="0" fontId="100" fillId="40" borderId="0"/>
    <xf numFmtId="0" fontId="100" fillId="20" borderId="50"/>
    <xf numFmtId="0" fontId="99" fillId="41" borderId="51"/>
    <xf numFmtId="0" fontId="99" fillId="42" borderId="0"/>
    <xf numFmtId="0" fontId="101" fillId="17" borderId="49"/>
    <xf numFmtId="0" fontId="99" fillId="39" borderId="0"/>
    <xf numFmtId="0" fontId="72" fillId="17" borderId="0" applyNumberFormat="0" applyBorder="0" applyAlignment="0" applyProtection="0">
      <alignment vertical="center"/>
    </xf>
    <xf numFmtId="0" fontId="72" fillId="33" borderId="0" applyNumberFormat="0" applyBorder="0" applyAlignment="0" applyProtection="0">
      <alignment vertical="center"/>
    </xf>
    <xf numFmtId="0" fontId="72" fillId="34"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2" fillId="36" borderId="0" applyNumberFormat="0" applyBorder="0" applyAlignment="0" applyProtection="0">
      <alignment vertical="center"/>
    </xf>
    <xf numFmtId="0" fontId="102" fillId="0" borderId="0" applyNumberFormat="0" applyFill="0" applyBorder="0" applyAlignment="0" applyProtection="0">
      <alignment vertical="center"/>
    </xf>
    <xf numFmtId="0" fontId="103" fillId="24" borderId="1" applyNumberFormat="0" applyAlignment="0" applyProtection="0">
      <alignment vertical="center"/>
    </xf>
    <xf numFmtId="0" fontId="104" fillId="21" borderId="0" applyNumberFormat="0" applyBorder="0" applyAlignment="0" applyProtection="0">
      <alignment vertical="center"/>
    </xf>
    <xf numFmtId="0" fontId="9" fillId="4" borderId="44" applyNumberFormat="0" applyFont="0" applyAlignment="0" applyProtection="0">
      <alignment vertical="center"/>
    </xf>
    <xf numFmtId="0" fontId="105" fillId="16" borderId="0" applyNumberFormat="0" applyBorder="0" applyAlignment="0" applyProtection="0">
      <alignment vertical="center"/>
    </xf>
    <xf numFmtId="0" fontId="106" fillId="0" borderId="0" applyNumberFormat="0" applyFill="0" applyBorder="0" applyAlignment="0" applyProtection="0">
      <alignment vertical="center"/>
    </xf>
    <xf numFmtId="0" fontId="107" fillId="5" borderId="2" applyNumberFormat="0" applyAlignment="0" applyProtection="0">
      <alignment vertical="center"/>
    </xf>
    <xf numFmtId="0" fontId="108" fillId="0" borderId="38" applyNumberFormat="0" applyFill="0" applyAlignment="0" applyProtection="0">
      <alignment vertical="center"/>
    </xf>
    <xf numFmtId="0" fontId="109" fillId="0" borderId="52" applyNumberFormat="0" applyFill="0" applyAlignment="0" applyProtection="0">
      <alignment vertical="center"/>
    </xf>
    <xf numFmtId="0" fontId="110" fillId="18" borderId="1" applyNumberFormat="0" applyAlignment="0" applyProtection="0">
      <alignment vertical="center"/>
    </xf>
    <xf numFmtId="0" fontId="111" fillId="0" borderId="0" applyNumberFormat="0" applyFill="0" applyBorder="0" applyAlignment="0" applyProtection="0">
      <alignment vertical="center"/>
    </xf>
    <xf numFmtId="0" fontId="112" fillId="0" borderId="48" applyNumberFormat="0" applyFill="0" applyAlignment="0" applyProtection="0">
      <alignment vertical="center"/>
    </xf>
    <xf numFmtId="0" fontId="113" fillId="0" borderId="53" applyNumberFormat="0" applyFill="0" applyAlignment="0" applyProtection="0">
      <alignment vertical="center"/>
    </xf>
    <xf numFmtId="0" fontId="114" fillId="0" borderId="54" applyNumberFormat="0" applyFill="0" applyAlignment="0" applyProtection="0">
      <alignment vertical="center"/>
    </xf>
    <xf numFmtId="0" fontId="114" fillId="0" borderId="0" applyNumberFormat="0" applyFill="0" applyBorder="0" applyAlignment="0" applyProtection="0">
      <alignment vertical="center"/>
    </xf>
    <xf numFmtId="0" fontId="115" fillId="22" borderId="0" applyNumberFormat="0" applyBorder="0" applyAlignment="0" applyProtection="0">
      <alignment vertical="center"/>
    </xf>
    <xf numFmtId="0" fontId="116" fillId="24" borderId="8" applyNumberFormat="0" applyAlignment="0" applyProtection="0">
      <alignment vertical="center"/>
    </xf>
    <xf numFmtId="0" fontId="9" fillId="0" borderId="0">
      <alignment horizontal="left" wrapText="1"/>
    </xf>
    <xf numFmtId="0" fontId="63" fillId="0" borderId="0"/>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69" fillId="20"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 borderId="0" applyNumberFormat="0" applyBorder="0" applyAlignment="0" applyProtection="0"/>
    <xf numFmtId="0" fontId="69" fillId="23" borderId="0" applyNumberFormat="0" applyBorder="0" applyAlignment="0" applyProtection="0"/>
    <xf numFmtId="0" fontId="69" fillId="18"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7" borderId="0" applyNumberFormat="0" applyBorder="0" applyAlignment="0" applyProtection="0"/>
    <xf numFmtId="0" fontId="69" fillId="6" borderId="0" applyNumberFormat="0" applyBorder="0" applyAlignment="0" applyProtection="0"/>
    <xf numFmtId="0" fontId="69" fillId="25" borderId="0" applyNumberFormat="0" applyBorder="0" applyAlignment="0" applyProtection="0"/>
    <xf numFmtId="0" fontId="69" fillId="2" borderId="0" applyNumberFormat="0" applyBorder="0" applyAlignment="0" applyProtection="0"/>
    <xf numFmtId="0" fontId="69" fillId="7" borderId="0" applyNumberFormat="0" applyBorder="0" applyAlignment="0" applyProtection="0"/>
    <xf numFmtId="0" fontId="69" fillId="2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71" fillId="27"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27"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17"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6" borderId="0" applyNumberFormat="0" applyBorder="0" applyAlignment="0" applyProtection="0"/>
    <xf numFmtId="0" fontId="78" fillId="24" borderId="1" applyNumberFormat="0" applyAlignment="0" applyProtection="0"/>
    <xf numFmtId="0" fontId="17" fillId="22" borderId="0" applyNumberFormat="0" applyBorder="0" applyAlignment="0" applyProtection="0"/>
    <xf numFmtId="0" fontId="78" fillId="24" borderId="1" applyNumberFormat="0" applyAlignment="0" applyProtection="0"/>
    <xf numFmtId="49" fontId="120" fillId="0" borderId="0">
      <alignment horizontal="left" vertical="center" wrapText="1"/>
    </xf>
    <xf numFmtId="0" fontId="15" fillId="5" borderId="2" applyNumberFormat="0" applyAlignment="0" applyProtection="0"/>
    <xf numFmtId="0" fontId="79" fillId="0" borderId="38" applyNumberFormat="0" applyFill="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5" borderId="2" applyNumberFormat="0" applyAlignment="0" applyProtection="0"/>
    <xf numFmtId="0" fontId="121" fillId="0" borderId="0" applyNumberFormat="0" applyFill="0" applyBorder="0" applyAlignment="0" applyProtection="0"/>
    <xf numFmtId="0" fontId="71" fillId="17"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6" borderId="0" applyNumberFormat="0" applyBorder="0" applyAlignment="0" applyProtection="0"/>
    <xf numFmtId="0" fontId="18" fillId="18" borderId="1" applyNumberFormat="0" applyAlignment="0" applyProtection="0"/>
    <xf numFmtId="0" fontId="79" fillId="0" borderId="38" applyNumberFormat="0" applyFill="0" applyAlignment="0" applyProtection="0"/>
    <xf numFmtId="171" fontId="122" fillId="0" borderId="0"/>
    <xf numFmtId="171" fontId="123" fillId="0" borderId="0"/>
    <xf numFmtId="171" fontId="124" fillId="0" borderId="0"/>
    <xf numFmtId="171" fontId="125" fillId="0" borderId="0"/>
    <xf numFmtId="171" fontId="126" fillId="0" borderId="0"/>
    <xf numFmtId="171" fontId="127" fillId="0" borderId="0"/>
    <xf numFmtId="0" fontId="17" fillId="22" borderId="0" applyNumberFormat="0" applyBorder="0" applyAlignment="0" applyProtection="0"/>
    <xf numFmtId="0" fontId="12" fillId="0" borderId="0" applyNumberFormat="0" applyFill="0" applyBorder="0" applyAlignment="0" applyProtection="0">
      <alignment vertical="top"/>
      <protection locked="0"/>
    </xf>
    <xf numFmtId="0" fontId="14" fillId="21" borderId="0" applyNumberFormat="0" applyBorder="0" applyAlignment="0" applyProtection="0"/>
    <xf numFmtId="0" fontId="9" fillId="43" borderId="60"/>
    <xf numFmtId="0" fontId="18" fillId="18" borderId="1" applyNumberFormat="0" applyAlignment="0" applyProtection="0"/>
    <xf numFmtId="167" fontId="9" fillId="0" borderId="0" applyFont="0" applyFill="0" applyBorder="0" applyAlignment="0" applyProtection="0"/>
    <xf numFmtId="185" fontId="9" fillId="0" borderId="0" applyFont="0" applyFill="0" applyBorder="0" applyAlignment="0" applyProtection="0"/>
    <xf numFmtId="43" fontId="69" fillId="0" borderId="0" applyFont="0" applyFill="0" applyBorder="0" applyAlignment="0" applyProtection="0"/>
    <xf numFmtId="185" fontId="9" fillId="0" borderId="0" applyFont="0" applyFill="0" applyBorder="0" applyAlignment="0" applyProtection="0"/>
    <xf numFmtId="192" fontId="6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3" fillId="0" borderId="0"/>
    <xf numFmtId="0" fontId="73" fillId="0" borderId="0"/>
    <xf numFmtId="0" fontId="73" fillId="0" borderId="0"/>
    <xf numFmtId="0" fontId="128" fillId="0" borderId="48" applyNumberFormat="0" applyFill="0" applyAlignment="0" applyProtection="0"/>
    <xf numFmtId="0" fontId="129" fillId="0" borderId="53" applyNumberFormat="0" applyFill="0" applyAlignment="0" applyProtection="0"/>
    <xf numFmtId="0" fontId="121" fillId="0" borderId="54" applyNumberFormat="0" applyFill="0" applyAlignment="0" applyProtection="0"/>
    <xf numFmtId="0" fontId="121" fillId="0" borderId="0" applyNumberFormat="0" applyFill="0" applyBorder="0" applyAlignment="0" applyProtection="0"/>
    <xf numFmtId="0" fontId="130" fillId="0" borderId="0"/>
    <xf numFmtId="0" fontId="25" fillId="0" borderId="0"/>
    <xf numFmtId="167" fontId="9" fillId="0" borderId="0" applyFont="0" applyFill="0" applyBorder="0" applyAlignment="0" applyProtection="0"/>
    <xf numFmtId="192" fontId="69" fillId="0" borderId="0" applyFont="0" applyFill="0" applyBorder="0" applyAlignment="0" applyProtection="0"/>
    <xf numFmtId="193" fontId="9" fillId="0" borderId="0" applyFont="0" applyFill="0" applyBorder="0" applyAlignment="0" applyProtection="0"/>
    <xf numFmtId="192"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0" fontId="19" fillId="16" borderId="0" applyNumberFormat="0" applyBorder="0" applyAlignment="0" applyProtection="0"/>
    <xf numFmtId="0" fontId="19" fillId="16" borderId="0" applyNumberFormat="0" applyBorder="0" applyAlignment="0" applyProtection="0"/>
    <xf numFmtId="196" fontId="131" fillId="0" borderId="61" applyBorder="0">
      <alignment horizontal="center" vertical="center" wrapText="1"/>
    </xf>
    <xf numFmtId="0" fontId="9" fillId="0" borderId="0"/>
    <xf numFmtId="0" fontId="9" fillId="0" borderId="0"/>
    <xf numFmtId="0" fontId="7" fillId="0" borderId="0"/>
    <xf numFmtId="0" fontId="9" fillId="0" borderId="0"/>
    <xf numFmtId="0" fontId="9" fillId="0" borderId="0"/>
    <xf numFmtId="0" fontId="9" fillId="0" borderId="0"/>
    <xf numFmtId="0" fontId="132" fillId="0" borderId="0"/>
    <xf numFmtId="0" fontId="9"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133" fillId="0" borderId="0"/>
    <xf numFmtId="0" fontId="9" fillId="0" borderId="0"/>
    <xf numFmtId="0" fontId="9" fillId="0" borderId="0"/>
    <xf numFmtId="0" fontId="9" fillId="0" borderId="0"/>
    <xf numFmtId="0" fontId="69" fillId="4" borderId="44" applyNumberFormat="0" applyFont="0" applyAlignment="0" applyProtection="0"/>
    <xf numFmtId="0" fontId="9" fillId="4" borderId="44" applyNumberFormat="0" applyFont="0" applyAlignment="0" applyProtection="0"/>
    <xf numFmtId="0" fontId="14" fillId="21" borderId="0" applyNumberFormat="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1" fontId="134" fillId="44" borderId="43" applyNumberFormat="0" applyBorder="0" applyAlignment="0">
      <alignment horizontal="right"/>
      <protection locked="0"/>
    </xf>
    <xf numFmtId="0" fontId="9" fillId="0" borderId="0" applyNumberFormat="0" applyFont="0" applyBorder="0" applyAlignment="0"/>
    <xf numFmtId="0" fontId="134" fillId="38" borderId="0" applyNumberFormat="0" applyBorder="0">
      <alignment horizontal="right"/>
      <protection locked="0"/>
    </xf>
    <xf numFmtId="0" fontId="9" fillId="45" borderId="0" applyBorder="0"/>
    <xf numFmtId="0" fontId="9" fillId="10" borderId="0" applyNumberFormat="0" applyFont="0" applyFill="0" applyBorder="0" applyAlignment="0"/>
    <xf numFmtId="0" fontId="10" fillId="46" borderId="0" applyNumberFormat="0" applyFont="0" applyBorder="0" applyAlignment="0"/>
    <xf numFmtId="0" fontId="20" fillId="24" borderId="8" applyNumberFormat="0" applyAlignment="0" applyProtection="0"/>
    <xf numFmtId="0" fontId="135" fillId="0" borderId="0"/>
    <xf numFmtId="0" fontId="9" fillId="0" borderId="0"/>
    <xf numFmtId="0" fontId="7" fillId="0" borderId="0"/>
    <xf numFmtId="0" fontId="7" fillId="0" borderId="0"/>
    <xf numFmtId="0" fontId="9" fillId="0" borderId="0"/>
    <xf numFmtId="0" fontId="9" fillId="0" borderId="0"/>
    <xf numFmtId="0" fontId="9" fillId="0" borderId="0"/>
    <xf numFmtId="0" fontId="132" fillId="0" borderId="0"/>
    <xf numFmtId="0" fontId="7" fillId="0" borderId="0"/>
    <xf numFmtId="0" fontId="7" fillId="0" borderId="0"/>
    <xf numFmtId="0" fontId="7" fillId="0" borderId="0"/>
    <xf numFmtId="0" fontId="7" fillId="0" borderId="0"/>
    <xf numFmtId="0" fontId="7" fillId="0" borderId="0"/>
    <xf numFmtId="0" fontId="135" fillId="0" borderId="0"/>
    <xf numFmtId="0" fontId="135" fillId="0" borderId="0"/>
    <xf numFmtId="0" fontId="9" fillId="0" borderId="0"/>
    <xf numFmtId="0" fontId="136" fillId="0" borderId="0"/>
    <xf numFmtId="0" fontId="123" fillId="0" borderId="0"/>
    <xf numFmtId="0" fontId="124" fillId="0" borderId="0"/>
    <xf numFmtId="0" fontId="137" fillId="0" borderId="0"/>
    <xf numFmtId="0" fontId="126" fillId="0" borderId="0"/>
    <xf numFmtId="0" fontId="127" fillId="0" borderId="0"/>
    <xf numFmtId="0" fontId="22" fillId="0" borderId="0" applyNumberFormat="0" applyFill="0" applyBorder="0" applyAlignment="0" applyProtection="0"/>
    <xf numFmtId="0" fontId="16" fillId="0" borderId="0" applyNumberFormat="0" applyFill="0" applyBorder="0" applyAlignment="0" applyProtection="0"/>
    <xf numFmtId="0" fontId="138" fillId="0" borderId="0" applyNumberFormat="0" applyFill="0" applyBorder="0" applyAlignment="0" applyProtection="0"/>
    <xf numFmtId="0" fontId="128" fillId="0" borderId="48" applyNumberFormat="0" applyFill="0" applyAlignment="0" applyProtection="0"/>
    <xf numFmtId="0" fontId="129" fillId="0" borderId="53" applyNumberFormat="0" applyFill="0" applyAlignment="0" applyProtection="0"/>
    <xf numFmtId="0" fontId="121" fillId="0" borderId="54" applyNumberFormat="0" applyFill="0" applyAlignment="0" applyProtection="0"/>
    <xf numFmtId="0" fontId="138" fillId="0" borderId="0" applyNumberFormat="0" applyFill="0" applyBorder="0" applyAlignment="0" applyProtection="0"/>
    <xf numFmtId="0" fontId="21" fillId="0" borderId="52" applyNumberFormat="0" applyFill="0" applyAlignment="0" applyProtection="0"/>
    <xf numFmtId="0" fontId="21" fillId="0" borderId="52" applyNumberFormat="0" applyFill="0" applyAlignment="0" applyProtection="0"/>
    <xf numFmtId="0" fontId="20" fillId="24" borderId="8" applyNumberFormat="0" applyAlignment="0" applyProtection="0"/>
    <xf numFmtId="164" fontId="9" fillId="0" borderId="0" applyFon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165" fontId="9" fillId="0" borderId="0" applyFont="0" applyFill="0" applyBorder="0" applyAlignment="0" applyProtection="0"/>
    <xf numFmtId="0" fontId="6" fillId="0" borderId="0"/>
    <xf numFmtId="14" fontId="62" fillId="0" borderId="0" applyProtection="0">
      <alignment vertical="center"/>
    </xf>
    <xf numFmtId="14" fontId="62" fillId="0" borderId="0" applyProtection="0">
      <alignment vertical="center"/>
    </xf>
    <xf numFmtId="0" fontId="9" fillId="0" borderId="0"/>
    <xf numFmtId="0" fontId="77" fillId="0" borderId="0"/>
    <xf numFmtId="0" fontId="77" fillId="0" borderId="0"/>
    <xf numFmtId="39" fontId="135" fillId="0" borderId="0" applyBorder="0" applyAlignment="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67" fontId="9" fillId="0" borderId="0" applyFont="0" applyFill="0" applyBorder="0" applyAlignment="0" applyProtection="0"/>
    <xf numFmtId="192" fontId="9" fillId="0" borderId="0" applyFont="0" applyFill="0" applyBorder="0" applyAlignment="0" applyProtection="0"/>
    <xf numFmtId="0" fontId="148" fillId="0" borderId="0"/>
    <xf numFmtId="0" fontId="148" fillId="0" borderId="115"/>
    <xf numFmtId="15" fontId="9" fillId="0" borderId="43" applyFill="0" applyBorder="0" applyProtection="0">
      <alignment horizontal="center" wrapText="1" shrinkToFit="1"/>
    </xf>
    <xf numFmtId="1" fontId="9" fillId="0" borderId="0" applyFont="0" applyFill="0" applyBorder="0" applyAlignment="0" applyProtection="0">
      <protection locked="0"/>
    </xf>
    <xf numFmtId="3" fontId="149" fillId="0" borderId="116" applyFill="0" applyProtection="0">
      <alignment horizontal="right"/>
    </xf>
    <xf numFmtId="0" fontId="150" fillId="0" borderId="0" applyNumberFormat="0" applyFill="0" applyBorder="0" applyAlignment="0" applyProtection="0"/>
    <xf numFmtId="0" fontId="151" fillId="0" borderId="0" applyNumberFormat="0" applyFill="0" applyBorder="0" applyAlignment="0" applyProtection="0"/>
    <xf numFmtId="201" fontId="135" fillId="0" borderId="0" applyNumberFormat="0" applyAlignment="0"/>
    <xf numFmtId="0" fontId="152" fillId="0" borderId="0">
      <alignment horizontal="left"/>
    </xf>
    <xf numFmtId="0" fontId="153" fillId="43" borderId="115"/>
    <xf numFmtId="202" fontId="135" fillId="0" borderId="0" applyFont="0" applyFill="0" applyBorder="0" applyAlignment="0" applyProtection="0"/>
    <xf numFmtId="203" fontId="135" fillId="0" borderId="0" applyFill="0" applyBorder="0" applyAlignment="0" applyProtection="0"/>
    <xf numFmtId="43" fontId="9" fillId="0" borderId="0" applyFont="0" applyFill="0" applyBorder="0" applyAlignment="0" applyProtection="0"/>
    <xf numFmtId="0" fontId="10" fillId="0" borderId="0"/>
    <xf numFmtId="0" fontId="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201" fontId="155" fillId="37" borderId="0"/>
    <xf numFmtId="204"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48" fillId="0" borderId="0"/>
    <xf numFmtId="0" fontId="157" fillId="0" borderId="0"/>
    <xf numFmtId="0" fontId="1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8" fillId="0" borderId="115"/>
    <xf numFmtId="0" fontId="158" fillId="47" borderId="0"/>
    <xf numFmtId="0" fontId="153" fillId="0" borderId="117"/>
    <xf numFmtId="0" fontId="153" fillId="0" borderId="115"/>
    <xf numFmtId="0" fontId="5" fillId="0" borderId="0"/>
    <xf numFmtId="43" fontId="9" fillId="0" borderId="0" applyFont="0" applyFill="0" applyBorder="0" applyAlignment="0" applyProtection="0"/>
    <xf numFmtId="0" fontId="4" fillId="0" borderId="0"/>
    <xf numFmtId="0" fontId="4" fillId="0" borderId="0"/>
    <xf numFmtId="0" fontId="3" fillId="0" borderId="0"/>
    <xf numFmtId="0" fontId="67" fillId="0" borderId="36" applyNumberFormat="0" applyFill="0" applyProtection="0">
      <alignment horizontal="center"/>
    </xf>
    <xf numFmtId="0" fontId="2" fillId="50" borderId="0" applyNumberFormat="0" applyBorder="0" applyAlignment="0" applyProtection="0"/>
    <xf numFmtId="0" fontId="2" fillId="52" borderId="0" applyNumberFormat="0" applyBorder="0" applyAlignment="0" applyProtection="0"/>
    <xf numFmtId="0" fontId="2" fillId="54"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60" borderId="0" applyNumberFormat="0" applyBorder="0" applyAlignment="0" applyProtection="0"/>
    <xf numFmtId="0" fontId="2" fillId="51" borderId="0" applyNumberFormat="0" applyBorder="0" applyAlignment="0" applyProtection="0"/>
    <xf numFmtId="0" fontId="2" fillId="53" borderId="0" applyNumberFormat="0" applyBorder="0" applyAlignment="0" applyProtection="0"/>
    <xf numFmtId="0" fontId="2" fillId="55" borderId="0" applyNumberFormat="0" applyBorder="0" applyAlignment="0" applyProtection="0"/>
    <xf numFmtId="0" fontId="2" fillId="57"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1" fillId="0" borderId="54" applyNumberFormat="0" applyFill="0" applyAlignment="0" applyProtection="0"/>
    <xf numFmtId="0" fontId="121" fillId="0" borderId="54"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2" fillId="0" borderId="0"/>
    <xf numFmtId="0" fontId="2" fillId="0" borderId="0"/>
    <xf numFmtId="0" fontId="9" fillId="0" borderId="0"/>
    <xf numFmtId="0" fontId="2" fillId="0" borderId="0"/>
    <xf numFmtId="0" fontId="167" fillId="0" borderId="0"/>
    <xf numFmtId="0" fontId="2" fillId="0" borderId="0"/>
    <xf numFmtId="0" fontId="167" fillId="0" borderId="0"/>
    <xf numFmtId="0" fontId="2" fillId="0" borderId="0"/>
    <xf numFmtId="0" fontId="167" fillId="0" borderId="0"/>
    <xf numFmtId="0" fontId="2" fillId="0" borderId="0"/>
    <xf numFmtId="0" fontId="167" fillId="0" borderId="0"/>
    <xf numFmtId="0" fontId="2" fillId="0" borderId="0"/>
    <xf numFmtId="0" fontId="167" fillId="0" borderId="0"/>
    <xf numFmtId="0" fontId="2" fillId="0" borderId="0"/>
    <xf numFmtId="0" fontId="167" fillId="0" borderId="0"/>
    <xf numFmtId="0" fontId="167" fillId="0" borderId="0"/>
    <xf numFmtId="0" fontId="167" fillId="0" borderId="0"/>
    <xf numFmtId="0" fontId="167" fillId="0" borderId="0"/>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9" borderId="156" applyNumberFormat="0" applyFont="0" applyAlignment="0" applyProtection="0"/>
    <xf numFmtId="0" fontId="2" fillId="49" borderId="15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9">
      <alignment horizontal="center"/>
    </xf>
    <xf numFmtId="0" fontId="24" fillId="0" borderId="9">
      <alignment horizontal="center"/>
    </xf>
    <xf numFmtId="0" fontId="24" fillId="0" borderId="9">
      <alignment horizontal="center"/>
    </xf>
    <xf numFmtId="0" fontId="24" fillId="0" borderId="9">
      <alignment horizontal="center"/>
    </xf>
    <xf numFmtId="0" fontId="24" fillId="0" borderId="9">
      <alignment horizontal="center"/>
    </xf>
    <xf numFmtId="0" fontId="24" fillId="0" borderId="9">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54" applyNumberFormat="0" applyFill="0" applyAlignment="0" applyProtection="0"/>
    <xf numFmtId="0" fontId="121" fillId="0" borderId="54" applyNumberFormat="0" applyFill="0" applyAlignment="0" applyProtection="0"/>
    <xf numFmtId="0" fontId="82" fillId="0" borderId="49" applyNumberFormat="0" applyFill="0" applyAlignment="0" applyProtection="0"/>
    <xf numFmtId="0" fontId="82" fillId="0" borderId="49" applyNumberFormat="0" applyFill="0" applyAlignment="0" applyProtection="0"/>
    <xf numFmtId="0" fontId="99" fillId="41" borderId="51"/>
    <xf numFmtId="0" fontId="99" fillId="41" borderId="51"/>
    <xf numFmtId="0" fontId="101" fillId="17" borderId="49"/>
    <xf numFmtId="0" fontId="101" fillId="17" borderId="49"/>
    <xf numFmtId="0" fontId="114" fillId="0" borderId="54" applyNumberFormat="0" applyFill="0" applyAlignment="0" applyProtection="0">
      <alignment vertical="center"/>
    </xf>
    <xf numFmtId="0" fontId="114" fillId="0" borderId="54" applyNumberFormat="0" applyFill="0" applyAlignment="0" applyProtection="0">
      <alignment vertical="center"/>
    </xf>
    <xf numFmtId="0" fontId="1" fillId="0" borderId="0"/>
  </cellStyleXfs>
  <cellXfs count="1228">
    <xf numFmtId="0" fontId="0" fillId="0" borderId="0" xfId="0"/>
    <xf numFmtId="0" fontId="38" fillId="0" borderId="0" xfId="0" applyFont="1" applyBorder="1" applyAlignment="1">
      <alignment vertical="center"/>
    </xf>
    <xf numFmtId="0" fontId="40" fillId="0" borderId="0" xfId="0" applyFont="1" applyBorder="1" applyAlignment="1">
      <alignment vertical="center"/>
    </xf>
    <xf numFmtId="0" fontId="41" fillId="9" borderId="0" xfId="0" applyFont="1" applyFill="1" applyAlignment="1">
      <alignment horizontal="left" vertical="center"/>
    </xf>
    <xf numFmtId="0" fontId="38" fillId="0" borderId="0" xfId="0" applyFont="1" applyAlignment="1">
      <alignment vertical="center"/>
    </xf>
    <xf numFmtId="0" fontId="38" fillId="0" borderId="0" xfId="0" applyFont="1" applyFill="1" applyBorder="1" applyAlignment="1">
      <alignment vertical="center"/>
    </xf>
    <xf numFmtId="0" fontId="38" fillId="0" borderId="0" xfId="0" applyFont="1" applyFill="1" applyAlignment="1">
      <alignment vertical="center"/>
    </xf>
    <xf numFmtId="0" fontId="38" fillId="9" borderId="0" xfId="0" applyFont="1" applyFill="1" applyAlignment="1">
      <alignment vertical="center"/>
    </xf>
    <xf numFmtId="0" fontId="38" fillId="10" borderId="0" xfId="0" applyFont="1" applyFill="1"/>
    <xf numFmtId="0" fontId="44" fillId="10" borderId="0" xfId="0" applyFont="1" applyFill="1" applyAlignment="1">
      <alignment horizontal="left" vertical="center" indent="3"/>
    </xf>
    <xf numFmtId="0" fontId="38" fillId="0" borderId="0" xfId="0" applyFont="1" applyFill="1" applyBorder="1"/>
    <xf numFmtId="0" fontId="38" fillId="0" borderId="0" xfId="0" applyFont="1" applyFill="1"/>
    <xf numFmtId="0" fontId="38" fillId="9" borderId="0" xfId="0" applyFont="1" applyFill="1"/>
    <xf numFmtId="0" fontId="45" fillId="0" borderId="0" xfId="0" applyFont="1" applyFill="1" applyBorder="1" applyAlignment="1">
      <alignment horizontal="left" vertical="center"/>
    </xf>
    <xf numFmtId="0" fontId="40" fillId="11" borderId="0" xfId="0" applyFont="1" applyFill="1" applyAlignment="1">
      <alignment vertical="center"/>
    </xf>
    <xf numFmtId="0" fontId="37" fillId="0" borderId="0" xfId="0" applyFont="1" applyFill="1" applyAlignment="1">
      <alignment horizontal="left" vertical="center"/>
    </xf>
    <xf numFmtId="0" fontId="37" fillId="9" borderId="0" xfId="0" applyFont="1" applyFill="1" applyAlignment="1">
      <alignment vertical="center"/>
    </xf>
    <xf numFmtId="0" fontId="37" fillId="9" borderId="0" xfId="0" applyFont="1" applyFill="1" applyAlignment="1">
      <alignment vertical="top"/>
    </xf>
    <xf numFmtId="0" fontId="47" fillId="0" borderId="0" xfId="0" applyFont="1" applyFill="1" applyAlignment="1">
      <alignment vertical="center"/>
    </xf>
    <xf numFmtId="0" fontId="47" fillId="9" borderId="0" xfId="0" applyFont="1" applyFill="1" applyAlignment="1">
      <alignment vertical="center"/>
    </xf>
    <xf numFmtId="0" fontId="47" fillId="9" borderId="0" xfId="15" quotePrefix="1" applyFont="1" applyFill="1" applyAlignment="1" applyProtection="1">
      <alignment horizontal="left" vertical="center"/>
    </xf>
    <xf numFmtId="0" fontId="37" fillId="9" borderId="0" xfId="0" applyFont="1" applyFill="1" applyBorder="1" applyAlignment="1">
      <alignment vertical="center"/>
    </xf>
    <xf numFmtId="0" fontId="38" fillId="9" borderId="0" xfId="0" applyFont="1" applyFill="1" applyBorder="1"/>
    <xf numFmtId="0" fontId="49" fillId="0" borderId="0" xfId="0" applyFont="1" applyFill="1"/>
    <xf numFmtId="0" fontId="49" fillId="0" borderId="0" xfId="0" applyFont="1" applyFill="1" applyBorder="1"/>
    <xf numFmtId="0" fontId="43" fillId="0" borderId="0" xfId="0" applyFont="1" applyFill="1" applyAlignment="1">
      <alignment horizontal="left" vertical="center"/>
    </xf>
    <xf numFmtId="0" fontId="38" fillId="12" borderId="0" xfId="0" applyFont="1" applyFill="1"/>
    <xf numFmtId="0" fontId="37" fillId="0" borderId="0" xfId="0" applyFont="1" applyBorder="1" applyAlignment="1">
      <alignment vertical="center"/>
    </xf>
    <xf numFmtId="0" fontId="37" fillId="0" borderId="0" xfId="0" applyFont="1" applyFill="1" applyBorder="1" applyAlignment="1">
      <alignment vertical="center"/>
    </xf>
    <xf numFmtId="0" fontId="37" fillId="0" borderId="0" xfId="0" applyFont="1" applyFill="1" applyAlignment="1">
      <alignment vertical="center"/>
    </xf>
    <xf numFmtId="0" fontId="47" fillId="0" borderId="0" xfId="0" applyFont="1" applyFill="1" applyAlignment="1">
      <alignment horizontal="left" vertical="center"/>
    </xf>
    <xf numFmtId="0" fontId="38" fillId="0" borderId="0" xfId="0" applyFont="1" applyFill="1" applyAlignment="1">
      <alignment horizontal="left" vertical="center"/>
    </xf>
    <xf numFmtId="0" fontId="38" fillId="9" borderId="0" xfId="0" applyFont="1" applyFill="1" applyAlignment="1">
      <alignment horizontal="left" vertical="center"/>
    </xf>
    <xf numFmtId="0" fontId="46" fillId="9" borderId="0" xfId="0" applyFont="1" applyFill="1" applyAlignment="1">
      <alignment horizontal="left" vertical="center"/>
    </xf>
    <xf numFmtId="0" fontId="46" fillId="9" borderId="0" xfId="0" applyFont="1" applyFill="1"/>
    <xf numFmtId="0" fontId="40" fillId="0" borderId="0" xfId="0" applyFont="1" applyFill="1" applyAlignment="1">
      <alignment vertical="center"/>
    </xf>
    <xf numFmtId="0" fontId="57" fillId="9" borderId="0" xfId="0" applyFont="1" applyFill="1" applyAlignment="1">
      <alignment horizontal="left" vertical="center"/>
    </xf>
    <xf numFmtId="169" fontId="58" fillId="0" borderId="0" xfId="15" applyNumberFormat="1" applyFont="1" applyFill="1" applyAlignment="1" applyProtection="1">
      <alignment horizontal="right" vertical="center" indent="1"/>
    </xf>
    <xf numFmtId="169" fontId="47" fillId="0" borderId="0" xfId="15" applyNumberFormat="1" applyFont="1" applyFill="1" applyAlignment="1" applyProtection="1">
      <alignment horizontal="right" vertical="center" indent="1"/>
    </xf>
    <xf numFmtId="169" fontId="46" fillId="0" borderId="0" xfId="18" applyNumberFormat="1" applyFont="1" applyFill="1" applyAlignment="1" applyProtection="1">
      <alignment horizontal="right" vertical="center" indent="1"/>
    </xf>
    <xf numFmtId="169" fontId="46" fillId="9" borderId="0" xfId="18" applyNumberFormat="1" applyFont="1" applyFill="1" applyAlignment="1" applyProtection="1">
      <alignment horizontal="right" vertical="center" indent="1"/>
    </xf>
    <xf numFmtId="3" fontId="37" fillId="0" borderId="26" xfId="7" applyNumberFormat="1" applyFont="1" applyFill="1" applyBorder="1" applyAlignment="1">
      <alignment horizontal="right" vertical="center"/>
    </xf>
    <xf numFmtId="3" fontId="38" fillId="0" borderId="25" xfId="7" applyNumberFormat="1" applyFont="1" applyFill="1" applyBorder="1" applyAlignment="1">
      <alignment horizontal="right" vertical="center"/>
    </xf>
    <xf numFmtId="0" fontId="44" fillId="15" borderId="0" xfId="0" applyFont="1" applyFill="1" applyAlignment="1">
      <alignment horizontal="left" vertical="center" indent="3"/>
    </xf>
    <xf numFmtId="0" fontId="38" fillId="15" borderId="0" xfId="0" applyFont="1" applyFill="1"/>
    <xf numFmtId="0" fontId="59" fillId="9" borderId="0" xfId="15" applyFont="1" applyFill="1" applyAlignment="1" applyProtection="1">
      <alignment horizontal="left" vertical="center"/>
    </xf>
    <xf numFmtId="0" fontId="59" fillId="0" borderId="0" xfId="15" applyFont="1" applyFill="1" applyAlignment="1" applyProtection="1">
      <alignment horizontal="left" vertical="center"/>
    </xf>
    <xf numFmtId="168" fontId="38" fillId="0" borderId="13" xfId="20" applyNumberFormat="1" applyFont="1" applyFill="1" applyBorder="1" applyAlignment="1">
      <alignment horizontal="right" vertical="center"/>
    </xf>
    <xf numFmtId="168" fontId="37" fillId="0" borderId="14" xfId="20" applyNumberFormat="1" applyFont="1" applyFill="1" applyBorder="1" applyAlignment="1">
      <alignment horizontal="right" vertical="center"/>
    </xf>
    <xf numFmtId="168" fontId="38" fillId="0" borderId="16" xfId="20" applyNumberFormat="1" applyFont="1" applyFill="1" applyBorder="1" applyAlignment="1">
      <alignment horizontal="right" vertical="center"/>
    </xf>
    <xf numFmtId="3" fontId="38" fillId="0" borderId="0" xfId="7" applyNumberFormat="1" applyFont="1" applyFill="1" applyBorder="1" applyAlignment="1">
      <alignment horizontal="right" vertical="center"/>
    </xf>
    <xf numFmtId="3" fontId="37" fillId="0" borderId="12" xfId="7" applyNumberFormat="1" applyFont="1" applyFill="1" applyBorder="1" applyAlignment="1">
      <alignment horizontal="right" vertical="center"/>
    </xf>
    <xf numFmtId="0" fontId="40" fillId="0" borderId="0" xfId="60" applyFont="1" applyBorder="1" applyAlignment="1">
      <alignment vertical="center"/>
    </xf>
    <xf numFmtId="0" fontId="38" fillId="0" borderId="0" xfId="60" applyFont="1" applyFill="1" applyBorder="1" applyAlignment="1">
      <alignment horizontal="right" vertical="center"/>
    </xf>
    <xf numFmtId="0" fontId="38" fillId="0" borderId="12" xfId="60" applyFont="1" applyFill="1" applyBorder="1" applyAlignment="1">
      <alignment horizontal="right" vertical="center"/>
    </xf>
    <xf numFmtId="0" fontId="38" fillId="0" borderId="0" xfId="60" applyFont="1" applyBorder="1" applyAlignment="1">
      <alignment vertical="center"/>
    </xf>
    <xf numFmtId="0" fontId="41" fillId="9" borderId="0" xfId="60" applyFont="1" applyFill="1" applyAlignment="1">
      <alignment horizontal="left" vertical="center"/>
    </xf>
    <xf numFmtId="0" fontId="42" fillId="9" borderId="0" xfId="60" applyFont="1" applyFill="1" applyAlignment="1">
      <alignment horizontal="left" vertical="center"/>
    </xf>
    <xf numFmtId="0" fontId="38" fillId="9" borderId="0" xfId="60" applyFont="1" applyFill="1"/>
    <xf numFmtId="0" fontId="38" fillId="9" borderId="0" xfId="60" applyFont="1" applyFill="1" applyBorder="1"/>
    <xf numFmtId="0" fontId="37" fillId="0" borderId="0" xfId="60" applyFont="1" applyBorder="1" applyAlignment="1">
      <alignment vertical="center"/>
    </xf>
    <xf numFmtId="0" fontId="37" fillId="0" borderId="0" xfId="60" applyFont="1" applyAlignment="1">
      <alignment vertical="center"/>
    </xf>
    <xf numFmtId="0" fontId="38" fillId="0" borderId="0" xfId="60" applyFont="1" applyAlignment="1">
      <alignment vertical="center"/>
    </xf>
    <xf numFmtId="0" fontId="40" fillId="11" borderId="0" xfId="60" applyFont="1" applyFill="1" applyBorder="1" applyAlignment="1">
      <alignment horizontal="left" vertical="center"/>
    </xf>
    <xf numFmtId="0" fontId="37" fillId="11" borderId="0" xfId="60" applyFont="1" applyFill="1" applyBorder="1" applyAlignment="1">
      <alignment vertical="center"/>
    </xf>
    <xf numFmtId="0" fontId="38" fillId="9" borderId="11" xfId="60" applyFont="1" applyFill="1" applyBorder="1" applyAlignment="1"/>
    <xf numFmtId="0" fontId="54" fillId="9" borderId="0" xfId="60" applyFont="1" applyFill="1"/>
    <xf numFmtId="0" fontId="38" fillId="9" borderId="0" xfId="60" applyFont="1" applyFill="1" applyAlignment="1">
      <alignment vertical="center"/>
    </xf>
    <xf numFmtId="0" fontId="54" fillId="9" borderId="0" xfId="60" applyFont="1" applyFill="1" applyAlignment="1">
      <alignment vertical="center"/>
    </xf>
    <xf numFmtId="3" fontId="38" fillId="0" borderId="13" xfId="60" applyNumberFormat="1" applyFont="1" applyFill="1" applyBorder="1" applyAlignment="1">
      <alignment horizontal="right" vertical="center"/>
    </xf>
    <xf numFmtId="3" fontId="38" fillId="0" borderId="0" xfId="60" applyNumberFormat="1" applyFont="1" applyFill="1" applyBorder="1" applyAlignment="1">
      <alignment horizontal="right" vertical="center"/>
    </xf>
    <xf numFmtId="0" fontId="37" fillId="9" borderId="12" xfId="60" applyFont="1" applyFill="1" applyBorder="1" applyAlignment="1">
      <alignment vertical="center"/>
    </xf>
    <xf numFmtId="0" fontId="51" fillId="9" borderId="0" xfId="60" applyFont="1" applyFill="1" applyAlignment="1">
      <alignment vertical="center"/>
    </xf>
    <xf numFmtId="0" fontId="38" fillId="9" borderId="0" xfId="60" applyFont="1" applyFill="1" applyAlignment="1">
      <alignment horizontal="left" vertical="center" indent="1"/>
    </xf>
    <xf numFmtId="0" fontId="38" fillId="9" borderId="0" xfId="60" applyFont="1" applyFill="1" applyBorder="1" applyAlignment="1">
      <alignment horizontal="left" vertical="center" indent="1"/>
    </xf>
    <xf numFmtId="0" fontId="38" fillId="9" borderId="11" xfId="60" applyFont="1" applyFill="1" applyBorder="1" applyAlignment="1">
      <alignment horizontal="left" vertical="center" indent="1"/>
    </xf>
    <xf numFmtId="0" fontId="38" fillId="9" borderId="0" xfId="60" applyFont="1" applyFill="1" applyBorder="1" applyAlignment="1">
      <alignment vertical="center"/>
    </xf>
    <xf numFmtId="0" fontId="37" fillId="9" borderId="21" xfId="60" applyFont="1" applyFill="1" applyBorder="1" applyAlignment="1">
      <alignment vertical="center"/>
    </xf>
    <xf numFmtId="3" fontId="38" fillId="9" borderId="0" xfId="60" applyNumberFormat="1" applyFont="1" applyFill="1" applyAlignment="1">
      <alignment horizontal="right"/>
    </xf>
    <xf numFmtId="0" fontId="54" fillId="9" borderId="0" xfId="60" applyFont="1" applyFill="1" applyAlignment="1">
      <alignment horizontal="right"/>
    </xf>
    <xf numFmtId="0" fontId="38" fillId="0" borderId="0" xfId="60" applyFont="1" applyFill="1"/>
    <xf numFmtId="0" fontId="37" fillId="0" borderId="0" xfId="60" applyFont="1"/>
    <xf numFmtId="0" fontId="38" fillId="0" borderId="0" xfId="60" applyFont="1"/>
    <xf numFmtId="0" fontId="38" fillId="0" borderId="0" xfId="60" applyFont="1" applyBorder="1"/>
    <xf numFmtId="0" fontId="38" fillId="9" borderId="11" xfId="60" applyFont="1" applyFill="1" applyBorder="1" applyAlignment="1">
      <alignment vertical="center"/>
    </xf>
    <xf numFmtId="0" fontId="37" fillId="9" borderId="0" xfId="60" applyFont="1" applyFill="1" applyBorder="1" applyAlignment="1">
      <alignment vertical="center"/>
    </xf>
    <xf numFmtId="0" fontId="38" fillId="0" borderId="0" xfId="60" applyFont="1" applyFill="1" applyBorder="1" applyAlignment="1">
      <alignment vertical="center"/>
    </xf>
    <xf numFmtId="0" fontId="38" fillId="0" borderId="0" xfId="60" applyFont="1" applyFill="1" applyAlignment="1">
      <alignment vertical="center"/>
    </xf>
    <xf numFmtId="0" fontId="52" fillId="9" borderId="0" xfId="60" applyFont="1" applyFill="1" applyBorder="1" applyAlignment="1">
      <alignment vertical="center"/>
    </xf>
    <xf numFmtId="0" fontId="38" fillId="11" borderId="0" xfId="60" applyFont="1" applyFill="1"/>
    <xf numFmtId="0" fontId="44" fillId="11" borderId="0" xfId="60" applyFont="1" applyFill="1" applyAlignment="1">
      <alignment horizontal="left" vertical="center" indent="3"/>
    </xf>
    <xf numFmtId="0" fontId="40" fillId="0" borderId="0" xfId="27" applyFont="1" applyBorder="1" applyAlignment="1">
      <alignment vertical="center"/>
    </xf>
    <xf numFmtId="0" fontId="38" fillId="0" borderId="0" xfId="27" applyFont="1" applyBorder="1" applyAlignment="1">
      <alignment vertical="center"/>
    </xf>
    <xf numFmtId="0" fontId="38" fillId="0" borderId="0" xfId="27" applyFont="1" applyFill="1" applyBorder="1" applyAlignment="1">
      <alignment vertical="center"/>
    </xf>
    <xf numFmtId="0" fontId="41" fillId="9" borderId="0" xfId="27" applyFont="1" applyFill="1" applyAlignment="1">
      <alignment horizontal="left" vertical="center"/>
    </xf>
    <xf numFmtId="0" fontId="38" fillId="9" borderId="0" xfId="27" applyFont="1" applyFill="1"/>
    <xf numFmtId="0" fontId="37" fillId="0" borderId="0" xfId="27" applyFont="1" applyBorder="1" applyAlignment="1">
      <alignment vertical="center"/>
    </xf>
    <xf numFmtId="0" fontId="37" fillId="0" borderId="0" xfId="27" applyFont="1" applyAlignment="1">
      <alignment vertical="center"/>
    </xf>
    <xf numFmtId="0" fontId="38" fillId="0" borderId="0" xfId="27" applyFont="1" applyAlignment="1">
      <alignment vertical="center"/>
    </xf>
    <xf numFmtId="0" fontId="38" fillId="9" borderId="0" xfId="27" applyFont="1" applyFill="1" applyBorder="1" applyAlignment="1">
      <alignment vertical="center"/>
    </xf>
    <xf numFmtId="3" fontId="38" fillId="9" borderId="0" xfId="60" applyNumberFormat="1" applyFont="1" applyFill="1" applyBorder="1" applyAlignment="1">
      <alignment horizontal="right" vertical="center"/>
    </xf>
    <xf numFmtId="0" fontId="37" fillId="9" borderId="0" xfId="60" applyFont="1" applyFill="1" applyAlignment="1">
      <alignment vertical="center"/>
    </xf>
    <xf numFmtId="0" fontId="38" fillId="9" borderId="0" xfId="60" applyFont="1" applyFill="1" applyAlignment="1">
      <alignment horizontal="right"/>
    </xf>
    <xf numFmtId="0" fontId="46" fillId="9" borderId="0" xfId="18" applyFont="1" applyFill="1" applyAlignment="1" applyProtection="1">
      <alignment horizontal="left" vertical="center"/>
    </xf>
    <xf numFmtId="0" fontId="42" fillId="15" borderId="0" xfId="60" applyFont="1" applyFill="1" applyAlignment="1">
      <alignment horizontal="left" vertical="center" indent="3"/>
    </xf>
    <xf numFmtId="0" fontId="38" fillId="15" borderId="0" xfId="60" applyFont="1" applyFill="1"/>
    <xf numFmtId="0" fontId="38" fillId="15" borderId="0" xfId="60" applyFont="1" applyFill="1" applyBorder="1"/>
    <xf numFmtId="0" fontId="54" fillId="9" borderId="0" xfId="60" applyFont="1" applyFill="1" applyBorder="1"/>
    <xf numFmtId="3" fontId="54" fillId="9" borderId="0" xfId="60" applyNumberFormat="1" applyFont="1" applyFill="1" applyAlignment="1">
      <alignment vertical="center"/>
    </xf>
    <xf numFmtId="3" fontId="38" fillId="9" borderId="0" xfId="60" applyNumberFormat="1" applyFont="1" applyFill="1" applyBorder="1" applyAlignment="1">
      <alignment vertical="center"/>
    </xf>
    <xf numFmtId="3" fontId="37" fillId="9" borderId="12" xfId="60" applyNumberFormat="1" applyFont="1" applyFill="1" applyBorder="1" applyAlignment="1">
      <alignment vertical="center"/>
    </xf>
    <xf numFmtId="0" fontId="38" fillId="9" borderId="25" xfId="60" applyFont="1" applyFill="1" applyBorder="1" applyAlignment="1">
      <alignment horizontal="left" vertical="center" indent="1"/>
    </xf>
    <xf numFmtId="3" fontId="38" fillId="9" borderId="11" xfId="60" applyNumberFormat="1" applyFont="1" applyFill="1" applyBorder="1" applyAlignment="1">
      <alignment horizontal="right" vertical="center"/>
    </xf>
    <xf numFmtId="3" fontId="37" fillId="9" borderId="21" xfId="60" applyNumberFormat="1" applyFont="1" applyFill="1" applyBorder="1" applyAlignment="1">
      <alignment vertical="center"/>
    </xf>
    <xf numFmtId="0" fontId="51" fillId="9" borderId="0" xfId="60" applyFont="1" applyFill="1" applyBorder="1"/>
    <xf numFmtId="0" fontId="51" fillId="9" borderId="0" xfId="60" applyFont="1" applyFill="1" applyBorder="1" applyAlignment="1">
      <alignment horizontal="right"/>
    </xf>
    <xf numFmtId="0" fontId="51" fillId="9" borderId="0" xfId="60" applyFont="1" applyFill="1" applyBorder="1" applyAlignment="1">
      <alignment horizontal="left"/>
    </xf>
    <xf numFmtId="0" fontId="54" fillId="9" borderId="0" xfId="60" applyFont="1" applyFill="1" applyBorder="1" applyAlignment="1">
      <alignment horizontal="left"/>
    </xf>
    <xf numFmtId="0" fontId="54" fillId="9" borderId="0" xfId="60" applyFont="1" applyFill="1" applyBorder="1" applyAlignment="1">
      <alignment vertical="center"/>
    </xf>
    <xf numFmtId="3" fontId="38" fillId="9" borderId="0" xfId="60" applyNumberFormat="1" applyFont="1" applyFill="1"/>
    <xf numFmtId="0" fontId="38" fillId="9" borderId="0" xfId="60" applyNumberFormat="1" applyFont="1" applyFill="1"/>
    <xf numFmtId="0" fontId="38" fillId="9" borderId="0" xfId="27" applyFont="1" applyFill="1" applyBorder="1"/>
    <xf numFmtId="0" fontId="43" fillId="9" borderId="0" xfId="27" applyFont="1" applyFill="1" applyAlignment="1">
      <alignment horizontal="left" vertical="center"/>
    </xf>
    <xf numFmtId="0" fontId="38" fillId="9" borderId="0" xfId="27" applyFont="1" applyFill="1" applyBorder="1" applyAlignment="1">
      <alignment horizontal="left" vertical="center"/>
    </xf>
    <xf numFmtId="0" fontId="43" fillId="9" borderId="0" xfId="60" applyFont="1" applyFill="1" applyAlignment="1">
      <alignment horizontal="left" vertical="center"/>
    </xf>
    <xf numFmtId="0" fontId="44" fillId="15" borderId="0" xfId="60" applyFont="1" applyFill="1" applyAlignment="1">
      <alignment horizontal="left" vertical="center" indent="3"/>
    </xf>
    <xf numFmtId="0" fontId="50" fillId="15" borderId="0" xfId="60" applyFont="1" applyFill="1" applyAlignment="1">
      <alignment horizontal="left" vertical="center"/>
    </xf>
    <xf numFmtId="14" fontId="38" fillId="0" borderId="26" xfId="60" quotePrefix="1" applyNumberFormat="1" applyFont="1" applyFill="1" applyBorder="1" applyAlignment="1">
      <alignment horizontal="right" vertical="center"/>
    </xf>
    <xf numFmtId="3" fontId="38" fillId="9" borderId="0" xfId="60" applyNumberFormat="1" applyFont="1" applyFill="1" applyAlignment="1">
      <alignment vertical="center"/>
    </xf>
    <xf numFmtId="0" fontId="38" fillId="9" borderId="0" xfId="60" quotePrefix="1" applyFont="1" applyFill="1" applyBorder="1" applyAlignment="1">
      <alignment vertical="center"/>
    </xf>
    <xf numFmtId="0" fontId="38" fillId="0" borderId="25" xfId="60" applyFont="1" applyFill="1" applyBorder="1" applyAlignment="1">
      <alignment horizontal="right" vertical="center"/>
    </xf>
    <xf numFmtId="4" fontId="53" fillId="0" borderId="25" xfId="60" applyNumberFormat="1" applyFont="1" applyFill="1" applyBorder="1" applyAlignment="1">
      <alignment horizontal="right" vertical="center"/>
    </xf>
    <xf numFmtId="4" fontId="53" fillId="0" borderId="0" xfId="60" applyNumberFormat="1" applyFont="1" applyFill="1" applyBorder="1" applyAlignment="1">
      <alignment horizontal="right" vertical="center"/>
    </xf>
    <xf numFmtId="0" fontId="38" fillId="0" borderId="18" xfId="60" applyFont="1" applyFill="1" applyBorder="1" applyAlignment="1">
      <alignment vertical="center"/>
    </xf>
    <xf numFmtId="3" fontId="38" fillId="0" borderId="29" xfId="60" applyNumberFormat="1" applyFont="1" applyFill="1" applyBorder="1" applyAlignment="1">
      <alignment vertical="center"/>
    </xf>
    <xf numFmtId="0" fontId="54" fillId="0" borderId="0" xfId="60" applyFont="1" applyFill="1" applyBorder="1" applyAlignment="1">
      <alignment vertical="center"/>
    </xf>
    <xf numFmtId="3" fontId="54" fillId="0" borderId="0" xfId="7" applyNumberFormat="1" applyFont="1" applyFill="1" applyBorder="1" applyAlignment="1">
      <alignment horizontal="right" vertical="center"/>
    </xf>
    <xf numFmtId="0" fontId="38" fillId="0" borderId="0" xfId="60" quotePrefix="1" applyFont="1" applyBorder="1"/>
    <xf numFmtId="0" fontId="118" fillId="11" borderId="0" xfId="60" applyFont="1" applyFill="1" applyBorder="1" applyAlignment="1">
      <alignment vertical="center"/>
    </xf>
    <xf numFmtId="0" fontId="38" fillId="9" borderId="12" xfId="60" applyFont="1" applyFill="1" applyBorder="1" applyAlignment="1">
      <alignment horizontal="right" wrapText="1"/>
    </xf>
    <xf numFmtId="3" fontId="38" fillId="9" borderId="0" xfId="60" applyNumberFormat="1" applyFont="1" applyFill="1" applyBorder="1"/>
    <xf numFmtId="0" fontId="39" fillId="9" borderId="0" xfId="60" applyFont="1" applyFill="1"/>
    <xf numFmtId="10" fontId="38" fillId="9" borderId="0" xfId="61" applyNumberFormat="1" applyFont="1" applyFill="1" applyBorder="1" applyAlignment="1">
      <alignment horizontal="right" vertical="center"/>
    </xf>
    <xf numFmtId="0" fontId="40" fillId="11" borderId="33" xfId="60" applyFont="1" applyFill="1" applyBorder="1" applyAlignment="1">
      <alignment horizontal="left" vertical="center"/>
    </xf>
    <xf numFmtId="0" fontId="37" fillId="11" borderId="33" xfId="60" applyFont="1" applyFill="1" applyBorder="1" applyAlignment="1">
      <alignment vertical="center"/>
    </xf>
    <xf numFmtId="0" fontId="37" fillId="15" borderId="33" xfId="60" applyFont="1" applyFill="1" applyBorder="1" applyAlignment="1">
      <alignment vertical="center"/>
    </xf>
    <xf numFmtId="4" fontId="38" fillId="0" borderId="0" xfId="61" applyNumberFormat="1" applyFont="1" applyFill="1" applyBorder="1" applyAlignment="1">
      <alignment horizontal="right" vertical="center"/>
    </xf>
    <xf numFmtId="0" fontId="38" fillId="9" borderId="11" xfId="60" applyFont="1" applyFill="1" applyBorder="1"/>
    <xf numFmtId="49" fontId="38" fillId="9" borderId="0" xfId="61" applyNumberFormat="1" applyFont="1" applyFill="1" applyBorder="1" applyAlignment="1">
      <alignment horizontal="right" vertical="center"/>
    </xf>
    <xf numFmtId="4" fontId="38" fillId="9" borderId="0" xfId="61" applyNumberFormat="1" applyFont="1" applyFill="1" applyBorder="1" applyAlignment="1">
      <alignment horizontal="right" vertical="center"/>
    </xf>
    <xf numFmtId="0" fontId="38" fillId="9" borderId="30" xfId="60" applyFont="1" applyFill="1" applyBorder="1" applyAlignment="1">
      <alignment vertical="center" wrapText="1"/>
    </xf>
    <xf numFmtId="0" fontId="52" fillId="9" borderId="0" xfId="60" applyFont="1" applyFill="1"/>
    <xf numFmtId="0" fontId="53" fillId="0" borderId="0" xfId="60" applyFont="1"/>
    <xf numFmtId="9" fontId="38" fillId="9" borderId="0" xfId="61" applyNumberFormat="1" applyFont="1" applyFill="1" applyBorder="1" applyAlignment="1">
      <alignment horizontal="right" vertical="center"/>
    </xf>
    <xf numFmtId="0" fontId="37" fillId="0" borderId="19" xfId="60" applyFont="1" applyBorder="1"/>
    <xf numFmtId="9" fontId="37" fillId="9" borderId="0" xfId="61" applyNumberFormat="1" applyFont="1" applyFill="1" applyBorder="1" applyAlignment="1">
      <alignment horizontal="right" vertical="center"/>
    </xf>
    <xf numFmtId="3" fontId="37" fillId="9" borderId="0" xfId="60" applyNumberFormat="1" applyFont="1" applyFill="1" applyBorder="1"/>
    <xf numFmtId="0" fontId="37" fillId="9" borderId="0" xfId="60" applyFont="1" applyFill="1"/>
    <xf numFmtId="0" fontId="37" fillId="9" borderId="0" xfId="60" applyFont="1" applyFill="1" applyBorder="1"/>
    <xf numFmtId="0" fontId="39" fillId="9" borderId="0" xfId="60" applyFont="1" applyFill="1" applyBorder="1"/>
    <xf numFmtId="0" fontId="37" fillId="0" borderId="0" xfId="60" applyFont="1" applyFill="1"/>
    <xf numFmtId="0" fontId="48" fillId="0" borderId="0" xfId="60" applyFont="1" applyBorder="1" applyAlignment="1">
      <alignment vertical="center"/>
    </xf>
    <xf numFmtId="169" fontId="48" fillId="0" borderId="0" xfId="60" applyNumberFormat="1" applyFont="1" applyBorder="1" applyAlignment="1">
      <alignment horizontal="right" vertical="center" indent="1"/>
    </xf>
    <xf numFmtId="169" fontId="41" fillId="9" borderId="0" xfId="60" applyNumberFormat="1" applyFont="1" applyFill="1" applyAlignment="1">
      <alignment horizontal="right" vertical="center" indent="1"/>
    </xf>
    <xf numFmtId="169" fontId="44" fillId="10" borderId="0" xfId="60" applyNumberFormat="1" applyFont="1" applyFill="1" applyAlignment="1">
      <alignment horizontal="right" vertical="center" indent="1"/>
    </xf>
    <xf numFmtId="0" fontId="55" fillId="0" borderId="0" xfId="60" applyFont="1" applyFill="1" applyBorder="1" applyAlignment="1">
      <alignment horizontal="left" vertical="center"/>
    </xf>
    <xf numFmtId="169" fontId="55" fillId="0" borderId="0" xfId="60" applyNumberFormat="1" applyFont="1" applyFill="1" applyBorder="1" applyAlignment="1">
      <alignment horizontal="right" vertical="center" indent="1"/>
    </xf>
    <xf numFmtId="0" fontId="40" fillId="11" borderId="0" xfId="60" applyFont="1" applyFill="1" applyAlignment="1">
      <alignment vertical="center"/>
    </xf>
    <xf numFmtId="169" fontId="40" fillId="11" borderId="0" xfId="60" applyNumberFormat="1" applyFont="1" applyFill="1" applyAlignment="1">
      <alignment horizontal="right" vertical="center" indent="1"/>
    </xf>
    <xf numFmtId="0" fontId="46" fillId="0" borderId="0" xfId="60" applyFont="1" applyFill="1" applyAlignment="1">
      <alignment vertical="center"/>
    </xf>
    <xf numFmtId="169" fontId="46" fillId="0" borderId="0" xfId="60" applyNumberFormat="1" applyFont="1" applyFill="1" applyAlignment="1">
      <alignment horizontal="right" vertical="center" indent="1"/>
    </xf>
    <xf numFmtId="0" fontId="59" fillId="9" borderId="0" xfId="60" applyFont="1" applyFill="1" applyAlignment="1">
      <alignment vertical="center"/>
    </xf>
    <xf numFmtId="0" fontId="38" fillId="9" borderId="0" xfId="60" applyFont="1" applyFill="1" applyAlignment="1">
      <alignment horizontal="left" vertical="center"/>
    </xf>
    <xf numFmtId="0" fontId="59" fillId="0" borderId="0" xfId="60" applyFont="1" applyFill="1" applyAlignment="1">
      <alignment vertical="center"/>
    </xf>
    <xf numFmtId="169" fontId="38" fillId="0" borderId="0" xfId="60" applyNumberFormat="1" applyFont="1" applyFill="1" applyAlignment="1">
      <alignment horizontal="right" vertical="center" indent="1"/>
    </xf>
    <xf numFmtId="0" fontId="59" fillId="0" borderId="0" xfId="18" applyFont="1" applyFill="1" applyAlignment="1" applyProtection="1">
      <alignment horizontal="left" vertical="center"/>
    </xf>
    <xf numFmtId="0" fontId="47" fillId="9" borderId="0" xfId="60" applyFont="1" applyFill="1" applyAlignment="1">
      <alignment vertical="center"/>
    </xf>
    <xf numFmtId="0" fontId="59" fillId="0" borderId="0" xfId="60" applyFont="1" applyFill="1" applyAlignment="1">
      <alignment horizontal="left" vertical="center"/>
    </xf>
    <xf numFmtId="169" fontId="46" fillId="9" borderId="0" xfId="60" applyNumberFormat="1" applyFont="1" applyFill="1" applyBorder="1" applyAlignment="1">
      <alignment horizontal="right" vertical="center" indent="1"/>
    </xf>
    <xf numFmtId="0" fontId="59" fillId="9" borderId="0" xfId="18" applyFont="1" applyFill="1" applyAlignment="1" applyProtection="1">
      <alignment horizontal="left" vertical="center"/>
    </xf>
    <xf numFmtId="169" fontId="38" fillId="9" borderId="0" xfId="60" applyNumberFormat="1" applyFont="1" applyFill="1" applyAlignment="1">
      <alignment horizontal="right" indent="1"/>
    </xf>
    <xf numFmtId="0" fontId="48" fillId="9" borderId="0" xfId="60" applyFont="1" applyFill="1" applyBorder="1" applyAlignment="1">
      <alignment vertical="center"/>
    </xf>
    <xf numFmtId="169" fontId="46" fillId="9" borderId="0" xfId="60" applyNumberFormat="1" applyFont="1" applyFill="1" applyAlignment="1">
      <alignment horizontal="right" vertical="center" indent="1"/>
    </xf>
    <xf numFmtId="0" fontId="46" fillId="9" borderId="0" xfId="60" applyFont="1" applyFill="1" applyBorder="1" applyAlignment="1">
      <alignment vertical="center"/>
    </xf>
    <xf numFmtId="0" fontId="40" fillId="11" borderId="62" xfId="60" applyFont="1" applyFill="1" applyBorder="1" applyAlignment="1">
      <alignment horizontal="left" vertical="center"/>
    </xf>
    <xf numFmtId="0" fontId="37" fillId="11" borderId="63" xfId="60" applyFont="1" applyFill="1" applyBorder="1" applyAlignment="1">
      <alignment vertical="center"/>
    </xf>
    <xf numFmtId="0" fontId="37" fillId="11" borderId="64" xfId="60" applyFont="1" applyFill="1" applyBorder="1" applyAlignment="1">
      <alignment vertical="center"/>
    </xf>
    <xf numFmtId="0" fontId="38" fillId="11" borderId="63" xfId="60" applyFont="1" applyFill="1" applyBorder="1" applyAlignment="1">
      <alignment vertical="center"/>
    </xf>
    <xf numFmtId="0" fontId="38" fillId="0" borderId="0" xfId="60" applyFont="1" applyAlignment="1"/>
    <xf numFmtId="3" fontId="38" fillId="9" borderId="0" xfId="60" applyNumberFormat="1" applyFont="1" applyFill="1" applyBorder="1" applyAlignment="1">
      <alignment horizontal="right"/>
    </xf>
    <xf numFmtId="3" fontId="51" fillId="9" borderId="0" xfId="60" applyNumberFormat="1" applyFont="1" applyFill="1" applyAlignment="1">
      <alignment vertical="center"/>
    </xf>
    <xf numFmtId="0" fontId="54" fillId="9" borderId="0" xfId="510" applyFont="1" applyFill="1"/>
    <xf numFmtId="0" fontId="54" fillId="9" borderId="0" xfId="510" applyFont="1" applyFill="1" applyBorder="1"/>
    <xf numFmtId="0" fontId="54" fillId="9" borderId="0" xfId="510" applyFont="1" applyFill="1" applyAlignment="1">
      <alignment horizontal="right"/>
    </xf>
    <xf numFmtId="168" fontId="54" fillId="9" borderId="0" xfId="510" applyNumberFormat="1" applyFont="1" applyFill="1" applyAlignment="1">
      <alignment horizontal="right"/>
    </xf>
    <xf numFmtId="0" fontId="38" fillId="9" borderId="0" xfId="510" applyFont="1" applyFill="1" applyAlignment="1">
      <alignment vertical="center"/>
    </xf>
    <xf numFmtId="0" fontId="38" fillId="9" borderId="0" xfId="510" applyFont="1" applyFill="1" applyBorder="1" applyAlignment="1">
      <alignment vertical="center"/>
    </xf>
    <xf numFmtId="0" fontId="37" fillId="9" borderId="0" xfId="510" applyFont="1" applyFill="1" applyAlignment="1">
      <alignment vertical="center"/>
    </xf>
    <xf numFmtId="0" fontId="37" fillId="9" borderId="0" xfId="510" applyFont="1" applyFill="1" applyBorder="1" applyAlignment="1">
      <alignment vertical="center"/>
    </xf>
    <xf numFmtId="0" fontId="38" fillId="0" borderId="0" xfId="510" applyFont="1" applyFill="1" applyBorder="1" applyAlignment="1">
      <alignment vertical="center"/>
    </xf>
    <xf numFmtId="0" fontId="38" fillId="0" borderId="11" xfId="510" applyFont="1" applyFill="1" applyBorder="1" applyAlignment="1">
      <alignment horizontal="right" vertical="center"/>
    </xf>
    <xf numFmtId="0" fontId="38" fillId="0" borderId="15" xfId="510" applyFont="1" applyFill="1" applyBorder="1" applyAlignment="1">
      <alignment horizontal="right" vertical="center"/>
    </xf>
    <xf numFmtId="49" fontId="38" fillId="0" borderId="65" xfId="510" applyNumberFormat="1" applyFont="1" applyFill="1" applyBorder="1" applyAlignment="1">
      <alignment horizontal="right" vertical="center"/>
    </xf>
    <xf numFmtId="49" fontId="38" fillId="0" borderId="0" xfId="510" applyNumberFormat="1" applyFont="1" applyFill="1" applyBorder="1" applyAlignment="1">
      <alignment horizontal="right" vertical="center"/>
    </xf>
    <xf numFmtId="49" fontId="38" fillId="0" borderId="13" xfId="510" applyNumberFormat="1" applyFont="1" applyFill="1" applyBorder="1" applyAlignment="1">
      <alignment horizontal="right" vertical="center"/>
    </xf>
    <xf numFmtId="0" fontId="38" fillId="0" borderId="0" xfId="510" applyFont="1" applyAlignment="1">
      <alignment vertical="center"/>
    </xf>
    <xf numFmtId="0" fontId="37" fillId="11" borderId="64" xfId="510" applyFont="1" applyFill="1" applyBorder="1" applyAlignment="1">
      <alignment vertical="center"/>
    </xf>
    <xf numFmtId="0" fontId="37" fillId="11" borderId="63" xfId="510" applyFont="1" applyFill="1" applyBorder="1" applyAlignment="1">
      <alignment vertical="center"/>
    </xf>
    <xf numFmtId="0" fontId="40" fillId="11" borderId="62" xfId="510" applyFont="1" applyFill="1" applyBorder="1" applyAlignment="1">
      <alignment horizontal="left" vertical="center"/>
    </xf>
    <xf numFmtId="0" fontId="37" fillId="0" borderId="0" xfId="510" applyFont="1" applyAlignment="1">
      <alignment vertical="center"/>
    </xf>
    <xf numFmtId="0" fontId="37" fillId="0" borderId="0" xfId="510" applyFont="1" applyBorder="1" applyAlignment="1">
      <alignment vertical="center"/>
    </xf>
    <xf numFmtId="0" fontId="38" fillId="9" borderId="0" xfId="510" applyFont="1" applyFill="1"/>
    <xf numFmtId="0" fontId="38" fillId="9" borderId="0" xfId="510" applyFont="1" applyFill="1" applyBorder="1"/>
    <xf numFmtId="0" fontId="50" fillId="15" borderId="0" xfId="510" applyFont="1" applyFill="1" applyAlignment="1">
      <alignment horizontal="left" vertical="center"/>
    </xf>
    <xf numFmtId="0" fontId="38" fillId="15" borderId="0" xfId="510" applyFont="1" applyFill="1"/>
    <xf numFmtId="0" fontId="38" fillId="15" borderId="0" xfId="510" applyFont="1" applyFill="1" applyBorder="1"/>
    <xf numFmtId="0" fontId="44" fillId="15" borderId="0" xfId="510" applyFont="1" applyFill="1" applyAlignment="1">
      <alignment horizontal="left" vertical="center" indent="3"/>
    </xf>
    <xf numFmtId="0" fontId="43" fillId="9" borderId="0" xfId="510" applyFont="1" applyFill="1" applyAlignment="1">
      <alignment horizontal="left" vertical="center"/>
    </xf>
    <xf numFmtId="0" fontId="41" fillId="9" borderId="0" xfId="510" applyFont="1" applyFill="1" applyAlignment="1">
      <alignment horizontal="left" vertical="center"/>
    </xf>
    <xf numFmtId="0" fontId="38" fillId="0" borderId="0" xfId="510" applyFont="1" applyBorder="1" applyAlignment="1">
      <alignment vertical="center"/>
    </xf>
    <xf numFmtId="0" fontId="40" fillId="0" borderId="0" xfId="510" applyFont="1" applyBorder="1" applyAlignment="1">
      <alignment vertical="center"/>
    </xf>
    <xf numFmtId="0" fontId="43" fillId="9" borderId="0" xfId="27" applyFont="1" applyFill="1" applyAlignment="1">
      <alignment horizontal="right" vertical="center"/>
    </xf>
    <xf numFmtId="0" fontId="44" fillId="15" borderId="0" xfId="27" applyFont="1" applyFill="1" applyAlignment="1">
      <alignment horizontal="left" vertical="center" indent="3"/>
    </xf>
    <xf numFmtId="0" fontId="38" fillId="15" borderId="0" xfId="27" applyFont="1" applyFill="1"/>
    <xf numFmtId="0" fontId="38" fillId="15" borderId="0" xfId="27" applyFont="1" applyFill="1" applyBorder="1"/>
    <xf numFmtId="0" fontId="50" fillId="15" borderId="0" xfId="27" applyFont="1" applyFill="1" applyAlignment="1">
      <alignment horizontal="left" vertical="center"/>
    </xf>
    <xf numFmtId="0" fontId="38" fillId="0" borderId="0" xfId="27" applyFont="1" applyFill="1" applyAlignment="1">
      <alignment vertical="center"/>
    </xf>
    <xf numFmtId="0" fontId="38" fillId="9" borderId="0" xfId="27" applyFont="1" applyFill="1" applyAlignment="1">
      <alignment vertical="center"/>
    </xf>
    <xf numFmtId="0" fontId="40" fillId="15" borderId="0" xfId="27" applyFont="1" applyFill="1" applyBorder="1" applyAlignment="1">
      <alignment horizontal="left" vertical="center"/>
    </xf>
    <xf numFmtId="0" fontId="37" fillId="15" borderId="0" xfId="27" applyFont="1" applyFill="1" applyBorder="1" applyAlignment="1">
      <alignment vertical="center"/>
    </xf>
    <xf numFmtId="0" fontId="37" fillId="15" borderId="0" xfId="27" applyFont="1" applyFill="1" applyAlignment="1">
      <alignment vertical="center"/>
    </xf>
    <xf numFmtId="0" fontId="38" fillId="15" borderId="0" xfId="27" applyFont="1" applyFill="1" applyAlignment="1">
      <alignment vertical="center"/>
    </xf>
    <xf numFmtId="0" fontId="139" fillId="9" borderId="55" xfId="27" applyFont="1" applyFill="1" applyBorder="1" applyAlignment="1">
      <alignment vertical="center"/>
    </xf>
    <xf numFmtId="0" fontId="53" fillId="9" borderId="72" xfId="27" applyFont="1" applyFill="1" applyBorder="1" applyAlignment="1">
      <alignment horizontal="right" vertical="center"/>
    </xf>
    <xf numFmtId="0" fontId="53" fillId="9" borderId="0" xfId="27" applyFont="1" applyFill="1" applyBorder="1" applyAlignment="1">
      <alignment horizontal="right" vertical="center"/>
    </xf>
    <xf numFmtId="0" fontId="53" fillId="9" borderId="55" xfId="27" applyFont="1" applyFill="1" applyBorder="1" applyAlignment="1">
      <alignment horizontal="right" vertical="center"/>
    </xf>
    <xf numFmtId="0" fontId="53" fillId="0" borderId="55" xfId="27" applyFont="1" applyFill="1" applyBorder="1" applyAlignment="1">
      <alignment horizontal="right" vertical="center"/>
    </xf>
    <xf numFmtId="0" fontId="53" fillId="0" borderId="0" xfId="27" applyFont="1" applyFill="1" applyBorder="1" applyAlignment="1">
      <alignment horizontal="right" vertical="center"/>
    </xf>
    <xf numFmtId="0" fontId="53" fillId="0" borderId="72" xfId="27" applyFont="1" applyFill="1" applyBorder="1" applyAlignment="1">
      <alignment horizontal="right" vertical="center"/>
    </xf>
    <xf numFmtId="0" fontId="38" fillId="0" borderId="73" xfId="27" applyFont="1" applyFill="1" applyBorder="1" applyAlignment="1">
      <alignment vertical="center"/>
    </xf>
    <xf numFmtId="0" fontId="53" fillId="0" borderId="75" xfId="27" applyFont="1" applyFill="1" applyBorder="1" applyAlignment="1">
      <alignment horizontal="right" vertical="center"/>
    </xf>
    <xf numFmtId="0" fontId="53" fillId="0" borderId="76" xfId="27" applyFont="1" applyFill="1" applyBorder="1" applyAlignment="1">
      <alignment horizontal="right" vertical="center"/>
    </xf>
    <xf numFmtId="0" fontId="53" fillId="0" borderId="73" xfId="27" applyFont="1" applyFill="1" applyBorder="1" applyAlignment="1">
      <alignment horizontal="right" vertical="center"/>
    </xf>
    <xf numFmtId="0" fontId="38" fillId="0" borderId="77" xfId="27" applyFont="1" applyBorder="1" applyAlignment="1">
      <alignment horizontal="left" vertical="center" indent="1"/>
    </xf>
    <xf numFmtId="168" fontId="38" fillId="0" borderId="79" xfId="581" applyNumberFormat="1" applyFont="1" applyFill="1" applyBorder="1" applyAlignment="1">
      <alignment vertical="center"/>
    </xf>
    <xf numFmtId="168" fontId="38" fillId="0" borderId="80" xfId="581" applyNumberFormat="1" applyFont="1" applyFill="1" applyBorder="1" applyAlignment="1">
      <alignment vertical="center"/>
    </xf>
    <xf numFmtId="168" fontId="38" fillId="0" borderId="77" xfId="581" applyNumberFormat="1" applyFont="1" applyFill="1" applyBorder="1" applyAlignment="1">
      <alignment vertical="center"/>
    </xf>
    <xf numFmtId="168" fontId="38" fillId="0" borderId="80" xfId="581" applyNumberFormat="1" applyFont="1" applyBorder="1" applyAlignment="1">
      <alignment vertical="center"/>
    </xf>
    <xf numFmtId="168" fontId="38" fillId="0" borderId="77" xfId="581" applyNumberFormat="1" applyFont="1" applyBorder="1" applyAlignment="1">
      <alignment vertical="center"/>
    </xf>
    <xf numFmtId="0" fontId="38" fillId="0" borderId="55" xfId="27" applyFont="1" applyBorder="1" applyAlignment="1">
      <alignment horizontal="left" vertical="center" indent="1"/>
    </xf>
    <xf numFmtId="168" fontId="38" fillId="0" borderId="72" xfId="581" applyNumberFormat="1" applyFont="1" applyFill="1" applyBorder="1" applyAlignment="1">
      <alignment vertical="center"/>
    </xf>
    <xf numFmtId="168" fontId="38" fillId="0" borderId="0" xfId="581" applyNumberFormat="1" applyFont="1" applyFill="1" applyBorder="1" applyAlignment="1">
      <alignment vertical="center"/>
    </xf>
    <xf numFmtId="168" fontId="38" fillId="0" borderId="55" xfId="581" applyNumberFormat="1" applyFont="1" applyFill="1" applyBorder="1" applyAlignment="1">
      <alignment vertical="center"/>
    </xf>
    <xf numFmtId="168" fontId="38" fillId="0" borderId="0" xfId="581" applyNumberFormat="1" applyFont="1" applyBorder="1" applyAlignment="1">
      <alignment vertical="center"/>
    </xf>
    <xf numFmtId="168" fontId="38" fillId="0" borderId="55" xfId="581" applyNumberFormat="1" applyFont="1" applyBorder="1" applyAlignment="1">
      <alignment vertical="center"/>
    </xf>
    <xf numFmtId="0" fontId="38" fillId="0" borderId="73" xfId="27" applyFont="1" applyBorder="1" applyAlignment="1">
      <alignment horizontal="left" vertical="center" indent="1"/>
    </xf>
    <xf numFmtId="168" fontId="38" fillId="0" borderId="75" xfId="581" applyNumberFormat="1" applyFont="1" applyFill="1" applyBorder="1" applyAlignment="1">
      <alignment vertical="center"/>
    </xf>
    <xf numFmtId="168" fontId="38" fillId="0" borderId="76" xfId="581" applyNumberFormat="1" applyFont="1" applyFill="1" applyBorder="1" applyAlignment="1">
      <alignment vertical="center"/>
    </xf>
    <xf numFmtId="168" fontId="38" fillId="0" borderId="73" xfId="581" applyNumberFormat="1" applyFont="1" applyFill="1" applyBorder="1" applyAlignment="1">
      <alignment vertical="center"/>
    </xf>
    <xf numFmtId="168" fontId="38" fillId="0" borderId="76" xfId="581" applyNumberFormat="1" applyFont="1" applyBorder="1" applyAlignment="1">
      <alignment vertical="center"/>
    </xf>
    <xf numFmtId="168" fontId="38" fillId="0" borderId="73" xfId="581" applyNumberFormat="1" applyFont="1" applyBorder="1" applyAlignment="1">
      <alignment vertical="center"/>
    </xf>
    <xf numFmtId="0" fontId="38" fillId="0" borderId="81" xfId="27" applyFont="1" applyBorder="1" applyAlignment="1">
      <alignment vertical="center"/>
    </xf>
    <xf numFmtId="168" fontId="38" fillId="0" borderId="83" xfId="581" applyNumberFormat="1" applyFont="1" applyFill="1" applyBorder="1" applyAlignment="1">
      <alignment vertical="center"/>
    </xf>
    <xf numFmtId="168" fontId="38" fillId="0" borderId="84" xfId="581" applyNumberFormat="1" applyFont="1" applyFill="1" applyBorder="1" applyAlignment="1">
      <alignment vertical="center"/>
    </xf>
    <xf numFmtId="168" fontId="38" fillId="0" borderId="81" xfId="581" applyNumberFormat="1" applyFont="1" applyFill="1" applyBorder="1" applyAlignment="1">
      <alignment vertical="center"/>
    </xf>
    <xf numFmtId="168" fontId="38" fillId="0" borderId="84" xfId="581" applyNumberFormat="1" applyFont="1" applyBorder="1" applyAlignment="1">
      <alignment vertical="center"/>
    </xf>
    <xf numFmtId="168" fontId="38" fillId="0" borderId="81" xfId="581" applyNumberFormat="1" applyFont="1" applyBorder="1" applyAlignment="1">
      <alignment vertical="center"/>
    </xf>
    <xf numFmtId="0" fontId="38" fillId="0" borderId="73" xfId="27" applyFont="1" applyFill="1" applyBorder="1" applyAlignment="1">
      <alignment horizontal="left" vertical="center" indent="1"/>
    </xf>
    <xf numFmtId="0" fontId="37" fillId="0" borderId="81" xfId="27" applyFont="1" applyBorder="1" applyAlignment="1">
      <alignment vertical="center"/>
    </xf>
    <xf numFmtId="168" fontId="37" fillId="0" borderId="83" xfId="581" applyNumberFormat="1" applyFont="1" applyFill="1" applyBorder="1" applyAlignment="1">
      <alignment vertical="center"/>
    </xf>
    <xf numFmtId="168" fontId="37" fillId="0" borderId="84" xfId="581" applyNumberFormat="1" applyFont="1" applyFill="1" applyBorder="1" applyAlignment="1">
      <alignment vertical="center"/>
    </xf>
    <xf numFmtId="168" fontId="37" fillId="0" borderId="81" xfId="581" applyNumberFormat="1" applyFont="1" applyFill="1" applyBorder="1" applyAlignment="1">
      <alignment vertical="center"/>
    </xf>
    <xf numFmtId="168" fontId="37" fillId="0" borderId="84" xfId="581" applyNumberFormat="1" applyFont="1" applyBorder="1" applyAlignment="1">
      <alignment vertical="center"/>
    </xf>
    <xf numFmtId="168" fontId="37" fillId="0" borderId="81" xfId="581" applyNumberFormat="1" applyFont="1" applyBorder="1" applyAlignment="1">
      <alignment vertical="center"/>
    </xf>
    <xf numFmtId="0" fontId="38" fillId="9" borderId="77" xfId="27" applyFont="1" applyFill="1" applyBorder="1" applyAlignment="1">
      <alignment horizontal="left" vertical="center" indent="1"/>
    </xf>
    <xf numFmtId="0" fontId="38" fillId="9" borderId="73" xfId="27" applyFont="1" applyFill="1" applyBorder="1" applyAlignment="1">
      <alignment horizontal="left" vertical="center" indent="1"/>
    </xf>
    <xf numFmtId="0" fontId="37" fillId="9" borderId="81" xfId="27" applyFont="1" applyFill="1" applyBorder="1" applyAlignment="1">
      <alignment vertical="center"/>
    </xf>
    <xf numFmtId="0" fontId="37" fillId="0" borderId="12" xfId="27" applyFont="1" applyBorder="1" applyAlignment="1">
      <alignment vertical="center"/>
    </xf>
    <xf numFmtId="0" fontId="139" fillId="0" borderId="81" xfId="27" applyFont="1" applyBorder="1" applyAlignment="1">
      <alignment vertical="center"/>
    </xf>
    <xf numFmtId="168" fontId="139" fillId="0" borderId="83" xfId="581" applyNumberFormat="1" applyFont="1" applyFill="1" applyBorder="1" applyAlignment="1">
      <alignment vertical="center"/>
    </xf>
    <xf numFmtId="168" fontId="139" fillId="0" borderId="84" xfId="581" applyNumberFormat="1" applyFont="1" applyBorder="1" applyAlignment="1">
      <alignment vertical="center"/>
    </xf>
    <xf numFmtId="168" fontId="139" fillId="0" borderId="81" xfId="581" applyNumberFormat="1" applyFont="1" applyBorder="1" applyAlignment="1">
      <alignment vertical="center"/>
    </xf>
    <xf numFmtId="0" fontId="38" fillId="0" borderId="77" xfId="27" applyFont="1" applyFill="1" applyBorder="1" applyAlignment="1">
      <alignment vertical="center"/>
    </xf>
    <xf numFmtId="0" fontId="37" fillId="0" borderId="81" xfId="27" applyFont="1" applyFill="1" applyBorder="1" applyAlignment="1">
      <alignment vertical="center"/>
    </xf>
    <xf numFmtId="168" fontId="53" fillId="0" borderId="79" xfId="581" applyNumberFormat="1" applyFont="1" applyFill="1" applyBorder="1" applyAlignment="1">
      <alignment vertical="center"/>
    </xf>
    <xf numFmtId="0" fontId="38" fillId="0" borderId="55" xfId="27" applyFont="1" applyFill="1" applyBorder="1" applyAlignment="1">
      <alignment vertical="center"/>
    </xf>
    <xf numFmtId="168" fontId="53" fillId="0" borderId="72" xfId="581" applyNumberFormat="1" applyFont="1" applyFill="1" applyBorder="1" applyAlignment="1">
      <alignment vertical="center"/>
    </xf>
    <xf numFmtId="168" fontId="53" fillId="0" borderId="75" xfId="581" applyNumberFormat="1" applyFont="1" applyFill="1" applyBorder="1" applyAlignment="1">
      <alignment vertical="center"/>
    </xf>
    <xf numFmtId="0" fontId="52" fillId="0" borderId="77" xfId="27" applyFont="1" applyBorder="1" applyAlignment="1">
      <alignment vertical="center"/>
    </xf>
    <xf numFmtId="168" fontId="37" fillId="0" borderId="79" xfId="581" applyNumberFormat="1" applyFont="1" applyFill="1" applyBorder="1" applyAlignment="1">
      <alignment vertical="center"/>
    </xf>
    <xf numFmtId="168" fontId="37" fillId="0" borderId="77" xfId="581" applyNumberFormat="1" applyFont="1" applyFill="1" applyBorder="1" applyAlignment="1">
      <alignment vertical="center"/>
    </xf>
    <xf numFmtId="0" fontId="38" fillId="0" borderId="55" xfId="27" applyFont="1" applyBorder="1" applyAlignment="1">
      <alignment vertical="center"/>
    </xf>
    <xf numFmtId="170" fontId="38" fillId="0" borderId="72" xfId="581" applyNumberFormat="1" applyFont="1" applyFill="1" applyBorder="1" applyAlignment="1">
      <alignment horizontal="right" vertical="center"/>
    </xf>
    <xf numFmtId="170" fontId="38" fillId="0" borderId="0" xfId="581" applyNumberFormat="1" applyFont="1" applyFill="1" applyBorder="1" applyAlignment="1">
      <alignment horizontal="right" vertical="center"/>
    </xf>
    <xf numFmtId="10" fontId="38" fillId="0" borderId="0" xfId="581" applyNumberFormat="1" applyFont="1" applyFill="1" applyBorder="1" applyAlignment="1">
      <alignment horizontal="right" vertical="center"/>
    </xf>
    <xf numFmtId="170" fontId="38" fillId="0" borderId="55" xfId="581" applyNumberFormat="1" applyFont="1" applyFill="1" applyBorder="1" applyAlignment="1">
      <alignment horizontal="right" vertical="center"/>
    </xf>
    <xf numFmtId="168" fontId="38" fillId="0" borderId="72" xfId="581" applyNumberFormat="1" applyFont="1" applyFill="1" applyBorder="1" applyAlignment="1">
      <alignment horizontal="right" vertical="center"/>
    </xf>
    <xf numFmtId="170" fontId="38" fillId="0" borderId="72" xfId="581" applyNumberFormat="1" applyFont="1" applyFill="1" applyBorder="1" applyAlignment="1">
      <alignment vertical="center"/>
    </xf>
    <xf numFmtId="170" fontId="38" fillId="0" borderId="0" xfId="581" applyNumberFormat="1" applyFont="1" applyFill="1" applyBorder="1" applyAlignment="1">
      <alignment vertical="center"/>
    </xf>
    <xf numFmtId="170" fontId="38" fillId="0" borderId="55" xfId="581" applyNumberFormat="1" applyFont="1" applyFill="1" applyBorder="1" applyAlignment="1">
      <alignment vertical="center"/>
    </xf>
    <xf numFmtId="170" fontId="38" fillId="0" borderId="0" xfId="581" applyNumberFormat="1" applyFont="1" applyBorder="1" applyAlignment="1">
      <alignment vertical="center"/>
    </xf>
    <xf numFmtId="170" fontId="38" fillId="0" borderId="55" xfId="581" applyNumberFormat="1" applyFont="1" applyBorder="1" applyAlignment="1">
      <alignment vertical="center"/>
    </xf>
    <xf numFmtId="0" fontId="38" fillId="9" borderId="85" xfId="27" applyFont="1" applyFill="1" applyBorder="1" applyAlignment="1">
      <alignment vertical="center"/>
    </xf>
    <xf numFmtId="168" fontId="38" fillId="9" borderId="87" xfId="581" applyNumberFormat="1" applyFont="1" applyFill="1" applyBorder="1" applyAlignment="1">
      <alignment vertical="center"/>
    </xf>
    <xf numFmtId="168" fontId="38" fillId="9" borderId="18" xfId="581" applyNumberFormat="1" applyFont="1" applyFill="1" applyBorder="1" applyAlignment="1">
      <alignment vertical="center"/>
    </xf>
    <xf numFmtId="168" fontId="38" fillId="9" borderId="85" xfId="581" applyNumberFormat="1" applyFont="1" applyFill="1" applyBorder="1" applyAlignment="1">
      <alignment vertical="center"/>
    </xf>
    <xf numFmtId="0" fontId="39" fillId="0" borderId="0" xfId="27" applyFont="1" applyFill="1" applyBorder="1"/>
    <xf numFmtId="168" fontId="37" fillId="0" borderId="0" xfId="7" applyNumberFormat="1" applyFont="1" applyBorder="1"/>
    <xf numFmtId="168" fontId="38" fillId="0" borderId="0" xfId="7" applyNumberFormat="1" applyFont="1" applyBorder="1"/>
    <xf numFmtId="0" fontId="38" fillId="0" borderId="0" xfId="27" applyFont="1" applyBorder="1"/>
    <xf numFmtId="0" fontId="38" fillId="0" borderId="0" xfId="27" applyFont="1"/>
    <xf numFmtId="0" fontId="39" fillId="0" borderId="0" xfId="27" quotePrefix="1" applyFont="1" applyFill="1" applyBorder="1"/>
    <xf numFmtId="0" fontId="37" fillId="0" borderId="0" xfId="27" applyFont="1"/>
    <xf numFmtId="0" fontId="38" fillId="9" borderId="24" xfId="510" applyFont="1" applyFill="1" applyBorder="1" applyAlignment="1">
      <alignment vertical="center"/>
    </xf>
    <xf numFmtId="49" fontId="38" fillId="9" borderId="11" xfId="510" applyNumberFormat="1" applyFont="1" applyFill="1" applyBorder="1" applyAlignment="1">
      <alignment horizontal="right" vertical="center"/>
    </xf>
    <xf numFmtId="0" fontId="38" fillId="0" borderId="67" xfId="510" applyFont="1" applyFill="1" applyBorder="1" applyAlignment="1">
      <alignment horizontal="right" vertical="center"/>
    </xf>
    <xf numFmtId="0" fontId="38" fillId="0" borderId="25" xfId="510" applyFont="1" applyBorder="1" applyAlignment="1">
      <alignment horizontal="left" vertical="center" indent="1"/>
    </xf>
    <xf numFmtId="168" fontId="38" fillId="9" borderId="0" xfId="581" applyNumberFormat="1" applyFont="1" applyFill="1" applyBorder="1" applyAlignment="1">
      <alignment vertical="center"/>
    </xf>
    <xf numFmtId="0" fontId="38" fillId="0" borderId="26" xfId="510" applyFont="1" applyBorder="1" applyAlignment="1">
      <alignment vertical="center"/>
    </xf>
    <xf numFmtId="168" fontId="38" fillId="0" borderId="12" xfId="581" applyNumberFormat="1" applyFont="1" applyFill="1" applyBorder="1" applyAlignment="1">
      <alignment vertical="center"/>
    </xf>
    <xf numFmtId="168" fontId="38" fillId="9" borderId="12" xfId="581" applyNumberFormat="1" applyFont="1" applyFill="1" applyBorder="1" applyAlignment="1">
      <alignment vertical="center"/>
    </xf>
    <xf numFmtId="0" fontId="38" fillId="0" borderId="25" xfId="510" applyFont="1" applyFill="1" applyBorder="1" applyAlignment="1">
      <alignment horizontal="left" vertical="center" indent="1"/>
    </xf>
    <xf numFmtId="0" fontId="37" fillId="0" borderId="26" xfId="510" applyFont="1" applyBorder="1" applyAlignment="1">
      <alignment vertical="center"/>
    </xf>
    <xf numFmtId="168" fontId="37" fillId="0" borderId="12" xfId="581" applyNumberFormat="1" applyFont="1" applyFill="1" applyBorder="1" applyAlignment="1">
      <alignment vertical="center"/>
    </xf>
    <xf numFmtId="168" fontId="37" fillId="9" borderId="12" xfId="581" applyNumberFormat="1" applyFont="1" applyFill="1" applyBorder="1" applyAlignment="1">
      <alignment vertical="center"/>
    </xf>
    <xf numFmtId="0" fontId="38" fillId="9" borderId="25" xfId="510" applyFont="1" applyFill="1" applyBorder="1" applyAlignment="1">
      <alignment horizontal="left" vertical="center" indent="1"/>
    </xf>
    <xf numFmtId="0" fontId="38" fillId="9" borderId="24" xfId="510" applyFont="1" applyFill="1" applyBorder="1" applyAlignment="1">
      <alignment horizontal="left" vertical="center" indent="1"/>
    </xf>
    <xf numFmtId="168" fontId="38" fillId="0" borderId="11" xfId="581" applyNumberFormat="1" applyFont="1" applyFill="1" applyBorder="1" applyAlignment="1">
      <alignment vertical="center"/>
    </xf>
    <xf numFmtId="168" fontId="38" fillId="9" borderId="11" xfId="581" applyNumberFormat="1" applyFont="1" applyFill="1" applyBorder="1" applyAlignment="1">
      <alignment vertical="center"/>
    </xf>
    <xf numFmtId="0" fontId="37" fillId="9" borderId="26" xfId="510" applyFont="1" applyFill="1" applyBorder="1" applyAlignment="1">
      <alignment vertical="center"/>
    </xf>
    <xf numFmtId="0" fontId="139" fillId="0" borderId="26" xfId="510" applyFont="1" applyBorder="1" applyAlignment="1">
      <alignment vertical="center"/>
    </xf>
    <xf numFmtId="0" fontId="38" fillId="0" borderId="25" xfId="510" applyFont="1" applyFill="1" applyBorder="1" applyAlignment="1">
      <alignment vertical="center"/>
    </xf>
    <xf numFmtId="0" fontId="37" fillId="0" borderId="26" xfId="510" applyFont="1" applyFill="1" applyBorder="1" applyAlignment="1">
      <alignment vertical="center"/>
    </xf>
    <xf numFmtId="168" fontId="37" fillId="9" borderId="0" xfId="581" applyNumberFormat="1" applyFont="1" applyFill="1" applyBorder="1" applyAlignment="1">
      <alignment vertical="center"/>
    </xf>
    <xf numFmtId="0" fontId="38" fillId="0" borderId="25" xfId="510" applyFont="1" applyFill="1" applyBorder="1" applyAlignment="1"/>
    <xf numFmtId="10" fontId="38" fillId="0" borderId="0" xfId="31" applyNumberFormat="1" applyFont="1" applyFill="1" applyBorder="1"/>
    <xf numFmtId="10" fontId="38" fillId="9" borderId="0" xfId="31" applyNumberFormat="1" applyFont="1" applyFill="1" applyBorder="1"/>
    <xf numFmtId="10" fontId="38" fillId="0" borderId="0" xfId="7" applyNumberFormat="1" applyFont="1" applyFill="1" applyBorder="1"/>
    <xf numFmtId="0" fontId="38" fillId="0" borderId="0" xfId="510" applyFont="1" applyFill="1"/>
    <xf numFmtId="170" fontId="38" fillId="0" borderId="0" xfId="31" applyNumberFormat="1" applyFont="1" applyFill="1" applyBorder="1" applyAlignment="1">
      <alignment horizontal="right"/>
    </xf>
    <xf numFmtId="170" fontId="38" fillId="9" borderId="0" xfId="31" applyNumberFormat="1" applyFont="1" applyFill="1" applyBorder="1" applyAlignment="1">
      <alignment horizontal="right"/>
    </xf>
    <xf numFmtId="170" fontId="38" fillId="0" borderId="0" xfId="7" applyNumberFormat="1" applyFont="1" applyBorder="1"/>
    <xf numFmtId="170" fontId="38" fillId="0" borderId="0" xfId="31" applyNumberFormat="1" applyFont="1" applyFill="1" applyBorder="1"/>
    <xf numFmtId="170" fontId="38" fillId="9" borderId="0" xfId="31" applyNumberFormat="1" applyFont="1" applyFill="1" applyBorder="1"/>
    <xf numFmtId="168" fontId="38" fillId="0" borderId="0" xfId="7" applyNumberFormat="1" applyFont="1" applyFill="1" applyBorder="1"/>
    <xf numFmtId="0" fontId="53" fillId="0" borderId="25" xfId="510" applyFont="1" applyFill="1" applyBorder="1" applyAlignment="1"/>
    <xf numFmtId="168" fontId="53" fillId="0" borderId="0" xfId="7" applyNumberFormat="1" applyFont="1" applyFill="1" applyBorder="1"/>
    <xf numFmtId="168" fontId="53" fillId="9" borderId="0" xfId="7" applyNumberFormat="1" applyFont="1" applyFill="1" applyBorder="1"/>
    <xf numFmtId="9" fontId="38" fillId="0" borderId="0" xfId="31" applyFont="1" applyFill="1" applyBorder="1"/>
    <xf numFmtId="9" fontId="38" fillId="0" borderId="0" xfId="31" applyNumberFormat="1" applyFont="1" applyFill="1" applyBorder="1"/>
    <xf numFmtId="0" fontId="38" fillId="0" borderId="29" xfId="510" applyFont="1" applyFill="1" applyBorder="1" applyAlignment="1"/>
    <xf numFmtId="168" fontId="38" fillId="0" borderId="18" xfId="7" applyNumberFormat="1" applyFont="1" applyFill="1" applyBorder="1"/>
    <xf numFmtId="168" fontId="38" fillId="9" borderId="18" xfId="7" applyNumberFormat="1" applyFont="1" applyFill="1" applyBorder="1"/>
    <xf numFmtId="0" fontId="39" fillId="0" borderId="0" xfId="510" quotePrefix="1" applyFont="1" applyFill="1" applyBorder="1"/>
    <xf numFmtId="0" fontId="37" fillId="0" borderId="0" xfId="510" applyFont="1"/>
    <xf numFmtId="0" fontId="38" fillId="0" borderId="0" xfId="510" applyFont="1"/>
    <xf numFmtId="0" fontId="38" fillId="0" borderId="0" xfId="510" applyFont="1" applyBorder="1"/>
    <xf numFmtId="0" fontId="38" fillId="9" borderId="24" xfId="60" applyFont="1" applyFill="1" applyBorder="1" applyAlignment="1">
      <alignment vertical="center"/>
    </xf>
    <xf numFmtId="49" fontId="38" fillId="9" borderId="11" xfId="60" applyNumberFormat="1" applyFont="1" applyFill="1" applyBorder="1" applyAlignment="1">
      <alignment horizontal="right" vertical="center"/>
    </xf>
    <xf numFmtId="0" fontId="38" fillId="0" borderId="67" xfId="60" applyFont="1" applyFill="1" applyBorder="1" applyAlignment="1">
      <alignment horizontal="right" vertical="center"/>
    </xf>
    <xf numFmtId="0" fontId="38" fillId="0" borderId="25" xfId="60" applyFont="1" applyBorder="1" applyAlignment="1">
      <alignment horizontal="left" vertical="center" indent="1"/>
    </xf>
    <xf numFmtId="0" fontId="38" fillId="0" borderId="26" xfId="60" applyFont="1" applyBorder="1" applyAlignment="1">
      <alignment vertical="center"/>
    </xf>
    <xf numFmtId="0" fontId="38" fillId="0" borderId="25" xfId="60" applyFont="1" applyBorder="1" applyAlignment="1">
      <alignment horizontal="left" vertical="center" indent="2"/>
    </xf>
    <xf numFmtId="0" fontId="38" fillId="0" borderId="25" xfId="60" applyFont="1" applyFill="1" applyBorder="1" applyAlignment="1">
      <alignment horizontal="left" vertical="center" indent="1"/>
    </xf>
    <xf numFmtId="0" fontId="37" fillId="0" borderId="26" xfId="60" applyFont="1" applyBorder="1" applyAlignment="1">
      <alignment vertical="center"/>
    </xf>
    <xf numFmtId="0" fontId="38" fillId="9" borderId="24" xfId="60" applyFont="1" applyFill="1" applyBorder="1" applyAlignment="1">
      <alignment horizontal="left" vertical="center" indent="1"/>
    </xf>
    <xf numFmtId="0" fontId="37" fillId="9" borderId="25" xfId="60" applyFont="1" applyFill="1" applyBorder="1" applyAlignment="1">
      <alignment vertical="center"/>
    </xf>
    <xf numFmtId="168" fontId="37" fillId="0" borderId="0" xfId="581" applyNumberFormat="1" applyFont="1" applyFill="1" applyBorder="1" applyAlignment="1">
      <alignment vertical="center"/>
    </xf>
    <xf numFmtId="0" fontId="38" fillId="0" borderId="25" xfId="60" applyFont="1" applyBorder="1" applyAlignment="1">
      <alignment vertical="center"/>
    </xf>
    <xf numFmtId="0" fontId="139" fillId="0" borderId="26" xfId="60" applyFont="1" applyBorder="1" applyAlignment="1">
      <alignment vertical="center"/>
    </xf>
    <xf numFmtId="0" fontId="38" fillId="0" borderId="25" xfId="60" applyFont="1" applyFill="1" applyBorder="1" applyAlignment="1">
      <alignment vertical="center"/>
    </xf>
    <xf numFmtId="0" fontId="37" fillId="0" borderId="26" xfId="60" applyFont="1" applyFill="1" applyBorder="1" applyAlignment="1">
      <alignment vertical="center"/>
    </xf>
    <xf numFmtId="0" fontId="52" fillId="0" borderId="25" xfId="60" applyFont="1" applyBorder="1" applyAlignment="1">
      <alignment vertical="center"/>
    </xf>
    <xf numFmtId="0" fontId="38" fillId="0" borderId="25" xfId="60" applyFont="1" applyBorder="1" applyAlignment="1"/>
    <xf numFmtId="0" fontId="38" fillId="0" borderId="25" xfId="60" applyFont="1" applyFill="1" applyBorder="1" applyAlignment="1"/>
    <xf numFmtId="0" fontId="53" fillId="0" borderId="25" xfId="60" applyFont="1" applyFill="1" applyBorder="1" applyAlignment="1"/>
    <xf numFmtId="0" fontId="38" fillId="9" borderId="29" xfId="60" applyFont="1" applyFill="1" applyBorder="1" applyAlignment="1"/>
    <xf numFmtId="168" fontId="38" fillId="0" borderId="18" xfId="581" applyNumberFormat="1" applyFont="1" applyFill="1" applyBorder="1" applyAlignment="1">
      <alignment vertical="center"/>
    </xf>
    <xf numFmtId="0" fontId="39" fillId="0" borderId="0" xfId="60" quotePrefix="1" applyFont="1" applyFill="1" applyBorder="1"/>
    <xf numFmtId="0" fontId="38" fillId="0" borderId="0" xfId="60" applyFont="1" applyFill="1" applyBorder="1"/>
    <xf numFmtId="0" fontId="37" fillId="0" borderId="0" xfId="60" applyFont="1" applyBorder="1"/>
    <xf numFmtId="0" fontId="38" fillId="0" borderId="88" xfId="510" applyFont="1" applyFill="1" applyBorder="1" applyAlignment="1">
      <alignment horizontal="right" vertical="center"/>
    </xf>
    <xf numFmtId="0" fontId="38" fillId="0" borderId="0" xfId="60" applyFont="1" applyBorder="1" applyAlignment="1">
      <alignment horizontal="left" vertical="center" indent="1"/>
    </xf>
    <xf numFmtId="0" fontId="38" fillId="0" borderId="12" xfId="60" applyFont="1" applyBorder="1" applyAlignment="1">
      <alignment vertical="center"/>
    </xf>
    <xf numFmtId="168" fontId="38" fillId="0" borderId="89" xfId="581" applyNumberFormat="1" applyFont="1" applyFill="1" applyBorder="1" applyAlignment="1">
      <alignment vertical="center"/>
    </xf>
    <xf numFmtId="168" fontId="38" fillId="0" borderId="57" xfId="581" applyNumberFormat="1" applyFont="1" applyFill="1" applyBorder="1" applyAlignment="1">
      <alignment vertical="center"/>
    </xf>
    <xf numFmtId="168" fontId="38" fillId="0" borderId="69" xfId="581" applyNumberFormat="1" applyFont="1" applyFill="1" applyBorder="1" applyAlignment="1">
      <alignment vertical="center"/>
    </xf>
    <xf numFmtId="0" fontId="38" fillId="0" borderId="0" xfId="60" applyFont="1" applyFill="1" applyBorder="1" applyAlignment="1">
      <alignment horizontal="left" vertical="center" indent="1"/>
    </xf>
    <xf numFmtId="0" fontId="37" fillId="0" borderId="12" xfId="60" applyFont="1" applyBorder="1" applyAlignment="1">
      <alignment vertical="center"/>
    </xf>
    <xf numFmtId="168" fontId="37" fillId="0" borderId="69" xfId="581" applyNumberFormat="1" applyFont="1" applyFill="1" applyBorder="1" applyAlignment="1">
      <alignment vertical="center"/>
    </xf>
    <xf numFmtId="168" fontId="38" fillId="0" borderId="68" xfId="581" applyNumberFormat="1" applyFont="1" applyFill="1" applyBorder="1" applyAlignment="1">
      <alignment vertical="center"/>
    </xf>
    <xf numFmtId="168" fontId="37" fillId="0" borderId="57" xfId="581" applyNumberFormat="1" applyFont="1" applyFill="1" applyBorder="1" applyAlignment="1">
      <alignment vertical="center"/>
    </xf>
    <xf numFmtId="0" fontId="139" fillId="0" borderId="12" xfId="60" applyFont="1" applyBorder="1" applyAlignment="1">
      <alignment vertical="center"/>
    </xf>
    <xf numFmtId="0" fontId="37" fillId="0" borderId="12" xfId="60" applyFont="1" applyFill="1" applyBorder="1" applyAlignment="1">
      <alignment vertical="center"/>
    </xf>
    <xf numFmtId="0" fontId="141" fillId="0" borderId="0" xfId="60" applyFont="1" applyBorder="1" applyAlignment="1">
      <alignment vertical="center"/>
    </xf>
    <xf numFmtId="0" fontId="38" fillId="0" borderId="0" xfId="60" applyFont="1" applyBorder="1" applyAlignment="1"/>
    <xf numFmtId="170" fontId="38" fillId="0" borderId="57" xfId="581" applyNumberFormat="1" applyFont="1" applyFill="1" applyBorder="1" applyAlignment="1">
      <alignment horizontal="right" vertical="center"/>
    </xf>
    <xf numFmtId="0" fontId="38" fillId="0" borderId="0" xfId="60" applyFont="1" applyFill="1" applyBorder="1" applyAlignment="1"/>
    <xf numFmtId="170" fontId="38" fillId="0" borderId="57" xfId="581" applyNumberFormat="1" applyFont="1" applyFill="1" applyBorder="1" applyAlignment="1">
      <alignment vertical="center"/>
    </xf>
    <xf numFmtId="0" fontId="53" fillId="0" borderId="0" xfId="60" applyFont="1" applyFill="1" applyBorder="1" applyAlignment="1"/>
    <xf numFmtId="0" fontId="38" fillId="9" borderId="18" xfId="60" applyFont="1" applyFill="1" applyBorder="1" applyAlignment="1"/>
    <xf numFmtId="168" fontId="38" fillId="0" borderId="58" xfId="581" applyNumberFormat="1" applyFont="1" applyFill="1" applyBorder="1" applyAlignment="1">
      <alignment vertical="center"/>
    </xf>
    <xf numFmtId="168" fontId="38" fillId="0" borderId="70" xfId="581" applyNumberFormat="1" applyFont="1" applyFill="1" applyBorder="1" applyAlignment="1">
      <alignment vertical="center"/>
    </xf>
    <xf numFmtId="168" fontId="38" fillId="0" borderId="17" xfId="581" applyNumberFormat="1" applyFont="1" applyFill="1" applyBorder="1" applyAlignment="1">
      <alignment vertical="center"/>
    </xf>
    <xf numFmtId="0" fontId="52" fillId="0" borderId="0" xfId="60" applyFont="1" applyBorder="1" applyAlignment="1">
      <alignment vertical="center"/>
    </xf>
    <xf numFmtId="0" fontId="38" fillId="0" borderId="30" xfId="60" applyFont="1" applyFill="1" applyBorder="1" applyAlignment="1">
      <alignment horizontal="left" vertical="center" indent="1"/>
    </xf>
    <xf numFmtId="168" fontId="38" fillId="0" borderId="90" xfId="581" applyNumberFormat="1" applyFont="1" applyFill="1" applyBorder="1" applyAlignment="1">
      <alignment vertical="center"/>
    </xf>
    <xf numFmtId="168" fontId="38" fillId="0" borderId="30" xfId="581" applyNumberFormat="1" applyFont="1" applyFill="1" applyBorder="1" applyAlignment="1">
      <alignment vertical="center"/>
    </xf>
    <xf numFmtId="0" fontId="38" fillId="0" borderId="91" xfId="60" applyFont="1" applyBorder="1" applyAlignment="1">
      <alignment vertical="center"/>
    </xf>
    <xf numFmtId="168" fontId="38" fillId="0" borderId="92" xfId="581" applyNumberFormat="1" applyFont="1" applyFill="1" applyBorder="1" applyAlignment="1">
      <alignment vertical="center"/>
    </xf>
    <xf numFmtId="168" fontId="38" fillId="0" borderId="91" xfId="581" applyNumberFormat="1" applyFont="1" applyFill="1" applyBorder="1" applyAlignment="1">
      <alignment vertical="center"/>
    </xf>
    <xf numFmtId="0" fontId="9" fillId="0" borderId="0" xfId="60" applyAlignment="1">
      <alignment wrapText="1"/>
    </xf>
    <xf numFmtId="0" fontId="37" fillId="0" borderId="0" xfId="60" applyFont="1" applyFill="1" applyBorder="1" applyAlignment="1">
      <alignment vertical="center"/>
    </xf>
    <xf numFmtId="0" fontId="9" fillId="0" borderId="0" xfId="60" applyAlignment="1"/>
    <xf numFmtId="0" fontId="38" fillId="9" borderId="18" xfId="60" applyFont="1" applyFill="1" applyBorder="1" applyAlignment="1">
      <alignment vertical="center"/>
    </xf>
    <xf numFmtId="197" fontId="38" fillId="0" borderId="58" xfId="581" applyNumberFormat="1" applyFont="1" applyFill="1" applyBorder="1" applyAlignment="1">
      <alignment vertical="center"/>
    </xf>
    <xf numFmtId="197" fontId="38" fillId="0" borderId="18" xfId="581" applyNumberFormat="1" applyFont="1" applyFill="1" applyBorder="1" applyAlignment="1">
      <alignment vertical="center"/>
    </xf>
    <xf numFmtId="0" fontId="43" fillId="0" borderId="0" xfId="60" applyFont="1" applyFill="1" applyAlignment="1">
      <alignment horizontal="left" vertical="center"/>
    </xf>
    <xf numFmtId="0" fontId="50" fillId="0" borderId="0" xfId="60" applyFont="1" applyFill="1" applyAlignment="1">
      <alignment horizontal="left" vertical="center"/>
    </xf>
    <xf numFmtId="0" fontId="37" fillId="0" borderId="0" xfId="60" applyFont="1" applyFill="1" applyAlignment="1">
      <alignment vertical="center"/>
    </xf>
    <xf numFmtId="0" fontId="38" fillId="0" borderId="11" xfId="60" applyFont="1" applyBorder="1" applyAlignment="1">
      <alignment horizontal="left" vertical="center" indent="1"/>
    </xf>
    <xf numFmtId="0" fontId="38" fillId="0" borderId="12" xfId="60" applyFont="1" applyBorder="1" applyAlignment="1">
      <alignment horizontal="left" vertical="center"/>
    </xf>
    <xf numFmtId="0" fontId="53" fillId="0" borderId="18" xfId="60" applyFont="1" applyFill="1" applyBorder="1" applyAlignment="1"/>
    <xf numFmtId="0" fontId="43" fillId="0" borderId="0" xfId="60" applyFont="1" applyFill="1" applyBorder="1" applyAlignment="1">
      <alignment horizontal="left" vertical="center"/>
    </xf>
    <xf numFmtId="0" fontId="50" fillId="0" borderId="0" xfId="60" applyFont="1" applyFill="1" applyBorder="1" applyAlignment="1">
      <alignment horizontal="left" vertical="center"/>
    </xf>
    <xf numFmtId="0" fontId="38" fillId="0" borderId="18" xfId="60" applyFont="1" applyBorder="1" applyAlignment="1"/>
    <xf numFmtId="0" fontId="38" fillId="0" borderId="18" xfId="60" applyFont="1" applyBorder="1" applyAlignment="1">
      <alignment vertical="center"/>
    </xf>
    <xf numFmtId="168" fontId="38" fillId="0" borderId="98" xfId="581" applyNumberFormat="1" applyFont="1" applyFill="1" applyBorder="1" applyAlignment="1">
      <alignment vertical="center"/>
    </xf>
    <xf numFmtId="168" fontId="38" fillId="0" borderId="99" xfId="581" applyNumberFormat="1" applyFont="1" applyFill="1" applyBorder="1" applyAlignment="1">
      <alignment vertical="center"/>
    </xf>
    <xf numFmtId="0" fontId="40" fillId="15" borderId="62" xfId="27" applyFont="1" applyFill="1" applyBorder="1" applyAlignment="1">
      <alignment horizontal="left" vertical="center"/>
    </xf>
    <xf numFmtId="0" fontId="37" fillId="15" borderId="63" xfId="27" applyFont="1" applyFill="1" applyBorder="1" applyAlignment="1">
      <alignment vertical="center"/>
    </xf>
    <xf numFmtId="0" fontId="37" fillId="15" borderId="64" xfId="27" applyFont="1" applyFill="1" applyBorder="1" applyAlignment="1">
      <alignment vertical="center"/>
    </xf>
    <xf numFmtId="0" fontId="139" fillId="9" borderId="0" xfId="27" applyFont="1" applyFill="1" applyBorder="1"/>
    <xf numFmtId="0" fontId="53" fillId="9" borderId="65" xfId="27" applyFont="1" applyFill="1" applyBorder="1" applyAlignment="1">
      <alignment horizontal="right" vertical="center"/>
    </xf>
    <xf numFmtId="0" fontId="38" fillId="0" borderId="76" xfId="27" applyFont="1" applyFill="1" applyBorder="1" applyAlignment="1"/>
    <xf numFmtId="0" fontId="53" fillId="0" borderId="101" xfId="27" applyFont="1" applyFill="1" applyBorder="1" applyAlignment="1">
      <alignment horizontal="right" vertical="center"/>
    </xf>
    <xf numFmtId="0" fontId="141" fillId="9" borderId="80" xfId="27" applyFont="1" applyFill="1" applyBorder="1" applyAlignment="1">
      <alignment horizontal="left" vertical="center"/>
    </xf>
    <xf numFmtId="168" fontId="38" fillId="0" borderId="103" xfId="581" applyNumberFormat="1" applyFont="1" applyBorder="1" applyAlignment="1">
      <alignment vertical="center"/>
    </xf>
    <xf numFmtId="168" fontId="38" fillId="0" borderId="102" xfId="581" applyNumberFormat="1" applyFont="1" applyBorder="1" applyAlignment="1">
      <alignment vertical="center"/>
    </xf>
    <xf numFmtId="0" fontId="37" fillId="9" borderId="0" xfId="27" applyFont="1" applyFill="1" applyBorder="1" applyAlignment="1">
      <alignment horizontal="left" vertical="center"/>
    </xf>
    <xf numFmtId="197" fontId="37" fillId="0" borderId="0" xfId="27" applyNumberFormat="1" applyFont="1" applyBorder="1" applyAlignment="1">
      <alignment vertical="center"/>
    </xf>
    <xf numFmtId="197" fontId="37" fillId="0" borderId="25" xfId="27" applyNumberFormat="1" applyFont="1" applyBorder="1" applyAlignment="1">
      <alignment vertical="center"/>
    </xf>
    <xf numFmtId="197" fontId="37" fillId="0" borderId="13" xfId="27" applyNumberFormat="1" applyFont="1" applyBorder="1" applyAlignment="1">
      <alignment vertical="center"/>
    </xf>
    <xf numFmtId="197" fontId="38" fillId="0" borderId="0" xfId="27" applyNumberFormat="1" applyFont="1" applyBorder="1" applyAlignment="1">
      <alignment vertical="center"/>
    </xf>
    <xf numFmtId="197" fontId="38" fillId="0" borderId="25" xfId="27" applyNumberFormat="1" applyFont="1" applyBorder="1" applyAlignment="1">
      <alignment vertical="center"/>
    </xf>
    <xf numFmtId="197" fontId="38" fillId="0" borderId="13" xfId="27" applyNumberFormat="1" applyFont="1" applyBorder="1" applyAlignment="1">
      <alignment vertical="center"/>
    </xf>
    <xf numFmtId="0" fontId="38" fillId="9" borderId="76" xfId="27" applyFont="1" applyFill="1" applyBorder="1" applyAlignment="1">
      <alignment horizontal="left" vertical="center"/>
    </xf>
    <xf numFmtId="197" fontId="38" fillId="0" borderId="76" xfId="27" applyNumberFormat="1" applyFont="1" applyBorder="1" applyAlignment="1">
      <alignment vertical="center"/>
    </xf>
    <xf numFmtId="197" fontId="38" fillId="0" borderId="101" xfId="27" applyNumberFormat="1" applyFont="1" applyBorder="1" applyAlignment="1">
      <alignment vertical="center"/>
    </xf>
    <xf numFmtId="197" fontId="38" fillId="0" borderId="104" xfId="27" applyNumberFormat="1" applyFont="1" applyBorder="1" applyAlignment="1">
      <alignment vertical="center"/>
    </xf>
    <xf numFmtId="0" fontId="37" fillId="9" borderId="84" xfId="27" applyFont="1" applyFill="1" applyBorder="1" applyAlignment="1">
      <alignment horizontal="left" vertical="center"/>
    </xf>
    <xf numFmtId="197" fontId="37" fillId="0" borderId="84" xfId="27" applyNumberFormat="1" applyFont="1" applyBorder="1" applyAlignment="1">
      <alignment vertical="center"/>
    </xf>
    <xf numFmtId="197" fontId="37" fillId="0" borderId="106" xfId="27" applyNumberFormat="1" applyFont="1" applyBorder="1" applyAlignment="1">
      <alignment vertical="center"/>
    </xf>
    <xf numFmtId="197" fontId="37" fillId="0" borderId="105" xfId="27" applyNumberFormat="1" applyFont="1" applyBorder="1" applyAlignment="1">
      <alignment vertical="center"/>
    </xf>
    <xf numFmtId="197" fontId="37" fillId="0" borderId="80" xfId="27" applyNumberFormat="1" applyFont="1" applyBorder="1" applyAlignment="1">
      <alignment vertical="center"/>
    </xf>
    <xf numFmtId="197" fontId="37" fillId="0" borderId="103" xfId="27" applyNumberFormat="1" applyFont="1" applyBorder="1" applyAlignment="1">
      <alignment vertical="center"/>
    </xf>
    <xf numFmtId="197" fontId="37" fillId="0" borderId="102" xfId="27" applyNumberFormat="1" applyFont="1" applyBorder="1" applyAlignment="1">
      <alignment vertical="center"/>
    </xf>
    <xf numFmtId="0" fontId="37" fillId="9" borderId="107" xfId="27" applyFont="1" applyFill="1" applyBorder="1" applyAlignment="1">
      <alignment horizontal="left" vertical="center"/>
    </xf>
    <xf numFmtId="197" fontId="37" fillId="0" borderId="107" xfId="27" applyNumberFormat="1" applyFont="1" applyBorder="1" applyAlignment="1">
      <alignment vertical="center"/>
    </xf>
    <xf numFmtId="197" fontId="37" fillId="0" borderId="109" xfId="27" applyNumberFormat="1" applyFont="1" applyBorder="1" applyAlignment="1">
      <alignment vertical="center"/>
    </xf>
    <xf numFmtId="197" fontId="37" fillId="0" borderId="108" xfId="27" applyNumberFormat="1" applyFont="1" applyBorder="1" applyAlignment="1">
      <alignment vertical="center"/>
    </xf>
    <xf numFmtId="0" fontId="38" fillId="0" borderId="11" xfId="60" applyFont="1" applyFill="1" applyBorder="1" applyAlignment="1">
      <alignment horizontal="right" vertical="center"/>
    </xf>
    <xf numFmtId="0" fontId="53" fillId="9" borderId="0" xfId="60" applyFont="1" applyFill="1" applyBorder="1" applyAlignment="1">
      <alignment horizontal="right" vertical="center"/>
    </xf>
    <xf numFmtId="0" fontId="141" fillId="9" borderId="0" xfId="60" applyFont="1" applyFill="1" applyBorder="1" applyAlignment="1">
      <alignment horizontal="left" vertical="center"/>
    </xf>
    <xf numFmtId="168" fontId="38" fillId="0" borderId="59" xfId="581" applyNumberFormat="1" applyFont="1" applyFill="1" applyBorder="1" applyAlignment="1">
      <alignment vertical="center"/>
    </xf>
    <xf numFmtId="0" fontId="37" fillId="9" borderId="0" xfId="60" applyFont="1" applyFill="1" applyBorder="1" applyAlignment="1">
      <alignment horizontal="left" vertical="center"/>
    </xf>
    <xf numFmtId="197" fontId="37" fillId="0" borderId="59" xfId="60" applyNumberFormat="1" applyFont="1" applyFill="1" applyBorder="1" applyAlignment="1">
      <alignment vertical="center"/>
    </xf>
    <xf numFmtId="197" fontId="37" fillId="0" borderId="0" xfId="60" applyNumberFormat="1" applyFont="1" applyFill="1" applyBorder="1" applyAlignment="1">
      <alignment vertical="center"/>
    </xf>
    <xf numFmtId="0" fontId="38" fillId="9" borderId="0" xfId="60" applyFont="1" applyFill="1" applyBorder="1" applyAlignment="1">
      <alignment horizontal="left" vertical="center"/>
    </xf>
    <xf numFmtId="197" fontId="38" fillId="0" borderId="59" xfId="60" applyNumberFormat="1" applyFont="1" applyFill="1" applyBorder="1" applyAlignment="1">
      <alignment vertical="center"/>
    </xf>
    <xf numFmtId="197" fontId="38" fillId="0" borderId="0" xfId="60" applyNumberFormat="1" applyFont="1" applyFill="1" applyBorder="1" applyAlignment="1">
      <alignment vertical="center"/>
    </xf>
    <xf numFmtId="0" fontId="37" fillId="9" borderId="12" xfId="60" applyFont="1" applyFill="1" applyBorder="1" applyAlignment="1">
      <alignment horizontal="left" vertical="center"/>
    </xf>
    <xf numFmtId="197" fontId="37" fillId="0" borderId="110" xfId="60" applyNumberFormat="1" applyFont="1" applyFill="1" applyBorder="1" applyAlignment="1">
      <alignment vertical="center"/>
    </xf>
    <xf numFmtId="197" fontId="37" fillId="0" borderId="12" xfId="60" applyNumberFormat="1" applyFont="1" applyFill="1" applyBorder="1" applyAlignment="1">
      <alignment vertical="center"/>
    </xf>
    <xf numFmtId="0" fontId="37" fillId="9" borderId="19" xfId="60" applyFont="1" applyFill="1" applyBorder="1" applyAlignment="1">
      <alignment horizontal="left" vertical="center"/>
    </xf>
    <xf numFmtId="197" fontId="37" fillId="0" borderId="111" xfId="60" applyNumberFormat="1" applyFont="1" applyFill="1" applyBorder="1" applyAlignment="1">
      <alignment vertical="center"/>
    </xf>
    <xf numFmtId="197" fontId="37" fillId="0" borderId="19" xfId="60" applyNumberFormat="1" applyFont="1" applyFill="1" applyBorder="1" applyAlignment="1">
      <alignment vertical="center"/>
    </xf>
    <xf numFmtId="197" fontId="37" fillId="0" borderId="57" xfId="60" applyNumberFormat="1" applyFont="1" applyFill="1" applyBorder="1" applyAlignment="1">
      <alignment vertical="center"/>
    </xf>
    <xf numFmtId="197" fontId="38" fillId="0" borderId="57" xfId="60" applyNumberFormat="1" applyFont="1" applyFill="1" applyBorder="1" applyAlignment="1">
      <alignment vertical="center"/>
    </xf>
    <xf numFmtId="197" fontId="37" fillId="0" borderId="69" xfId="60" applyNumberFormat="1" applyFont="1" applyFill="1" applyBorder="1" applyAlignment="1">
      <alignment vertical="center"/>
    </xf>
    <xf numFmtId="197" fontId="37" fillId="0" borderId="112" xfId="60" applyNumberFormat="1" applyFont="1" applyFill="1" applyBorder="1" applyAlignment="1">
      <alignment vertical="center"/>
    </xf>
    <xf numFmtId="0" fontId="143" fillId="15" borderId="0" xfId="60" applyFont="1" applyFill="1" applyBorder="1"/>
    <xf numFmtId="0" fontId="144" fillId="15" borderId="0" xfId="60" applyFont="1" applyFill="1" applyBorder="1"/>
    <xf numFmtId="0" fontId="143" fillId="0" borderId="0" xfId="60" applyFont="1" applyFill="1" applyBorder="1"/>
    <xf numFmtId="0" fontId="144" fillId="0" borderId="0" xfId="60" applyFont="1" applyFill="1" applyBorder="1"/>
    <xf numFmtId="0" fontId="40" fillId="11" borderId="62" xfId="60" applyFont="1" applyFill="1" applyBorder="1"/>
    <xf numFmtId="0" fontId="144" fillId="15" borderId="63" xfId="60" applyFont="1" applyFill="1" applyBorder="1"/>
    <xf numFmtId="0" fontId="144" fillId="15" borderId="64" xfId="60" applyFont="1" applyFill="1" applyBorder="1"/>
    <xf numFmtId="0" fontId="53" fillId="9" borderId="24" xfId="60" quotePrefix="1" applyFont="1" applyFill="1" applyBorder="1" applyAlignment="1">
      <alignment vertical="center"/>
    </xf>
    <xf numFmtId="0" fontId="38" fillId="0" borderId="113" xfId="60" applyFont="1" applyBorder="1" applyAlignment="1">
      <alignment horizontal="left" vertical="center" indent="2"/>
    </xf>
    <xf numFmtId="168" fontId="38" fillId="0" borderId="17" xfId="7" applyNumberFormat="1" applyFont="1" applyFill="1" applyBorder="1" applyAlignment="1">
      <alignment vertical="center"/>
    </xf>
    <xf numFmtId="0" fontId="38" fillId="0" borderId="93" xfId="60" applyFont="1" applyBorder="1" applyAlignment="1">
      <alignment horizontal="left" vertical="center" indent="2"/>
    </xf>
    <xf numFmtId="168" fontId="38" fillId="0" borderId="0" xfId="7" applyNumberFormat="1" applyFont="1" applyFill="1" applyBorder="1" applyAlignment="1">
      <alignment vertical="center"/>
    </xf>
    <xf numFmtId="168" fontId="38" fillId="0" borderId="13" xfId="7" applyNumberFormat="1" applyFont="1" applyFill="1" applyBorder="1" applyAlignment="1">
      <alignment vertical="center"/>
    </xf>
    <xf numFmtId="0" fontId="38" fillId="0" borderId="94" xfId="60" applyFont="1" applyBorder="1" applyAlignment="1">
      <alignment horizontal="left" vertical="center" indent="2"/>
    </xf>
    <xf numFmtId="168" fontId="38" fillId="0" borderId="11" xfId="7" applyNumberFormat="1" applyFont="1" applyFill="1" applyBorder="1" applyAlignment="1">
      <alignment vertical="center"/>
    </xf>
    <xf numFmtId="168" fontId="37" fillId="0" borderId="0" xfId="7" applyNumberFormat="1" applyFont="1" applyFill="1" applyBorder="1" applyAlignment="1">
      <alignment vertical="center"/>
    </xf>
    <xf numFmtId="0" fontId="38" fillId="9" borderId="25" xfId="60" applyFont="1" applyFill="1" applyBorder="1" applyAlignment="1">
      <alignment horizontal="left" vertical="center"/>
    </xf>
    <xf numFmtId="0" fontId="38" fillId="9" borderId="101" xfId="60" applyFont="1" applyFill="1" applyBorder="1" applyAlignment="1">
      <alignment horizontal="left" vertical="center"/>
    </xf>
    <xf numFmtId="168" fontId="38" fillId="0" borderId="76" xfId="7" applyNumberFormat="1" applyFont="1" applyFill="1" applyBorder="1" applyAlignment="1">
      <alignment vertical="center"/>
    </xf>
    <xf numFmtId="0" fontId="37" fillId="9" borderId="31" xfId="60" applyFont="1" applyFill="1" applyBorder="1" applyAlignment="1">
      <alignment horizontal="left" vertical="center"/>
    </xf>
    <xf numFmtId="168" fontId="37" fillId="0" borderId="21" xfId="7" applyNumberFormat="1" applyFont="1" applyFill="1" applyBorder="1" applyAlignment="1">
      <alignment vertical="center"/>
    </xf>
    <xf numFmtId="0" fontId="145" fillId="11" borderId="63" xfId="60" applyFont="1" applyFill="1" applyBorder="1"/>
    <xf numFmtId="0" fontId="145" fillId="11" borderId="64" xfId="60" applyFont="1" applyFill="1" applyBorder="1"/>
    <xf numFmtId="0" fontId="53" fillId="9" borderId="25" xfId="60" quotePrefix="1" applyFont="1" applyFill="1" applyBorder="1" applyAlignment="1">
      <alignment vertical="center"/>
    </xf>
    <xf numFmtId="198" fontId="38" fillId="0" borderId="0" xfId="60" quotePrefix="1" applyNumberFormat="1" applyFont="1" applyFill="1" applyBorder="1" applyAlignment="1">
      <alignment horizontal="right" vertical="center"/>
    </xf>
    <xf numFmtId="198" fontId="38" fillId="9" borderId="0" xfId="60" applyNumberFormat="1" applyFont="1" applyFill="1" applyBorder="1" applyAlignment="1">
      <alignment horizontal="right" vertical="center"/>
    </xf>
    <xf numFmtId="198" fontId="38" fillId="9" borderId="65" xfId="60" applyNumberFormat="1" applyFont="1" applyFill="1" applyBorder="1" applyAlignment="1">
      <alignment horizontal="right" vertical="center"/>
    </xf>
    <xf numFmtId="0" fontId="53" fillId="9" borderId="24" xfId="60" applyFont="1" applyFill="1" applyBorder="1" applyAlignment="1">
      <alignment vertical="center"/>
    </xf>
    <xf numFmtId="0" fontId="53" fillId="0" borderId="11" xfId="60" applyFont="1" applyFill="1" applyBorder="1" applyAlignment="1">
      <alignment horizontal="right" vertical="center"/>
    </xf>
    <xf numFmtId="0" fontId="53" fillId="9" borderId="11" xfId="60" applyFont="1" applyFill="1" applyBorder="1" applyAlignment="1">
      <alignment horizontal="right" vertical="center"/>
    </xf>
    <xf numFmtId="0" fontId="53" fillId="9" borderId="0" xfId="60" applyFont="1" applyFill="1" applyBorder="1" applyAlignment="1">
      <alignment horizontal="right"/>
    </xf>
    <xf numFmtId="0" fontId="38" fillId="9" borderId="25" xfId="60" applyFont="1" applyFill="1" applyBorder="1" applyAlignment="1">
      <alignment horizontal="left" vertical="center" indent="2"/>
    </xf>
    <xf numFmtId="168" fontId="53" fillId="0" borderId="0" xfId="7" applyNumberFormat="1" applyFont="1" applyFill="1" applyBorder="1" applyAlignment="1">
      <alignment vertical="center"/>
    </xf>
    <xf numFmtId="168" fontId="38" fillId="9" borderId="0" xfId="7" applyNumberFormat="1" applyFont="1" applyFill="1" applyBorder="1" applyAlignment="1">
      <alignment vertical="center"/>
    </xf>
    <xf numFmtId="168" fontId="53" fillId="9" borderId="0" xfId="7" applyNumberFormat="1" applyFont="1" applyFill="1" applyBorder="1" applyAlignment="1">
      <alignment vertical="center"/>
    </xf>
    <xf numFmtId="168" fontId="38" fillId="9" borderId="0" xfId="7" applyNumberFormat="1" applyFont="1" applyFill="1" applyBorder="1"/>
    <xf numFmtId="0" fontId="53" fillId="9" borderId="25" xfId="60" applyFont="1" applyFill="1" applyBorder="1" applyAlignment="1">
      <alignment horizontal="left" vertical="center" indent="2"/>
    </xf>
    <xf numFmtId="0" fontId="38" fillId="9" borderId="24" xfId="60" applyFont="1" applyFill="1" applyBorder="1" applyAlignment="1">
      <alignment horizontal="left" vertical="center" indent="2"/>
    </xf>
    <xf numFmtId="168" fontId="38" fillId="9" borderId="11" xfId="7" applyNumberFormat="1" applyFont="1" applyFill="1" applyBorder="1" applyAlignment="1">
      <alignment vertical="center"/>
    </xf>
    <xf numFmtId="0" fontId="38" fillId="9" borderId="25" xfId="60" applyFont="1" applyFill="1" applyBorder="1" applyAlignment="1">
      <alignment vertical="center"/>
    </xf>
    <xf numFmtId="168" fontId="37" fillId="9" borderId="21" xfId="7" applyNumberFormat="1" applyFont="1" applyFill="1" applyBorder="1" applyAlignment="1">
      <alignment vertical="center"/>
    </xf>
    <xf numFmtId="168" fontId="37" fillId="9" borderId="0" xfId="7" applyNumberFormat="1" applyFont="1" applyFill="1" applyBorder="1"/>
    <xf numFmtId="168" fontId="53" fillId="0" borderId="13" xfId="7" applyNumberFormat="1" applyFont="1" applyFill="1" applyBorder="1" applyAlignment="1">
      <alignment vertical="center"/>
    </xf>
    <xf numFmtId="168" fontId="37" fillId="0" borderId="0" xfId="7" applyNumberFormat="1" applyFont="1" applyFill="1" applyBorder="1"/>
    <xf numFmtId="0" fontId="53" fillId="0" borderId="24" xfId="60" applyFont="1" applyFill="1" applyBorder="1" applyAlignment="1">
      <alignment vertical="center"/>
    </xf>
    <xf numFmtId="0" fontId="53" fillId="0" borderId="25" xfId="60" applyFont="1" applyBorder="1" applyAlignment="1">
      <alignment horizontal="left" vertical="center" indent="2"/>
    </xf>
    <xf numFmtId="0" fontId="38" fillId="0" borderId="24" xfId="60" applyFont="1" applyBorder="1" applyAlignment="1">
      <alignment horizontal="left" vertical="center" indent="2"/>
    </xf>
    <xf numFmtId="0" fontId="38" fillId="0" borderId="24" xfId="60" applyFont="1" applyBorder="1" applyAlignment="1">
      <alignment vertical="center"/>
    </xf>
    <xf numFmtId="168" fontId="37" fillId="0" borderId="0" xfId="7" applyNumberFormat="1" applyFont="1" applyBorder="1" applyAlignment="1">
      <alignment vertical="center"/>
    </xf>
    <xf numFmtId="0" fontId="145" fillId="11" borderId="63" xfId="60" applyFont="1" applyFill="1" applyBorder="1" applyAlignment="1">
      <alignment vertical="center"/>
    </xf>
    <xf numFmtId="0" fontId="145" fillId="11" borderId="64" xfId="60" applyFont="1" applyFill="1" applyBorder="1" applyAlignment="1">
      <alignment vertical="center"/>
    </xf>
    <xf numFmtId="0" fontId="146" fillId="9" borderId="0" xfId="27" applyFont="1" applyFill="1" applyBorder="1" applyAlignment="1">
      <alignment horizontal="right" vertical="center"/>
    </xf>
    <xf numFmtId="0" fontId="143" fillId="15" borderId="0" xfId="27" applyFont="1" applyFill="1" applyBorder="1"/>
    <xf numFmtId="0" fontId="38" fillId="15" borderId="0" xfId="27" applyFont="1" applyFill="1" applyAlignment="1">
      <alignment wrapText="1"/>
    </xf>
    <xf numFmtId="0" fontId="38" fillId="0" borderId="0" xfId="27" applyFont="1" applyAlignment="1"/>
    <xf numFmtId="0" fontId="40" fillId="11" borderId="0" xfId="27" applyFont="1" applyFill="1" applyBorder="1" applyAlignment="1">
      <alignment vertical="center"/>
    </xf>
    <xf numFmtId="0" fontId="144" fillId="11" borderId="0" xfId="27" applyFont="1" applyFill="1" applyBorder="1"/>
    <xf numFmtId="0" fontId="40" fillId="0" borderId="0" xfId="27" applyFont="1" applyFill="1" applyBorder="1" applyAlignment="1">
      <alignment vertical="center"/>
    </xf>
    <xf numFmtId="0" fontId="53" fillId="0" borderId="16" xfId="27" applyFont="1" applyFill="1" applyBorder="1" applyAlignment="1">
      <alignment horizontal="right" vertical="center"/>
    </xf>
    <xf numFmtId="0" fontId="53" fillId="0" borderId="17" xfId="27" applyFont="1" applyFill="1" applyBorder="1" applyAlignment="1">
      <alignment horizontal="right" vertical="center"/>
    </xf>
    <xf numFmtId="0" fontId="53" fillId="0" borderId="27" xfId="27" applyFont="1" applyFill="1" applyBorder="1" applyAlignment="1">
      <alignment horizontal="right" vertical="center"/>
    </xf>
    <xf numFmtId="0" fontId="53" fillId="0" borderId="0" xfId="27" quotePrefix="1" applyFont="1" applyFill="1" applyBorder="1" applyAlignment="1">
      <alignment vertical="center"/>
    </xf>
    <xf numFmtId="0" fontId="38" fillId="0" borderId="0" xfId="27" applyFont="1" applyFill="1"/>
    <xf numFmtId="0" fontId="52" fillId="0" borderId="17" xfId="27" applyFont="1" applyFill="1" applyBorder="1" applyAlignment="1">
      <alignment vertical="center"/>
    </xf>
    <xf numFmtId="0" fontId="53" fillId="0" borderId="16" xfId="27" applyFont="1" applyFill="1" applyBorder="1" applyAlignment="1">
      <alignment horizontal="center" vertical="center"/>
    </xf>
    <xf numFmtId="0" fontId="53" fillId="0" borderId="17" xfId="27" applyFont="1" applyFill="1" applyBorder="1" applyAlignment="1">
      <alignment horizontal="center" vertical="center"/>
    </xf>
    <xf numFmtId="0" fontId="53" fillId="0" borderId="27" xfId="27" applyFont="1" applyFill="1" applyBorder="1" applyAlignment="1">
      <alignment horizontal="center" vertical="center"/>
    </xf>
    <xf numFmtId="0" fontId="38" fillId="0" borderId="0" xfId="27" applyFont="1" applyBorder="1" applyAlignment="1">
      <alignment horizontal="left" vertical="center"/>
    </xf>
    <xf numFmtId="168" fontId="38" fillId="0" borderId="13" xfId="7" applyNumberFormat="1" applyFont="1" applyBorder="1" applyAlignment="1">
      <alignment vertical="center"/>
    </xf>
    <xf numFmtId="168" fontId="38" fillId="0" borderId="0" xfId="7" applyNumberFormat="1" applyFont="1" applyBorder="1" applyAlignment="1">
      <alignment vertical="center"/>
    </xf>
    <xf numFmtId="168" fontId="38" fillId="0" borderId="25" xfId="7" applyNumberFormat="1" applyFont="1" applyBorder="1" applyAlignment="1">
      <alignment vertical="center"/>
    </xf>
    <xf numFmtId="168" fontId="38" fillId="0" borderId="25" xfId="7" applyNumberFormat="1" applyFont="1" applyFill="1" applyBorder="1" applyAlignment="1">
      <alignment vertical="center"/>
    </xf>
    <xf numFmtId="0" fontId="37" fillId="0" borderId="12" xfId="27" applyFont="1" applyBorder="1" applyAlignment="1">
      <alignment horizontal="left" vertical="center"/>
    </xf>
    <xf numFmtId="168" fontId="37" fillId="0" borderId="14" xfId="7" applyNumberFormat="1" applyFont="1" applyBorder="1" applyAlignment="1">
      <alignment vertical="center"/>
    </xf>
    <xf numFmtId="168" fontId="37" fillId="0" borderId="12" xfId="7" applyNumberFormat="1" applyFont="1" applyBorder="1" applyAlignment="1">
      <alignment vertical="center"/>
    </xf>
    <xf numFmtId="168" fontId="37" fillId="0" borderId="26" xfId="7" applyNumberFormat="1" applyFont="1" applyBorder="1" applyAlignment="1">
      <alignment vertical="center"/>
    </xf>
    <xf numFmtId="0" fontId="139" fillId="0" borderId="12" xfId="27" applyFont="1" applyBorder="1" applyAlignment="1">
      <alignment horizontal="left" vertical="center"/>
    </xf>
    <xf numFmtId="168" fontId="139" fillId="0" borderId="14" xfId="7" applyNumberFormat="1" applyFont="1" applyFill="1" applyBorder="1" applyAlignment="1">
      <alignment vertical="center"/>
    </xf>
    <xf numFmtId="168" fontId="139" fillId="0" borderId="12" xfId="7" applyNumberFormat="1" applyFont="1" applyFill="1" applyBorder="1" applyAlignment="1">
      <alignment vertical="center"/>
    </xf>
    <xf numFmtId="168" fontId="139" fillId="0" borderId="26" xfId="7" applyNumberFormat="1" applyFont="1" applyFill="1" applyBorder="1" applyAlignment="1">
      <alignment vertical="center"/>
    </xf>
    <xf numFmtId="0" fontId="38" fillId="0" borderId="0" xfId="27" applyFont="1" applyFill="1" applyBorder="1" applyAlignment="1">
      <alignment horizontal="left" vertical="center"/>
    </xf>
    <xf numFmtId="168" fontId="53" fillId="0" borderId="25" xfId="7" applyNumberFormat="1" applyFont="1" applyFill="1" applyBorder="1" applyAlignment="1">
      <alignment vertical="center"/>
    </xf>
    <xf numFmtId="0" fontId="52" fillId="0" borderId="0" xfId="27" applyFont="1" applyFill="1" applyBorder="1" applyAlignment="1">
      <alignment vertical="center"/>
    </xf>
    <xf numFmtId="168" fontId="139" fillId="0" borderId="13" xfId="7" applyNumberFormat="1" applyFont="1" applyFill="1" applyBorder="1" applyAlignment="1">
      <alignment vertical="center"/>
    </xf>
    <xf numFmtId="168" fontId="139" fillId="0" borderId="0" xfId="7" applyNumberFormat="1" applyFont="1" applyFill="1" applyBorder="1" applyAlignment="1">
      <alignment vertical="center"/>
    </xf>
    <xf numFmtId="168" fontId="139" fillId="0" borderId="25" xfId="7" applyNumberFormat="1" applyFont="1" applyFill="1" applyBorder="1" applyAlignment="1">
      <alignment vertical="center"/>
    </xf>
    <xf numFmtId="197" fontId="38" fillId="0" borderId="13" xfId="7" applyNumberFormat="1" applyFont="1" applyFill="1" applyBorder="1" applyAlignment="1">
      <alignment vertical="center"/>
    </xf>
    <xf numFmtId="197" fontId="38" fillId="0" borderId="0" xfId="7" applyNumberFormat="1" applyFont="1" applyFill="1" applyBorder="1" applyAlignment="1">
      <alignment vertical="center"/>
    </xf>
    <xf numFmtId="197" fontId="38" fillId="0" borderId="25" xfId="7" applyNumberFormat="1" applyFont="1" applyFill="1" applyBorder="1" applyAlignment="1">
      <alignment vertical="center"/>
    </xf>
    <xf numFmtId="0" fontId="38" fillId="0" borderId="11" xfId="27" applyFont="1" applyFill="1" applyBorder="1" applyAlignment="1">
      <alignment vertical="center"/>
    </xf>
    <xf numFmtId="197" fontId="38" fillId="0" borderId="15" xfId="7" applyNumberFormat="1" applyFont="1" applyFill="1" applyBorder="1" applyAlignment="1">
      <alignment vertical="center"/>
    </xf>
    <xf numFmtId="197" fontId="38" fillId="0" borderId="11" xfId="7" applyNumberFormat="1" applyFont="1" applyFill="1" applyBorder="1" applyAlignment="1">
      <alignment vertical="center"/>
    </xf>
    <xf numFmtId="197" fontId="38" fillId="0" borderId="24" xfId="7" applyNumberFormat="1" applyFont="1" applyFill="1" applyBorder="1" applyAlignment="1">
      <alignment vertical="center"/>
    </xf>
    <xf numFmtId="170" fontId="38" fillId="0" borderId="13" xfId="7" applyNumberFormat="1" applyFont="1" applyBorder="1" applyAlignment="1">
      <alignment horizontal="right" vertical="center"/>
    </xf>
    <xf numFmtId="170" fontId="38" fillId="0" borderId="0" xfId="7" applyNumberFormat="1" applyFont="1" applyBorder="1" applyAlignment="1">
      <alignment horizontal="right" vertical="center"/>
    </xf>
    <xf numFmtId="170" fontId="38" fillId="0" borderId="25" xfId="7" applyNumberFormat="1" applyFont="1" applyBorder="1" applyAlignment="1">
      <alignment horizontal="right" vertical="center"/>
    </xf>
    <xf numFmtId="170" fontId="38" fillId="0" borderId="15" xfId="61" applyNumberFormat="1" applyFont="1" applyFill="1" applyBorder="1" applyAlignment="1">
      <alignment vertical="center"/>
    </xf>
    <xf numFmtId="170" fontId="38" fillId="0" borderId="11" xfId="61" applyNumberFormat="1" applyFont="1" applyFill="1" applyBorder="1" applyAlignment="1">
      <alignment vertical="center"/>
    </xf>
    <xf numFmtId="170" fontId="38" fillId="0" borderId="24" xfId="61" applyNumberFormat="1" applyFont="1" applyFill="1" applyBorder="1" applyAlignment="1">
      <alignment vertical="center"/>
    </xf>
    <xf numFmtId="170" fontId="38" fillId="0" borderId="11" xfId="61" applyNumberFormat="1" applyFont="1" applyFill="1" applyBorder="1" applyAlignment="1">
      <alignment horizontal="right" vertical="center"/>
    </xf>
    <xf numFmtId="170" fontId="38" fillId="0" borderId="13" xfId="61" applyNumberFormat="1" applyFont="1" applyFill="1" applyBorder="1" applyAlignment="1">
      <alignment vertical="center"/>
    </xf>
    <xf numFmtId="170" fontId="38" fillId="0" borderId="0" xfId="61" applyNumberFormat="1" applyFont="1" applyFill="1" applyBorder="1" applyAlignment="1">
      <alignment vertical="center"/>
    </xf>
    <xf numFmtId="170" fontId="38" fillId="0" borderId="25" xfId="61" applyNumberFormat="1" applyFont="1" applyFill="1" applyBorder="1" applyAlignment="1">
      <alignment vertical="center"/>
    </xf>
    <xf numFmtId="0" fontId="38" fillId="0" borderId="18" xfId="27" applyFont="1" applyBorder="1" applyAlignment="1">
      <alignment vertical="center"/>
    </xf>
    <xf numFmtId="168" fontId="38" fillId="0" borderId="23" xfId="7" applyNumberFormat="1" applyFont="1" applyFill="1" applyBorder="1" applyAlignment="1">
      <alignment vertical="center"/>
    </xf>
    <xf numFmtId="168" fontId="38" fillId="0" borderId="18" xfId="7" applyNumberFormat="1" applyFont="1" applyFill="1" applyBorder="1" applyAlignment="1">
      <alignment vertical="center"/>
    </xf>
    <xf numFmtId="168" fontId="38" fillId="0" borderId="29" xfId="7" applyNumberFormat="1" applyFont="1" applyFill="1" applyBorder="1" applyAlignment="1">
      <alignment vertical="center"/>
    </xf>
    <xf numFmtId="0" fontId="9" fillId="15" borderId="0" xfId="60" applyFill="1" applyAlignment="1">
      <alignment wrapText="1"/>
    </xf>
    <xf numFmtId="0" fontId="40" fillId="11" borderId="62" xfId="60" applyFont="1" applyFill="1" applyBorder="1" applyAlignment="1">
      <alignment vertical="center"/>
    </xf>
    <xf numFmtId="0" fontId="53" fillId="0" borderId="24" xfId="60" quotePrefix="1" applyFont="1" applyFill="1" applyBorder="1" applyAlignment="1">
      <alignment vertical="center"/>
    </xf>
    <xf numFmtId="0" fontId="53" fillId="0" borderId="26" xfId="60" applyFont="1" applyFill="1" applyBorder="1" applyAlignment="1">
      <alignment horizontal="right" vertical="center"/>
    </xf>
    <xf numFmtId="0" fontId="52" fillId="0" borderId="0" xfId="60" applyFont="1" applyFill="1" applyBorder="1" applyAlignment="1">
      <alignment vertical="center"/>
    </xf>
    <xf numFmtId="0" fontId="53" fillId="0" borderId="25" xfId="60" applyFont="1" applyFill="1" applyBorder="1" applyAlignment="1">
      <alignment horizontal="center" vertical="center"/>
    </xf>
    <xf numFmtId="0" fontId="53" fillId="0" borderId="0" xfId="60" applyFont="1" applyFill="1" applyBorder="1" applyAlignment="1">
      <alignment horizontal="center" vertical="center"/>
    </xf>
    <xf numFmtId="0" fontId="38" fillId="0" borderId="0" xfId="60" applyFont="1" applyBorder="1" applyAlignment="1">
      <alignment horizontal="left" vertical="center"/>
    </xf>
    <xf numFmtId="0" fontId="37" fillId="0" borderId="12" xfId="60" applyFont="1" applyBorder="1" applyAlignment="1">
      <alignment horizontal="left" vertical="center"/>
    </xf>
    <xf numFmtId="168" fontId="37" fillId="0" borderId="26" xfId="7" applyNumberFormat="1" applyFont="1" applyFill="1" applyBorder="1" applyAlignment="1">
      <alignment vertical="center"/>
    </xf>
    <xf numFmtId="168" fontId="37" fillId="0" borderId="12" xfId="7" applyNumberFormat="1" applyFont="1" applyFill="1" applyBorder="1" applyAlignment="1">
      <alignment vertical="center"/>
    </xf>
    <xf numFmtId="0" fontId="139" fillId="0" borderId="12" xfId="60" applyFont="1" applyBorder="1" applyAlignment="1">
      <alignment horizontal="left" vertical="center"/>
    </xf>
    <xf numFmtId="0" fontId="38" fillId="0" borderId="0" xfId="60" applyFont="1" applyFill="1" applyBorder="1" applyAlignment="1">
      <alignment horizontal="left" vertical="center"/>
    </xf>
    <xf numFmtId="0" fontId="38" fillId="0" borderId="11" xfId="60" applyFont="1" applyFill="1" applyBorder="1" applyAlignment="1">
      <alignment vertical="center"/>
    </xf>
    <xf numFmtId="170" fontId="38" fillId="0" borderId="25" xfId="7" applyNumberFormat="1" applyFont="1" applyFill="1" applyBorder="1" applyAlignment="1">
      <alignment horizontal="right" vertical="center"/>
    </xf>
    <xf numFmtId="170" fontId="38" fillId="0" borderId="0" xfId="7" applyNumberFormat="1" applyFont="1" applyFill="1" applyBorder="1" applyAlignment="1">
      <alignment horizontal="right" vertical="center"/>
    </xf>
    <xf numFmtId="170" fontId="38" fillId="0" borderId="24" xfId="31" applyNumberFormat="1" applyFont="1" applyFill="1" applyBorder="1" applyAlignment="1">
      <alignment vertical="center"/>
    </xf>
    <xf numFmtId="170" fontId="38" fillId="0" borderId="11" xfId="31" applyNumberFormat="1" applyFont="1" applyFill="1" applyBorder="1" applyAlignment="1">
      <alignment vertical="center"/>
    </xf>
    <xf numFmtId="170" fontId="38" fillId="0" borderId="25" xfId="31" applyNumberFormat="1" applyFont="1" applyFill="1" applyBorder="1" applyAlignment="1">
      <alignment vertical="center"/>
    </xf>
    <xf numFmtId="170" fontId="38" fillId="0" borderId="0" xfId="31" applyNumberFormat="1" applyFont="1" applyFill="1" applyBorder="1" applyAlignment="1">
      <alignment vertical="center"/>
    </xf>
    <xf numFmtId="168" fontId="53" fillId="0" borderId="29" xfId="7" applyNumberFormat="1" applyFont="1" applyFill="1" applyBorder="1" applyAlignment="1">
      <alignment vertical="center"/>
    </xf>
    <xf numFmtId="0" fontId="9" fillId="0" borderId="0" xfId="60"/>
    <xf numFmtId="0" fontId="145" fillId="0" borderId="0" xfId="60" applyFont="1" applyFill="1" applyBorder="1" applyAlignment="1">
      <alignment horizontal="center"/>
    </xf>
    <xf numFmtId="0" fontId="53" fillId="0" borderId="11" xfId="60" quotePrefix="1" applyFont="1" applyFill="1" applyBorder="1" applyAlignment="1">
      <alignment vertical="center"/>
    </xf>
    <xf numFmtId="0" fontId="38" fillId="0" borderId="68" xfId="60" applyFont="1" applyFill="1" applyBorder="1" applyAlignment="1">
      <alignment horizontal="right" vertical="center"/>
    </xf>
    <xf numFmtId="0" fontId="9" fillId="0" borderId="0" xfId="60" applyAlignment="1">
      <alignment vertical="center"/>
    </xf>
    <xf numFmtId="0" fontId="53" fillId="0" borderId="57" xfId="60" applyFont="1" applyFill="1" applyBorder="1" applyAlignment="1">
      <alignment horizontal="center" vertical="center"/>
    </xf>
    <xf numFmtId="168" fontId="38" fillId="0" borderId="57" xfId="7" applyNumberFormat="1" applyFont="1" applyFill="1" applyBorder="1" applyAlignment="1">
      <alignment vertical="center"/>
    </xf>
    <xf numFmtId="168" fontId="37" fillId="0" borderId="69" xfId="7" applyNumberFormat="1" applyFont="1" applyFill="1" applyBorder="1" applyAlignment="1">
      <alignment vertical="center"/>
    </xf>
    <xf numFmtId="168" fontId="38" fillId="0" borderId="69" xfId="7" applyNumberFormat="1" applyFont="1" applyFill="1" applyBorder="1" applyAlignment="1">
      <alignment vertical="center"/>
    </xf>
    <xf numFmtId="168" fontId="38" fillId="0" borderId="12" xfId="7" applyNumberFormat="1" applyFont="1" applyFill="1" applyBorder="1" applyAlignment="1">
      <alignment vertical="center"/>
    </xf>
    <xf numFmtId="168" fontId="139" fillId="0" borderId="69" xfId="7" applyNumberFormat="1" applyFont="1" applyFill="1" applyBorder="1" applyAlignment="1">
      <alignment vertical="center"/>
    </xf>
    <xf numFmtId="168" fontId="53" fillId="0" borderId="57" xfId="7" applyNumberFormat="1" applyFont="1" applyFill="1" applyBorder="1" applyAlignment="1">
      <alignment vertical="center"/>
    </xf>
    <xf numFmtId="168" fontId="139" fillId="0" borderId="57" xfId="7" applyNumberFormat="1" applyFont="1" applyFill="1" applyBorder="1" applyAlignment="1">
      <alignment vertical="center"/>
    </xf>
    <xf numFmtId="197" fontId="38" fillId="0" borderId="57" xfId="7" applyNumberFormat="1" applyFont="1" applyFill="1" applyBorder="1" applyAlignment="1">
      <alignment vertical="center"/>
    </xf>
    <xf numFmtId="197" fontId="38" fillId="0" borderId="68" xfId="7" applyNumberFormat="1" applyFont="1" applyFill="1" applyBorder="1" applyAlignment="1">
      <alignment vertical="center"/>
    </xf>
    <xf numFmtId="170" fontId="38" fillId="0" borderId="57" xfId="7" applyNumberFormat="1" applyFont="1" applyFill="1" applyBorder="1" applyAlignment="1">
      <alignment horizontal="right" vertical="center"/>
    </xf>
    <xf numFmtId="170" fontId="38" fillId="0" borderId="68" xfId="31" applyNumberFormat="1" applyFont="1" applyFill="1" applyBorder="1" applyAlignment="1">
      <alignment vertical="center"/>
    </xf>
    <xf numFmtId="170" fontId="38" fillId="0" borderId="57" xfId="31" applyNumberFormat="1" applyFont="1" applyFill="1" applyBorder="1" applyAlignment="1">
      <alignment vertical="center"/>
    </xf>
    <xf numFmtId="168" fontId="53" fillId="0" borderId="58" xfId="7" applyNumberFormat="1" applyFont="1" applyFill="1" applyBorder="1" applyAlignment="1">
      <alignment vertical="center"/>
    </xf>
    <xf numFmtId="168" fontId="53" fillId="0" borderId="18" xfId="7" applyNumberFormat="1" applyFont="1" applyFill="1" applyBorder="1" applyAlignment="1">
      <alignment vertical="center"/>
    </xf>
    <xf numFmtId="199" fontId="38" fillId="0" borderId="0" xfId="7" applyNumberFormat="1" applyFont="1" applyBorder="1"/>
    <xf numFmtId="0" fontId="53" fillId="9" borderId="11" xfId="60" quotePrefix="1" applyFont="1" applyFill="1" applyBorder="1" applyAlignment="1">
      <alignment vertical="center"/>
    </xf>
    <xf numFmtId="0" fontId="139" fillId="9" borderId="12" xfId="60" applyFont="1" applyFill="1" applyBorder="1" applyAlignment="1">
      <alignment horizontal="left" vertical="center"/>
    </xf>
    <xf numFmtId="0" fontId="144" fillId="11" borderId="63" xfId="60" applyFont="1" applyFill="1" applyBorder="1" applyAlignment="1">
      <alignment vertical="center"/>
    </xf>
    <xf numFmtId="0" fontId="144" fillId="11" borderId="64" xfId="60" applyFont="1" applyFill="1" applyBorder="1" applyAlignment="1">
      <alignment vertical="center"/>
    </xf>
    <xf numFmtId="0" fontId="37" fillId="0" borderId="12" xfId="0" applyFont="1" applyFill="1" applyBorder="1" applyAlignment="1">
      <alignment vertical="center"/>
    </xf>
    <xf numFmtId="0" fontId="44" fillId="10" borderId="0" xfId="27" applyFont="1" applyFill="1" applyAlignment="1">
      <alignment horizontal="left" vertical="center" indent="3"/>
    </xf>
    <xf numFmtId="0" fontId="38" fillId="10" borderId="0" xfId="27" applyFont="1" applyFill="1"/>
    <xf numFmtId="0" fontId="38" fillId="10" borderId="0" xfId="27" applyFont="1" applyFill="1" applyBorder="1"/>
    <xf numFmtId="0" fontId="40" fillId="11" borderId="0" xfId="27" applyFont="1" applyFill="1" applyBorder="1" applyAlignment="1">
      <alignment horizontal="left" vertical="center"/>
    </xf>
    <xf numFmtId="0" fontId="37" fillId="11" borderId="0" xfId="27" applyFont="1" applyFill="1" applyBorder="1" applyAlignment="1">
      <alignment vertical="center"/>
    </xf>
    <xf numFmtId="0" fontId="38" fillId="9" borderId="11" xfId="27" applyFont="1" applyFill="1" applyBorder="1" applyAlignment="1">
      <alignment vertical="center"/>
    </xf>
    <xf numFmtId="0" fontId="52" fillId="9" borderId="0" xfId="27" applyFont="1" applyFill="1" applyBorder="1" applyAlignment="1">
      <alignment vertical="center"/>
    </xf>
    <xf numFmtId="0" fontId="37" fillId="9" borderId="12" xfId="27" applyFont="1" applyFill="1" applyBorder="1" applyAlignment="1">
      <alignment vertical="center"/>
    </xf>
    <xf numFmtId="3" fontId="37" fillId="14" borderId="21" xfId="27" applyNumberFormat="1" applyFont="1" applyFill="1" applyBorder="1" applyAlignment="1">
      <alignment horizontal="right" vertical="center"/>
    </xf>
    <xf numFmtId="3" fontId="38" fillId="9" borderId="0" xfId="27" applyNumberFormat="1" applyFont="1" applyFill="1" applyBorder="1" applyAlignment="1">
      <alignment horizontal="right" vertical="center"/>
    </xf>
    <xf numFmtId="0" fontId="0" fillId="0" borderId="32" xfId="0" applyBorder="1" applyAlignment="1">
      <alignment wrapText="1"/>
    </xf>
    <xf numFmtId="3" fontId="38" fillId="0" borderId="0" xfId="0" applyNumberFormat="1" applyFont="1" applyFill="1"/>
    <xf numFmtId="3" fontId="38" fillId="9" borderId="0" xfId="0" applyNumberFormat="1" applyFont="1" applyFill="1"/>
    <xf numFmtId="0" fontId="38" fillId="0" borderId="0" xfId="0" quotePrefix="1" applyFont="1" applyFill="1" applyBorder="1" applyAlignment="1">
      <alignment vertical="center"/>
    </xf>
    <xf numFmtId="0" fontId="52" fillId="0" borderId="0" xfId="0" applyFont="1" applyFill="1" applyBorder="1" applyAlignment="1">
      <alignment vertical="center"/>
    </xf>
    <xf numFmtId="168" fontId="37" fillId="0" borderId="13" xfId="0" applyNumberFormat="1" applyFont="1" applyFill="1" applyBorder="1" applyAlignment="1">
      <alignment horizontal="right" vertical="center"/>
    </xf>
    <xf numFmtId="0" fontId="38" fillId="0" borderId="18" xfId="0" applyFont="1" applyFill="1" applyBorder="1" applyAlignment="1">
      <alignment vertical="center"/>
    </xf>
    <xf numFmtId="4" fontId="38" fillId="0" borderId="23" xfId="0" applyNumberFormat="1" applyFont="1" applyFill="1" applyBorder="1" applyAlignment="1">
      <alignment horizontal="right" vertical="center"/>
    </xf>
    <xf numFmtId="4" fontId="38" fillId="0" borderId="118" xfId="0" applyNumberFormat="1" applyFont="1" applyFill="1" applyBorder="1"/>
    <xf numFmtId="4" fontId="38" fillId="9" borderId="118" xfId="0" applyNumberFormat="1" applyFont="1" applyFill="1" applyBorder="1"/>
    <xf numFmtId="0" fontId="50" fillId="10" borderId="0" xfId="27" applyFont="1" applyFill="1" applyAlignment="1">
      <alignment horizontal="left" vertical="center"/>
    </xf>
    <xf numFmtId="0" fontId="37" fillId="11" borderId="0" xfId="27" applyFont="1" applyFill="1" applyAlignment="1">
      <alignment vertical="center"/>
    </xf>
    <xf numFmtId="0" fontId="54" fillId="9" borderId="0" xfId="27" applyFont="1" applyFill="1" applyBorder="1" applyAlignment="1">
      <alignment vertical="center"/>
    </xf>
    <xf numFmtId="0" fontId="54" fillId="9" borderId="0" xfId="27" applyFont="1" applyFill="1" applyBorder="1"/>
    <xf numFmtId="0" fontId="147" fillId="9" borderId="0" xfId="27" applyFont="1" applyFill="1" applyBorder="1"/>
    <xf numFmtId="3" fontId="38" fillId="9" borderId="25" xfId="27" applyNumberFormat="1" applyFont="1" applyFill="1" applyBorder="1" applyAlignment="1">
      <alignment horizontal="right" vertical="center"/>
    </xf>
    <xf numFmtId="0" fontId="54" fillId="9" borderId="0" xfId="27" applyFont="1" applyFill="1"/>
    <xf numFmtId="0" fontId="147" fillId="9" borderId="0" xfId="27" applyFont="1" applyFill="1"/>
    <xf numFmtId="3" fontId="54" fillId="9" borderId="0" xfId="27" applyNumberFormat="1" applyFont="1" applyFill="1"/>
    <xf numFmtId="3" fontId="38" fillId="9" borderId="0" xfId="27" applyNumberFormat="1" applyFont="1" applyFill="1"/>
    <xf numFmtId="3" fontId="38" fillId="9" borderId="24" xfId="27" applyNumberFormat="1" applyFont="1" applyFill="1" applyBorder="1" applyAlignment="1">
      <alignment horizontal="right" vertical="center"/>
    </xf>
    <xf numFmtId="3" fontId="38" fillId="9" borderId="11" xfId="27" applyNumberFormat="1" applyFont="1" applyFill="1" applyBorder="1" applyAlignment="1">
      <alignment horizontal="right" vertical="center"/>
    </xf>
    <xf numFmtId="0" fontId="54" fillId="0" borderId="0" xfId="27" applyFont="1" applyFill="1" applyAlignment="1">
      <alignment vertical="center"/>
    </xf>
    <xf numFmtId="0" fontId="38" fillId="9" borderId="0" xfId="27" quotePrefix="1" applyFont="1" applyFill="1" applyBorder="1" applyAlignment="1">
      <alignment vertical="center"/>
    </xf>
    <xf numFmtId="0" fontId="38" fillId="9" borderId="11" xfId="27" quotePrefix="1" applyFont="1" applyFill="1" applyBorder="1" applyAlignment="1">
      <alignment vertical="center"/>
    </xf>
    <xf numFmtId="0" fontId="38" fillId="9" borderId="0" xfId="27" applyFont="1" applyFill="1" applyBorder="1" applyAlignment="1">
      <alignment horizontal="left" vertical="center" indent="1"/>
    </xf>
    <xf numFmtId="0" fontId="51" fillId="9" borderId="0" xfId="27" applyFont="1" applyFill="1"/>
    <xf numFmtId="0" fontId="159" fillId="9" borderId="0" xfId="27" applyFont="1" applyFill="1"/>
    <xf numFmtId="0" fontId="37" fillId="9" borderId="21" xfId="27" applyFont="1" applyFill="1" applyBorder="1" applyAlignment="1">
      <alignment vertical="center"/>
    </xf>
    <xf numFmtId="3" fontId="37" fillId="9" borderId="31" xfId="27" applyNumberFormat="1" applyFont="1" applyFill="1" applyBorder="1" applyAlignment="1">
      <alignment horizontal="right" vertical="center"/>
    </xf>
    <xf numFmtId="3" fontId="37" fillId="9" borderId="21" xfId="27" applyNumberFormat="1" applyFont="1" applyFill="1" applyBorder="1" applyAlignment="1">
      <alignment horizontal="right" vertical="center"/>
    </xf>
    <xf numFmtId="0" fontId="54" fillId="0" borderId="0" xfId="27" applyFont="1" applyFill="1"/>
    <xf numFmtId="0" fontId="38" fillId="0" borderId="0" xfId="27" applyFont="1" applyFill="1" applyBorder="1" applyAlignment="1">
      <alignment vertical="center" wrapText="1"/>
    </xf>
    <xf numFmtId="3" fontId="38" fillId="0" borderId="0" xfId="27" applyNumberFormat="1" applyFont="1" applyFill="1" applyBorder="1" applyAlignment="1">
      <alignment horizontal="right" vertical="center"/>
    </xf>
    <xf numFmtId="3" fontId="38" fillId="0" borderId="0" xfId="27" applyNumberFormat="1" applyFont="1" applyAlignment="1">
      <alignment vertical="center"/>
    </xf>
    <xf numFmtId="168" fontId="38" fillId="0" borderId="0" xfId="27" applyNumberFormat="1" applyFont="1" applyAlignment="1">
      <alignment vertical="center"/>
    </xf>
    <xf numFmtId="0" fontId="54" fillId="0" borderId="0" xfId="27" applyFont="1" applyFill="1" applyBorder="1" applyAlignment="1">
      <alignment vertical="center"/>
    </xf>
    <xf numFmtId="3" fontId="51" fillId="0" borderId="0" xfId="27" applyNumberFormat="1" applyFont="1" applyFill="1" applyBorder="1" applyAlignment="1">
      <alignment horizontal="right" vertical="center"/>
    </xf>
    <xf numFmtId="3" fontId="54" fillId="0" borderId="0" xfId="27" applyNumberFormat="1" applyFont="1" applyFill="1" applyBorder="1" applyAlignment="1">
      <alignment horizontal="right" vertical="center"/>
    </xf>
    <xf numFmtId="0" fontId="51" fillId="0" borderId="0" xfId="27" applyFont="1" applyFill="1" applyBorder="1" applyAlignment="1">
      <alignment vertical="center"/>
    </xf>
    <xf numFmtId="0" fontId="51" fillId="0" borderId="0" xfId="27" applyFont="1" applyFill="1" applyBorder="1" applyAlignment="1">
      <alignment horizontal="left" vertical="center"/>
    </xf>
    <xf numFmtId="0" fontId="160" fillId="0" borderId="0" xfId="27" applyFont="1" applyFill="1" applyBorder="1" applyAlignment="1">
      <alignment horizontal="left" vertical="center"/>
    </xf>
    <xf numFmtId="3" fontId="54" fillId="9" borderId="0" xfId="27" applyNumberFormat="1" applyFont="1" applyFill="1" applyBorder="1" applyAlignment="1">
      <alignment horizontal="right" vertical="center"/>
    </xf>
    <xf numFmtId="0" fontId="54" fillId="9" borderId="0" xfId="27" applyFont="1" applyFill="1" applyBorder="1" applyAlignment="1">
      <alignment horizontal="right"/>
    </xf>
    <xf numFmtId="0" fontId="161" fillId="9" borderId="0" xfId="27" applyFont="1" applyFill="1" applyBorder="1"/>
    <xf numFmtId="0" fontId="162" fillId="9" borderId="0" xfId="27" applyFont="1" applyFill="1" applyBorder="1" applyAlignment="1">
      <alignment vertical="center"/>
    </xf>
    <xf numFmtId="0" fontId="162" fillId="9" borderId="0" xfId="27" applyFont="1" applyFill="1" applyBorder="1" applyAlignment="1">
      <alignment horizontal="right" vertical="center"/>
    </xf>
    <xf numFmtId="3" fontId="54" fillId="9" borderId="0" xfId="27" quotePrefix="1" applyNumberFormat="1" applyFont="1" applyFill="1" applyBorder="1" applyAlignment="1">
      <alignment horizontal="right" vertical="center"/>
    </xf>
    <xf numFmtId="49" fontId="54" fillId="9" borderId="0" xfId="27" applyNumberFormat="1" applyFont="1" applyFill="1" applyBorder="1" applyAlignment="1">
      <alignment horizontal="right" vertical="center"/>
    </xf>
    <xf numFmtId="0" fontId="54" fillId="9" borderId="0" xfId="27" applyFont="1" applyFill="1" applyAlignment="1">
      <alignment horizontal="right"/>
    </xf>
    <xf numFmtId="0" fontId="37" fillId="9" borderId="12" xfId="27" applyFont="1" applyFill="1" applyBorder="1" applyAlignment="1">
      <alignment horizontal="left" vertical="center"/>
    </xf>
    <xf numFmtId="3" fontId="37" fillId="9" borderId="26" xfId="27" applyNumberFormat="1" applyFont="1" applyFill="1" applyBorder="1" applyAlignment="1">
      <alignment horizontal="right" vertical="center"/>
    </xf>
    <xf numFmtId="0" fontId="37" fillId="9" borderId="0" xfId="27" applyFont="1" applyFill="1"/>
    <xf numFmtId="0" fontId="38" fillId="9" borderId="12" xfId="27" applyFont="1" applyFill="1" applyBorder="1" applyAlignment="1">
      <alignment horizontal="left" vertical="center"/>
    </xf>
    <xf numFmtId="3" fontId="38" fillId="9" borderId="26" xfId="27" applyNumberFormat="1" applyFont="1" applyFill="1" applyBorder="1" applyAlignment="1">
      <alignment horizontal="right" vertical="center"/>
    </xf>
    <xf numFmtId="0" fontId="37" fillId="9" borderId="19" xfId="27" applyFont="1" applyFill="1" applyBorder="1" applyAlignment="1">
      <alignment vertical="center"/>
    </xf>
    <xf numFmtId="3" fontId="37" fillId="9" borderId="28" xfId="27" applyNumberFormat="1" applyFont="1" applyFill="1" applyBorder="1" applyAlignment="1">
      <alignment horizontal="right" vertical="center"/>
    </xf>
    <xf numFmtId="0" fontId="38" fillId="9" borderId="0" xfId="60" applyFont="1" applyFill="1" applyBorder="1" applyAlignment="1"/>
    <xf numFmtId="0" fontId="38" fillId="9" borderId="0" xfId="60" applyFont="1" applyFill="1" applyAlignment="1"/>
    <xf numFmtId="0" fontId="37" fillId="0" borderId="0" xfId="60" applyFont="1" applyFill="1" applyBorder="1"/>
    <xf numFmtId="0" fontId="38" fillId="9" borderId="0" xfId="76" applyFont="1" applyFill="1"/>
    <xf numFmtId="0" fontId="39" fillId="0" borderId="0" xfId="60" applyFont="1" applyFill="1" applyBorder="1"/>
    <xf numFmtId="0" fontId="37" fillId="9" borderId="0" xfId="60" applyFont="1" applyFill="1" applyAlignment="1"/>
    <xf numFmtId="0" fontId="39" fillId="0" borderId="0" xfId="60" applyFont="1" applyFill="1"/>
    <xf numFmtId="4" fontId="38" fillId="48" borderId="13" xfId="61" applyNumberFormat="1" applyFont="1" applyFill="1" applyBorder="1" applyAlignment="1">
      <alignment horizontal="right" vertical="center"/>
    </xf>
    <xf numFmtId="4" fontId="38" fillId="48" borderId="56" xfId="61" applyNumberFormat="1" applyFont="1" applyFill="1" applyBorder="1" applyAlignment="1">
      <alignment horizontal="right" vertical="center"/>
    </xf>
    <xf numFmtId="10" fontId="38" fillId="48" borderId="13" xfId="61" applyNumberFormat="1" applyFont="1" applyFill="1" applyBorder="1" applyAlignment="1">
      <alignment horizontal="right" vertical="center"/>
    </xf>
    <xf numFmtId="9" fontId="38" fillId="48" borderId="13" xfId="61" applyNumberFormat="1" applyFont="1" applyFill="1" applyBorder="1" applyAlignment="1">
      <alignment horizontal="right" vertical="center"/>
    </xf>
    <xf numFmtId="9" fontId="37" fillId="48" borderId="20" xfId="61" applyNumberFormat="1" applyFont="1" applyFill="1" applyBorder="1" applyAlignment="1">
      <alignment horizontal="right" vertical="center"/>
    </xf>
    <xf numFmtId="14" fontId="38" fillId="48" borderId="14" xfId="60" quotePrefix="1" applyNumberFormat="1" applyFont="1" applyFill="1" applyBorder="1" applyAlignment="1">
      <alignment horizontal="right" vertical="center"/>
    </xf>
    <xf numFmtId="3" fontId="38" fillId="48" borderId="13" xfId="7" applyNumberFormat="1" applyFont="1" applyFill="1" applyBorder="1" applyAlignment="1">
      <alignment horizontal="right" vertical="center"/>
    </xf>
    <xf numFmtId="3" fontId="37" fillId="48" borderId="14" xfId="7" applyNumberFormat="1" applyFont="1" applyFill="1" applyBorder="1" applyAlignment="1">
      <alignment horizontal="right" vertical="center"/>
    </xf>
    <xf numFmtId="0" fontId="38" fillId="48" borderId="13" xfId="60" applyFont="1" applyFill="1" applyBorder="1" applyAlignment="1">
      <alignment horizontal="right" vertical="center"/>
    </xf>
    <xf numFmtId="4" fontId="53" fillId="48" borderId="13" xfId="60" applyNumberFormat="1" applyFont="1" applyFill="1" applyBorder="1" applyAlignment="1">
      <alignment horizontal="right" vertical="center"/>
    </xf>
    <xf numFmtId="3" fontId="38" fillId="48" borderId="23" xfId="60" applyNumberFormat="1" applyFont="1" applyFill="1" applyBorder="1" applyAlignment="1">
      <alignment vertical="center"/>
    </xf>
    <xf numFmtId="3" fontId="38" fillId="0" borderId="25" xfId="27" applyNumberFormat="1" applyFont="1" applyFill="1" applyBorder="1" applyAlignment="1">
      <alignment horizontal="right" vertical="center"/>
    </xf>
    <xf numFmtId="0" fontId="38" fillId="48" borderId="11" xfId="510" applyFont="1" applyFill="1" applyBorder="1" applyAlignment="1">
      <alignment horizontal="right" vertical="center"/>
    </xf>
    <xf numFmtId="0" fontId="53" fillId="48" borderId="14" xfId="60" applyFont="1" applyFill="1" applyBorder="1" applyAlignment="1">
      <alignment horizontal="right" vertical="center"/>
    </xf>
    <xf numFmtId="0" fontId="53" fillId="48" borderId="13" xfId="60" applyFont="1" applyFill="1" applyBorder="1" applyAlignment="1">
      <alignment horizontal="center" vertical="center"/>
    </xf>
    <xf numFmtId="168" fontId="38" fillId="48" borderId="13" xfId="7" applyNumberFormat="1" applyFont="1" applyFill="1" applyBorder="1" applyAlignment="1">
      <alignment vertical="center"/>
    </xf>
    <xf numFmtId="168" fontId="37" fillId="48" borderId="14" xfId="7" applyNumberFormat="1" applyFont="1" applyFill="1" applyBorder="1" applyAlignment="1">
      <alignment vertical="center"/>
    </xf>
    <xf numFmtId="168" fontId="139" fillId="48" borderId="14" xfId="7" applyNumberFormat="1" applyFont="1" applyFill="1" applyBorder="1" applyAlignment="1">
      <alignment vertical="center"/>
    </xf>
    <xf numFmtId="168" fontId="53" fillId="48" borderId="13" xfId="7" applyNumberFormat="1" applyFont="1" applyFill="1" applyBorder="1" applyAlignment="1">
      <alignment vertical="center"/>
    </xf>
    <xf numFmtId="168" fontId="139" fillId="48" borderId="13" xfId="7" applyNumberFormat="1" applyFont="1" applyFill="1" applyBorder="1" applyAlignment="1">
      <alignment vertical="center"/>
    </xf>
    <xf numFmtId="197" fontId="38" fillId="48" borderId="13" xfId="7" applyNumberFormat="1" applyFont="1" applyFill="1" applyBorder="1" applyAlignment="1">
      <alignment vertical="center"/>
    </xf>
    <xf numFmtId="197" fontId="38" fillId="48" borderId="15" xfId="7" applyNumberFormat="1" applyFont="1" applyFill="1" applyBorder="1" applyAlignment="1">
      <alignment vertical="center"/>
    </xf>
    <xf numFmtId="170" fontId="38" fillId="48" borderId="13" xfId="7" applyNumberFormat="1" applyFont="1" applyFill="1" applyBorder="1" applyAlignment="1">
      <alignment horizontal="right" vertical="center"/>
    </xf>
    <xf numFmtId="170" fontId="38" fillId="48" borderId="15" xfId="31" applyNumberFormat="1" applyFont="1" applyFill="1" applyBorder="1" applyAlignment="1">
      <alignment vertical="center"/>
    </xf>
    <xf numFmtId="170" fontId="38" fillId="48" borderId="13" xfId="31" applyNumberFormat="1" applyFont="1" applyFill="1" applyBorder="1" applyAlignment="1">
      <alignment vertical="center"/>
    </xf>
    <xf numFmtId="168" fontId="53" fillId="48" borderId="23" xfId="7" applyNumberFormat="1" applyFont="1" applyFill="1" applyBorder="1" applyAlignment="1">
      <alignment vertical="center"/>
    </xf>
    <xf numFmtId="0" fontId="53" fillId="48" borderId="71" xfId="27" applyFont="1" applyFill="1" applyBorder="1" applyAlignment="1">
      <alignment horizontal="right" vertical="center"/>
    </xf>
    <xf numFmtId="0" fontId="53" fillId="48" borderId="74" xfId="27" applyFont="1" applyFill="1" applyBorder="1" applyAlignment="1">
      <alignment horizontal="right" vertical="center"/>
    </xf>
    <xf numFmtId="168" fontId="38" fillId="48" borderId="78" xfId="581" applyNumberFormat="1" applyFont="1" applyFill="1" applyBorder="1" applyAlignment="1">
      <alignment vertical="center"/>
    </xf>
    <xf numFmtId="168" fontId="38" fillId="48" borderId="71" xfId="581" applyNumberFormat="1" applyFont="1" applyFill="1" applyBorder="1" applyAlignment="1">
      <alignment vertical="center"/>
    </xf>
    <xf numFmtId="168" fontId="38" fillId="48" borderId="74" xfId="581" applyNumberFormat="1" applyFont="1" applyFill="1" applyBorder="1" applyAlignment="1">
      <alignment vertical="center"/>
    </xf>
    <xf numFmtId="168" fontId="38" fillId="48" borderId="82" xfId="581" applyNumberFormat="1" applyFont="1" applyFill="1" applyBorder="1" applyAlignment="1">
      <alignment vertical="center"/>
    </xf>
    <xf numFmtId="168" fontId="37" fillId="48" borderId="82" xfId="581" applyNumberFormat="1" applyFont="1" applyFill="1" applyBorder="1" applyAlignment="1">
      <alignment vertical="center"/>
    </xf>
    <xf numFmtId="168" fontId="139" fillId="48" borderId="82" xfId="581" applyNumberFormat="1" applyFont="1" applyFill="1" applyBorder="1" applyAlignment="1">
      <alignment vertical="center"/>
    </xf>
    <xf numFmtId="168" fontId="53" fillId="48" borderId="78" xfId="581" applyNumberFormat="1" applyFont="1" applyFill="1" applyBorder="1" applyAlignment="1">
      <alignment vertical="center"/>
    </xf>
    <xf numFmtId="168" fontId="53" fillId="48" borderId="71" xfId="581" applyNumberFormat="1" applyFont="1" applyFill="1" applyBorder="1" applyAlignment="1">
      <alignment vertical="center"/>
    </xf>
    <xf numFmtId="168" fontId="53" fillId="48" borderId="74" xfId="581" applyNumberFormat="1" applyFont="1" applyFill="1" applyBorder="1" applyAlignment="1">
      <alignment vertical="center"/>
    </xf>
    <xf numFmtId="168" fontId="37" fillId="48" borderId="78" xfId="581" applyNumberFormat="1" applyFont="1" applyFill="1" applyBorder="1" applyAlignment="1">
      <alignment vertical="center"/>
    </xf>
    <xf numFmtId="10" fontId="38" fillId="48" borderId="71" xfId="581" applyNumberFormat="1" applyFont="1" applyFill="1" applyBorder="1" applyAlignment="1">
      <alignment horizontal="right" vertical="center"/>
    </xf>
    <xf numFmtId="170" fontId="38" fillId="48" borderId="71" xfId="581" applyNumberFormat="1" applyFont="1" applyFill="1" applyBorder="1" applyAlignment="1">
      <alignment horizontal="right" vertical="center"/>
    </xf>
    <xf numFmtId="170" fontId="38" fillId="48" borderId="71" xfId="581" applyNumberFormat="1" applyFont="1" applyFill="1" applyBorder="1" applyAlignment="1">
      <alignment vertical="center"/>
    </xf>
    <xf numFmtId="168" fontId="38" fillId="48" borderId="86" xfId="581" applyNumberFormat="1" applyFont="1" applyFill="1" applyBorder="1" applyAlignment="1">
      <alignment vertical="center"/>
    </xf>
    <xf numFmtId="14" fontId="38" fillId="0" borderId="12" xfId="60" quotePrefix="1" applyNumberFormat="1" applyFont="1" applyFill="1" applyBorder="1" applyAlignment="1">
      <alignment horizontal="right" vertical="center"/>
    </xf>
    <xf numFmtId="3" fontId="38" fillId="0" borderId="0" xfId="60" applyNumberFormat="1" applyFont="1" applyFill="1" applyBorder="1"/>
    <xf numFmtId="0" fontId="164" fillId="9" borderId="0" xfId="15" applyFont="1" applyFill="1" applyAlignment="1" applyProtection="1">
      <alignment horizontal="left" vertical="center"/>
    </xf>
    <xf numFmtId="0" fontId="164" fillId="0" borderId="0" xfId="15" applyFont="1" applyFill="1" applyAlignment="1" applyProtection="1">
      <alignment horizontal="left" vertical="center"/>
    </xf>
    <xf numFmtId="0" fontId="164" fillId="9" borderId="0" xfId="60" applyFont="1" applyFill="1" applyAlignment="1">
      <alignment vertical="center"/>
    </xf>
    <xf numFmtId="3" fontId="37" fillId="9" borderId="12" xfId="60" applyNumberFormat="1" applyFont="1" applyFill="1" applyBorder="1" applyAlignment="1">
      <alignment horizontal="right" vertical="center"/>
    </xf>
    <xf numFmtId="3" fontId="37" fillId="0" borderId="135" xfId="0" applyNumberFormat="1" applyFont="1" applyFill="1" applyBorder="1"/>
    <xf numFmtId="3" fontId="37" fillId="9" borderId="135" xfId="0" applyNumberFormat="1" applyFont="1" applyFill="1" applyBorder="1"/>
    <xf numFmtId="0" fontId="38" fillId="0" borderId="24" xfId="60" applyFont="1" applyFill="1" applyBorder="1" applyAlignment="1">
      <alignment horizontal="right" vertical="center"/>
    </xf>
    <xf numFmtId="0" fontId="38" fillId="0" borderId="24" xfId="510" applyFont="1" applyFill="1" applyBorder="1" applyAlignment="1">
      <alignment horizontal="right" vertical="center"/>
    </xf>
    <xf numFmtId="49" fontId="38" fillId="0" borderId="136" xfId="510" applyNumberFormat="1" applyFont="1" applyFill="1" applyBorder="1" applyAlignment="1">
      <alignment horizontal="right" vertical="center"/>
    </xf>
    <xf numFmtId="0" fontId="38" fillId="0" borderId="137" xfId="510" applyFont="1" applyFill="1" applyBorder="1" applyAlignment="1">
      <alignment horizontal="right" vertical="center"/>
    </xf>
    <xf numFmtId="3" fontId="38" fillId="0" borderId="138" xfId="0" applyNumberFormat="1" applyFont="1" applyFill="1" applyBorder="1"/>
    <xf numFmtId="0" fontId="38" fillId="0" borderId="138" xfId="0" applyFont="1" applyFill="1" applyBorder="1"/>
    <xf numFmtId="4" fontId="38" fillId="0" borderId="139" xfId="0" applyNumberFormat="1" applyFont="1" applyFill="1" applyBorder="1"/>
    <xf numFmtId="3" fontId="37" fillId="0" borderId="133" xfId="0" applyNumberFormat="1" applyFont="1" applyFill="1" applyBorder="1"/>
    <xf numFmtId="49" fontId="38" fillId="14" borderId="140" xfId="510" applyNumberFormat="1" applyFont="1" applyFill="1" applyBorder="1" applyAlignment="1">
      <alignment horizontal="right" vertical="center"/>
    </xf>
    <xf numFmtId="168" fontId="38" fillId="0" borderId="25" xfId="581" applyNumberFormat="1" applyFont="1" applyFill="1" applyBorder="1" applyAlignment="1">
      <alignment vertical="center"/>
    </xf>
    <xf numFmtId="168" fontId="38" fillId="0" borderId="26" xfId="581" applyNumberFormat="1" applyFont="1" applyFill="1" applyBorder="1" applyAlignment="1">
      <alignment vertical="center"/>
    </xf>
    <xf numFmtId="168" fontId="37" fillId="0" borderId="26" xfId="581" applyNumberFormat="1" applyFont="1" applyFill="1" applyBorder="1" applyAlignment="1">
      <alignment vertical="center"/>
    </xf>
    <xf numFmtId="168" fontId="38" fillId="0" borderId="24" xfId="581" applyNumberFormat="1" applyFont="1" applyFill="1" applyBorder="1" applyAlignment="1">
      <alignment vertical="center"/>
    </xf>
    <xf numFmtId="10" fontId="38" fillId="0" borderId="25" xfId="31" applyNumberFormat="1" applyFont="1" applyFill="1" applyBorder="1"/>
    <xf numFmtId="170" fontId="38" fillId="0" borderId="25" xfId="31" applyNumberFormat="1" applyFont="1" applyFill="1" applyBorder="1" applyAlignment="1">
      <alignment horizontal="right"/>
    </xf>
    <xf numFmtId="170" fontId="38" fillId="0" borderId="25" xfId="31" applyNumberFormat="1" applyFont="1" applyFill="1" applyBorder="1"/>
    <xf numFmtId="168" fontId="53" fillId="0" borderId="25" xfId="7" applyNumberFormat="1" applyFont="1" applyFill="1" applyBorder="1"/>
    <xf numFmtId="168" fontId="38" fillId="0" borderId="29" xfId="7" applyNumberFormat="1" applyFont="1" applyFill="1" applyBorder="1"/>
    <xf numFmtId="0" fontId="38" fillId="48" borderId="67" xfId="510" applyFont="1" applyFill="1" applyBorder="1" applyAlignment="1">
      <alignment horizontal="right" vertical="center"/>
    </xf>
    <xf numFmtId="168" fontId="38" fillId="48" borderId="0" xfId="581" applyNumberFormat="1" applyFont="1" applyFill="1" applyBorder="1" applyAlignment="1">
      <alignment vertical="center"/>
    </xf>
    <xf numFmtId="168" fontId="38" fillId="48" borderId="12" xfId="581" applyNumberFormat="1" applyFont="1" applyFill="1" applyBorder="1" applyAlignment="1">
      <alignment vertical="center"/>
    </xf>
    <xf numFmtId="168" fontId="37" fillId="48" borderId="12" xfId="581" applyNumberFormat="1" applyFont="1" applyFill="1" applyBorder="1" applyAlignment="1">
      <alignment vertical="center"/>
    </xf>
    <xf numFmtId="168" fontId="38" fillId="48" borderId="11" xfId="581" applyNumberFormat="1" applyFont="1" applyFill="1" applyBorder="1" applyAlignment="1">
      <alignment vertical="center"/>
    </xf>
    <xf numFmtId="10" fontId="38" fillId="48" borderId="0" xfId="31" applyNumberFormat="1" applyFont="1" applyFill="1" applyBorder="1"/>
    <xf numFmtId="170" fontId="38" fillId="48" borderId="0" xfId="31" applyNumberFormat="1" applyFont="1" applyFill="1" applyBorder="1" applyAlignment="1">
      <alignment horizontal="right"/>
    </xf>
    <xf numFmtId="170" fontId="38" fillId="48" borderId="0" xfId="31" applyNumberFormat="1" applyFont="1" applyFill="1" applyBorder="1"/>
    <xf numFmtId="168" fontId="53" fillId="48" borderId="0" xfId="7" applyNumberFormat="1" applyFont="1" applyFill="1" applyBorder="1"/>
    <xf numFmtId="168" fontId="38" fillId="48" borderId="18" xfId="7" applyNumberFormat="1" applyFont="1" applyFill="1" applyBorder="1"/>
    <xf numFmtId="168" fontId="37" fillId="0" borderId="25" xfId="581" applyNumberFormat="1" applyFont="1" applyFill="1" applyBorder="1" applyAlignment="1">
      <alignment vertical="center"/>
    </xf>
    <xf numFmtId="170" fontId="38" fillId="0" borderId="25" xfId="581" applyNumberFormat="1" applyFont="1" applyFill="1" applyBorder="1" applyAlignment="1">
      <alignment horizontal="right" vertical="center"/>
    </xf>
    <xf numFmtId="170" fontId="38" fillId="0" borderId="25" xfId="581" applyNumberFormat="1" applyFont="1" applyFill="1" applyBorder="1" applyAlignment="1">
      <alignment vertical="center"/>
    </xf>
    <xf numFmtId="168" fontId="38" fillId="0" borderId="29" xfId="581" applyNumberFormat="1" applyFont="1" applyFill="1" applyBorder="1" applyAlignment="1">
      <alignment vertical="center"/>
    </xf>
    <xf numFmtId="168" fontId="37" fillId="48" borderId="0" xfId="581" applyNumberFormat="1" applyFont="1" applyFill="1" applyBorder="1" applyAlignment="1">
      <alignment vertical="center"/>
    </xf>
    <xf numFmtId="170" fontId="38" fillId="48" borderId="0" xfId="581" applyNumberFormat="1" applyFont="1" applyFill="1" applyBorder="1" applyAlignment="1">
      <alignment horizontal="right" vertical="center"/>
    </xf>
    <xf numFmtId="170" fontId="38" fillId="48" borderId="0" xfId="581" applyNumberFormat="1" applyFont="1" applyFill="1" applyBorder="1" applyAlignment="1">
      <alignment vertical="center"/>
    </xf>
    <xf numFmtId="168" fontId="38" fillId="48" borderId="18" xfId="581" applyNumberFormat="1" applyFont="1" applyFill="1" applyBorder="1" applyAlignment="1">
      <alignment vertical="center"/>
    </xf>
    <xf numFmtId="168" fontId="38" fillId="0" borderId="27" xfId="581" applyNumberFormat="1" applyFont="1" applyFill="1" applyBorder="1" applyAlignment="1">
      <alignment vertical="center"/>
    </xf>
    <xf numFmtId="168" fontId="38" fillId="48" borderId="17" xfId="581" applyNumberFormat="1" applyFont="1" applyFill="1" applyBorder="1" applyAlignment="1">
      <alignment vertical="center"/>
    </xf>
    <xf numFmtId="168" fontId="38" fillId="0" borderId="93" xfId="581" applyNumberFormat="1" applyFont="1" applyFill="1" applyBorder="1" applyAlignment="1">
      <alignment vertical="center"/>
    </xf>
    <xf numFmtId="168" fontId="38" fillId="0" borderId="94" xfId="581" applyNumberFormat="1" applyFont="1" applyFill="1" applyBorder="1" applyAlignment="1">
      <alignment vertical="center"/>
    </xf>
    <xf numFmtId="168" fontId="38" fillId="0" borderId="95" xfId="581" applyNumberFormat="1" applyFont="1" applyFill="1" applyBorder="1" applyAlignment="1">
      <alignment vertical="center"/>
    </xf>
    <xf numFmtId="168" fontId="37" fillId="0" borderId="95" xfId="581" applyNumberFormat="1" applyFont="1" applyFill="1" applyBorder="1" applyAlignment="1">
      <alignment vertical="center"/>
    </xf>
    <xf numFmtId="170" fontId="38" fillId="0" borderId="93" xfId="581" applyNumberFormat="1" applyFont="1" applyFill="1" applyBorder="1" applyAlignment="1">
      <alignment horizontal="right" vertical="center"/>
    </xf>
    <xf numFmtId="170" fontId="38" fillId="0" borderId="93" xfId="581" applyNumberFormat="1" applyFont="1" applyFill="1" applyBorder="1" applyAlignment="1">
      <alignment vertical="center"/>
    </xf>
    <xf numFmtId="168" fontId="38" fillId="0" borderId="96" xfId="581" applyNumberFormat="1" applyFont="1" applyFill="1" applyBorder="1" applyAlignment="1">
      <alignment vertical="center"/>
    </xf>
    <xf numFmtId="168" fontId="38" fillId="0" borderId="97" xfId="581" applyNumberFormat="1" applyFont="1" applyFill="1" applyBorder="1" applyAlignment="1">
      <alignment vertical="center"/>
    </xf>
    <xf numFmtId="168" fontId="38" fillId="0" borderId="100" xfId="581" applyNumberFormat="1" applyFont="1" applyFill="1" applyBorder="1" applyAlignment="1">
      <alignment vertical="center"/>
    </xf>
    <xf numFmtId="168" fontId="38" fillId="48" borderId="99" xfId="581" applyNumberFormat="1" applyFont="1" applyFill="1" applyBorder="1" applyAlignment="1">
      <alignment vertical="center"/>
    </xf>
    <xf numFmtId="197" fontId="37" fillId="0" borderId="25" xfId="60" applyNumberFormat="1" applyFont="1" applyFill="1" applyBorder="1" applyAlignment="1">
      <alignment vertical="center"/>
    </xf>
    <xf numFmtId="197" fontId="38" fillId="0" borderId="25" xfId="60" applyNumberFormat="1" applyFont="1" applyFill="1" applyBorder="1" applyAlignment="1">
      <alignment vertical="center"/>
    </xf>
    <xf numFmtId="197" fontId="37" fillId="0" borderId="26" xfId="60" applyNumberFormat="1" applyFont="1" applyFill="1" applyBorder="1" applyAlignment="1">
      <alignment vertical="center"/>
    </xf>
    <xf numFmtId="197" fontId="37" fillId="0" borderId="28" xfId="60" applyNumberFormat="1" applyFont="1" applyFill="1" applyBorder="1" applyAlignment="1">
      <alignment vertical="center"/>
    </xf>
    <xf numFmtId="197" fontId="37" fillId="48" borderId="0" xfId="60" applyNumberFormat="1" applyFont="1" applyFill="1" applyBorder="1" applyAlignment="1">
      <alignment vertical="center"/>
    </xf>
    <xf numFmtId="197" fontId="38" fillId="48" borderId="0" xfId="60" applyNumberFormat="1" applyFont="1" applyFill="1" applyBorder="1" applyAlignment="1">
      <alignment vertical="center"/>
    </xf>
    <xf numFmtId="197" fontId="37" fillId="48" borderId="12" xfId="60" applyNumberFormat="1" applyFont="1" applyFill="1" applyBorder="1" applyAlignment="1">
      <alignment vertical="center"/>
    </xf>
    <xf numFmtId="197" fontId="37" fillId="48" borderId="19" xfId="60" applyNumberFormat="1" applyFont="1" applyFill="1" applyBorder="1" applyAlignment="1">
      <alignment vertical="center"/>
    </xf>
    <xf numFmtId="168" fontId="38" fillId="0" borderId="27" xfId="7" applyNumberFormat="1" applyFont="1" applyFill="1" applyBorder="1" applyAlignment="1">
      <alignment vertical="center"/>
    </xf>
    <xf numFmtId="168" fontId="38" fillId="0" borderId="24" xfId="7" applyNumberFormat="1" applyFont="1" applyFill="1" applyBorder="1" applyAlignment="1">
      <alignment vertical="center"/>
    </xf>
    <xf numFmtId="168" fontId="38" fillId="0" borderId="101" xfId="7" applyNumberFormat="1" applyFont="1" applyFill="1" applyBorder="1" applyAlignment="1">
      <alignment vertical="center"/>
    </xf>
    <xf numFmtId="168" fontId="37" fillId="0" borderId="31" xfId="7" applyNumberFormat="1" applyFont="1" applyFill="1" applyBorder="1" applyAlignment="1">
      <alignment vertical="center"/>
    </xf>
    <xf numFmtId="0" fontId="38" fillId="48" borderId="67" xfId="60" applyFont="1" applyFill="1" applyBorder="1" applyAlignment="1">
      <alignment horizontal="right" vertical="center"/>
    </xf>
    <xf numFmtId="168" fontId="38" fillId="48" borderId="17" xfId="7" applyNumberFormat="1" applyFont="1" applyFill="1" applyBorder="1" applyAlignment="1">
      <alignment vertical="center"/>
    </xf>
    <xf numFmtId="168" fontId="38" fillId="48" borderId="0" xfId="7" applyNumberFormat="1" applyFont="1" applyFill="1" applyBorder="1" applyAlignment="1">
      <alignment vertical="center"/>
    </xf>
    <xf numFmtId="168" fontId="38" fillId="48" borderId="11" xfId="7" applyNumberFormat="1" applyFont="1" applyFill="1" applyBorder="1" applyAlignment="1">
      <alignment vertical="center"/>
    </xf>
    <xf numFmtId="168" fontId="38" fillId="48" borderId="76" xfId="7" applyNumberFormat="1" applyFont="1" applyFill="1" applyBorder="1" applyAlignment="1">
      <alignment vertical="center"/>
    </xf>
    <xf numFmtId="168" fontId="37" fillId="48" borderId="21" xfId="7" applyNumberFormat="1" applyFont="1" applyFill="1" applyBorder="1" applyAlignment="1">
      <alignment vertical="center"/>
    </xf>
    <xf numFmtId="198" fontId="38" fillId="0" borderId="25" xfId="60" quotePrefix="1" applyNumberFormat="1" applyFont="1" applyFill="1" applyBorder="1" applyAlignment="1">
      <alignment horizontal="right" vertical="center"/>
    </xf>
    <xf numFmtId="0" fontId="53" fillId="0" borderId="24" xfId="60" applyFont="1" applyFill="1" applyBorder="1" applyAlignment="1">
      <alignment horizontal="right" vertical="center"/>
    </xf>
    <xf numFmtId="198" fontId="38" fillId="48" borderId="65" xfId="60" quotePrefix="1" applyNumberFormat="1" applyFont="1" applyFill="1" applyBorder="1" applyAlignment="1">
      <alignment horizontal="right" vertical="center"/>
    </xf>
    <xf numFmtId="0" fontId="53" fillId="48" borderId="11" xfId="60" applyFont="1" applyFill="1" applyBorder="1" applyAlignment="1">
      <alignment horizontal="right" vertical="center"/>
    </xf>
    <xf numFmtId="168" fontId="53" fillId="48" borderId="0" xfId="7" applyNumberFormat="1" applyFont="1" applyFill="1" applyBorder="1" applyAlignment="1">
      <alignment vertical="center"/>
    </xf>
    <xf numFmtId="198" fontId="38" fillId="48" borderId="0" xfId="60" quotePrefix="1" applyNumberFormat="1" applyFont="1" applyFill="1" applyBorder="1" applyAlignment="1">
      <alignment horizontal="right" vertical="center"/>
    </xf>
    <xf numFmtId="168" fontId="38" fillId="0" borderId="26" xfId="7" applyNumberFormat="1" applyFont="1" applyFill="1" applyBorder="1" applyAlignment="1">
      <alignment vertical="center"/>
    </xf>
    <xf numFmtId="0" fontId="53" fillId="48" borderId="0" xfId="60" applyFont="1" applyFill="1" applyBorder="1" applyAlignment="1">
      <alignment horizontal="center" vertical="center"/>
    </xf>
    <xf numFmtId="168" fontId="37" fillId="48" borderId="12" xfId="7" applyNumberFormat="1" applyFont="1" applyFill="1" applyBorder="1" applyAlignment="1">
      <alignment vertical="center"/>
    </xf>
    <xf numFmtId="168" fontId="38" fillId="48" borderId="12" xfId="7" applyNumberFormat="1" applyFont="1" applyFill="1" applyBorder="1" applyAlignment="1">
      <alignment vertical="center"/>
    </xf>
    <xf numFmtId="168" fontId="139" fillId="48" borderId="12" xfId="7" applyNumberFormat="1" applyFont="1" applyFill="1" applyBorder="1" applyAlignment="1">
      <alignment vertical="center"/>
    </xf>
    <xf numFmtId="168" fontId="139" fillId="48" borderId="0" xfId="7" applyNumberFormat="1" applyFont="1" applyFill="1" applyBorder="1" applyAlignment="1">
      <alignment vertical="center"/>
    </xf>
    <xf numFmtId="197" fontId="38" fillId="48" borderId="0" xfId="7" applyNumberFormat="1" applyFont="1" applyFill="1" applyBorder="1" applyAlignment="1">
      <alignment vertical="center"/>
    </xf>
    <xf numFmtId="197" fontId="38" fillId="48" borderId="11" xfId="7" applyNumberFormat="1" applyFont="1" applyFill="1" applyBorder="1" applyAlignment="1">
      <alignment vertical="center"/>
    </xf>
    <xf numFmtId="170" fontId="38" fillId="48" borderId="0" xfId="7" applyNumberFormat="1" applyFont="1" applyFill="1" applyBorder="1" applyAlignment="1">
      <alignment horizontal="right" vertical="center"/>
    </xf>
    <xf numFmtId="170" fontId="38" fillId="48" borderId="11" xfId="31" applyNumberFormat="1" applyFont="1" applyFill="1" applyBorder="1" applyAlignment="1">
      <alignment vertical="center"/>
    </xf>
    <xf numFmtId="170" fontId="38" fillId="48" borderId="0" xfId="31" applyNumberFormat="1" applyFont="1" applyFill="1" applyBorder="1" applyAlignment="1">
      <alignment vertical="center"/>
    </xf>
    <xf numFmtId="168" fontId="53" fillId="48" borderId="18" xfId="7" applyNumberFormat="1" applyFont="1" applyFill="1" applyBorder="1" applyAlignment="1">
      <alignment vertical="center"/>
    </xf>
    <xf numFmtId="0" fontId="38" fillId="0" borderId="145" xfId="510" applyFont="1" applyFill="1" applyBorder="1" applyAlignment="1">
      <alignment horizontal="right" vertical="center"/>
    </xf>
    <xf numFmtId="168" fontId="38" fillId="0" borderId="142" xfId="581" applyNumberFormat="1" applyFont="1" applyFill="1" applyBorder="1" applyAlignment="1">
      <alignment vertical="center"/>
    </xf>
    <xf numFmtId="168" fontId="37" fillId="0" borderId="142" xfId="581" applyNumberFormat="1" applyFont="1" applyFill="1" applyBorder="1" applyAlignment="1">
      <alignment vertical="center"/>
    </xf>
    <xf numFmtId="168" fontId="38" fillId="0" borderId="141" xfId="581" applyNumberFormat="1" applyFont="1" applyFill="1" applyBorder="1" applyAlignment="1">
      <alignment vertical="center"/>
    </xf>
    <xf numFmtId="10" fontId="38" fillId="0" borderId="55" xfId="31" applyNumberFormat="1" applyFont="1" applyFill="1" applyBorder="1"/>
    <xf numFmtId="170" fontId="38" fillId="0" borderId="55" xfId="31" applyNumberFormat="1" applyFont="1" applyFill="1" applyBorder="1" applyAlignment="1">
      <alignment horizontal="right"/>
    </xf>
    <xf numFmtId="170" fontId="38" fillId="0" borderId="55" xfId="31" applyNumberFormat="1" applyFont="1" applyFill="1" applyBorder="1"/>
    <xf numFmtId="168" fontId="53" fillId="0" borderId="55" xfId="7" applyNumberFormat="1" applyFont="1" applyFill="1" applyBorder="1"/>
    <xf numFmtId="168" fontId="38" fillId="0" borderId="85" xfId="7" applyNumberFormat="1" applyFont="1" applyFill="1" applyBorder="1"/>
    <xf numFmtId="0" fontId="38" fillId="0" borderId="145" xfId="60" applyFont="1" applyFill="1" applyBorder="1" applyAlignment="1">
      <alignment horizontal="right" vertical="center"/>
    </xf>
    <xf numFmtId="168" fontId="37" fillId="0" borderId="55" xfId="581" applyNumberFormat="1" applyFont="1" applyFill="1" applyBorder="1" applyAlignment="1">
      <alignment vertical="center"/>
    </xf>
    <xf numFmtId="168" fontId="38" fillId="0" borderId="85" xfId="581" applyNumberFormat="1" applyFont="1" applyFill="1" applyBorder="1" applyAlignment="1">
      <alignment vertical="center"/>
    </xf>
    <xf numFmtId="168" fontId="38" fillId="0" borderId="146" xfId="581" applyNumberFormat="1" applyFont="1" applyFill="1" applyBorder="1" applyAlignment="1">
      <alignment vertical="center"/>
    </xf>
    <xf numFmtId="168" fontId="38" fillId="0" borderId="147" xfId="581" applyNumberFormat="1" applyFont="1" applyFill="1" applyBorder="1" applyAlignment="1">
      <alignment vertical="center"/>
    </xf>
    <xf numFmtId="197" fontId="38" fillId="0" borderId="85" xfId="581" applyNumberFormat="1" applyFont="1" applyFill="1" applyBorder="1" applyAlignment="1">
      <alignment vertical="center"/>
    </xf>
    <xf numFmtId="168" fontId="38" fillId="0" borderId="144" xfId="581" applyNumberFormat="1" applyFont="1" applyFill="1" applyBorder="1" applyAlignment="1">
      <alignment vertical="center"/>
    </xf>
    <xf numFmtId="168" fontId="37" fillId="9" borderId="0" xfId="7" applyNumberFormat="1" applyFont="1" applyFill="1" applyBorder="1" applyAlignment="1">
      <alignment vertical="center"/>
    </xf>
    <xf numFmtId="168" fontId="38" fillId="0" borderId="97" xfId="7" applyNumberFormat="1" applyFont="1" applyFill="1" applyBorder="1" applyAlignment="1">
      <alignment vertical="center"/>
    </xf>
    <xf numFmtId="168" fontId="38" fillId="0" borderId="55" xfId="7" applyNumberFormat="1" applyFont="1" applyFill="1" applyBorder="1" applyAlignment="1">
      <alignment vertical="center"/>
    </xf>
    <xf numFmtId="168" fontId="38" fillId="0" borderId="141" xfId="7" applyNumberFormat="1" applyFont="1" applyFill="1" applyBorder="1" applyAlignment="1">
      <alignment vertical="center"/>
    </xf>
    <xf numFmtId="168" fontId="38" fillId="0" borderId="73" xfId="7" applyNumberFormat="1" applyFont="1" applyFill="1" applyBorder="1" applyAlignment="1">
      <alignment vertical="center"/>
    </xf>
    <xf numFmtId="168" fontId="37" fillId="0" borderId="143" xfId="7" applyNumberFormat="1" applyFont="1" applyFill="1" applyBorder="1" applyAlignment="1">
      <alignment vertical="center"/>
    </xf>
    <xf numFmtId="0" fontId="53" fillId="0" borderId="55" xfId="60" applyFont="1" applyFill="1" applyBorder="1" applyAlignment="1">
      <alignment horizontal="center" vertical="center"/>
    </xf>
    <xf numFmtId="168" fontId="37" fillId="0" borderId="142" xfId="7" applyNumberFormat="1" applyFont="1" applyFill="1" applyBorder="1" applyAlignment="1">
      <alignment vertical="center"/>
    </xf>
    <xf numFmtId="168" fontId="38" fillId="0" borderId="142" xfId="7" applyNumberFormat="1" applyFont="1" applyFill="1" applyBorder="1" applyAlignment="1">
      <alignment vertical="center"/>
    </xf>
    <xf numFmtId="168" fontId="139" fillId="0" borderId="142" xfId="7" applyNumberFormat="1" applyFont="1" applyFill="1" applyBorder="1" applyAlignment="1">
      <alignment vertical="center"/>
    </xf>
    <xf numFmtId="168" fontId="53" fillId="0" borderId="55" xfId="7" applyNumberFormat="1" applyFont="1" applyFill="1" applyBorder="1" applyAlignment="1">
      <alignment vertical="center"/>
    </xf>
    <xf numFmtId="168" fontId="139" fillId="0" borderId="55" xfId="7" applyNumberFormat="1" applyFont="1" applyFill="1" applyBorder="1" applyAlignment="1">
      <alignment vertical="center"/>
    </xf>
    <xf numFmtId="197" fontId="38" fillId="0" borderId="55" xfId="7" applyNumberFormat="1" applyFont="1" applyFill="1" applyBorder="1" applyAlignment="1">
      <alignment vertical="center"/>
    </xf>
    <xf numFmtId="197" fontId="38" fillId="0" borderId="141" xfId="7" applyNumberFormat="1" applyFont="1" applyFill="1" applyBorder="1" applyAlignment="1">
      <alignment vertical="center"/>
    </xf>
    <xf numFmtId="170" fontId="38" fillId="0" borderId="55" xfId="7" applyNumberFormat="1" applyFont="1" applyFill="1" applyBorder="1" applyAlignment="1">
      <alignment horizontal="right" vertical="center"/>
    </xf>
    <xf numFmtId="170" fontId="38" fillId="0" borderId="141" xfId="31" applyNumberFormat="1" applyFont="1" applyFill="1" applyBorder="1" applyAlignment="1">
      <alignment vertical="center"/>
    </xf>
    <xf numFmtId="170" fontId="38" fillId="0" borderId="55" xfId="31" applyNumberFormat="1" applyFont="1" applyFill="1" applyBorder="1" applyAlignment="1">
      <alignment vertical="center"/>
    </xf>
    <xf numFmtId="168" fontId="53" fillId="0" borderId="85" xfId="7" applyNumberFormat="1" applyFont="1" applyFill="1" applyBorder="1" applyAlignment="1">
      <alignment vertical="center"/>
    </xf>
    <xf numFmtId="0" fontId="38" fillId="9" borderId="0" xfId="60" applyFont="1" applyFill="1" applyBorder="1" applyAlignment="1">
      <alignment vertical="center"/>
    </xf>
    <xf numFmtId="0" fontId="54" fillId="9" borderId="0" xfId="27" applyFont="1" applyFill="1" applyBorder="1" applyAlignment="1">
      <alignment horizontal="center" vertical="center"/>
    </xf>
    <xf numFmtId="0" fontId="38" fillId="9" borderId="0" xfId="60" applyFont="1" applyFill="1" applyBorder="1" applyAlignment="1">
      <alignment vertical="center"/>
    </xf>
    <xf numFmtId="3" fontId="54" fillId="9" borderId="0" xfId="27" applyNumberFormat="1" applyFont="1" applyFill="1" applyBorder="1" applyAlignment="1">
      <alignment vertical="center"/>
    </xf>
    <xf numFmtId="14" fontId="38" fillId="9" borderId="24" xfId="27" quotePrefix="1" applyNumberFormat="1" applyFont="1" applyFill="1" applyBorder="1" applyAlignment="1">
      <alignment horizontal="right" vertical="center"/>
    </xf>
    <xf numFmtId="3" fontId="162" fillId="9" borderId="0" xfId="27" applyNumberFormat="1" applyFont="1" applyFill="1" applyBorder="1" applyAlignment="1">
      <alignment horizontal="right" vertical="center"/>
    </xf>
    <xf numFmtId="3" fontId="37" fillId="9" borderId="25" xfId="27" applyNumberFormat="1" applyFont="1" applyFill="1" applyBorder="1" applyAlignment="1">
      <alignment horizontal="right" vertical="center"/>
    </xf>
    <xf numFmtId="3" fontId="37" fillId="0" borderId="22" xfId="27" applyNumberFormat="1" applyFont="1" applyFill="1" applyBorder="1" applyAlignment="1">
      <alignment horizontal="right" vertical="center"/>
    </xf>
    <xf numFmtId="0" fontId="51" fillId="9" borderId="0" xfId="27" applyFont="1" applyFill="1" applyBorder="1" applyAlignment="1">
      <alignment vertical="center"/>
    </xf>
    <xf numFmtId="3" fontId="38" fillId="0" borderId="13" xfId="27" applyNumberFormat="1" applyFont="1" applyFill="1" applyBorder="1" applyAlignment="1">
      <alignment horizontal="right" vertical="center"/>
    </xf>
    <xf numFmtId="3" fontId="38" fillId="0" borderId="13" xfId="27" applyNumberFormat="1" applyFont="1" applyFill="1" applyBorder="1"/>
    <xf numFmtId="3" fontId="37" fillId="0" borderId="13" xfId="27" applyNumberFormat="1" applyFont="1" applyFill="1" applyBorder="1" applyAlignment="1">
      <alignment horizontal="right" vertical="center"/>
    </xf>
    <xf numFmtId="3" fontId="38" fillId="0" borderId="15" xfId="27" applyNumberFormat="1" applyFont="1" applyFill="1" applyBorder="1" applyAlignment="1">
      <alignment horizontal="right" vertical="center"/>
    </xf>
    <xf numFmtId="3" fontId="38" fillId="0" borderId="15" xfId="27" applyNumberFormat="1" applyFont="1" applyFill="1" applyBorder="1" applyAlignment="1">
      <alignment horizontal="right"/>
    </xf>
    <xf numFmtId="3" fontId="38" fillId="0" borderId="13" xfId="27" applyNumberFormat="1" applyFont="1" applyFill="1" applyBorder="1" applyAlignment="1">
      <alignment horizontal="right"/>
    </xf>
    <xf numFmtId="3" fontId="38" fillId="0" borderId="15" xfId="27" quotePrefix="1" applyNumberFormat="1" applyFont="1" applyFill="1" applyBorder="1" applyAlignment="1">
      <alignment horizontal="right" vertical="center"/>
    </xf>
    <xf numFmtId="3" fontId="38" fillId="0" borderId="13" xfId="27" quotePrefix="1" applyNumberFormat="1" applyFont="1" applyFill="1" applyBorder="1" applyAlignment="1">
      <alignment horizontal="right" vertical="center"/>
    </xf>
    <xf numFmtId="3" fontId="38" fillId="0" borderId="16" xfId="27" applyNumberFormat="1" applyFont="1" applyFill="1" applyBorder="1" applyAlignment="1">
      <alignment horizontal="right" vertical="center"/>
    </xf>
    <xf numFmtId="0" fontId="38" fillId="0" borderId="15" xfId="27" applyFont="1" applyFill="1" applyBorder="1" applyAlignment="1">
      <alignment horizontal="right" vertical="center"/>
    </xf>
    <xf numFmtId="49" fontId="38" fillId="0" borderId="13" xfId="27" applyNumberFormat="1" applyFont="1" applyFill="1" applyBorder="1" applyAlignment="1">
      <alignment horizontal="right" vertical="center"/>
    </xf>
    <xf numFmtId="0" fontId="54" fillId="0" borderId="0" xfId="27" applyFont="1" applyFill="1" applyBorder="1"/>
    <xf numFmtId="3" fontId="54" fillId="9" borderId="0" xfId="27" applyNumberFormat="1" applyFont="1" applyFill="1" applyAlignment="1">
      <alignment horizontal="right"/>
    </xf>
    <xf numFmtId="0" fontId="37" fillId="0" borderId="0" xfId="27" applyFont="1" applyFill="1" applyBorder="1" applyAlignment="1">
      <alignment vertical="center"/>
    </xf>
    <xf numFmtId="3" fontId="37" fillId="0" borderId="20" xfId="27" applyNumberFormat="1" applyFont="1" applyFill="1" applyBorder="1" applyAlignment="1">
      <alignment horizontal="right" vertical="center"/>
    </xf>
    <xf numFmtId="3" fontId="37" fillId="0" borderId="14" xfId="27" applyNumberFormat="1" applyFont="1" applyFill="1" applyBorder="1" applyAlignment="1">
      <alignment horizontal="right" vertical="center"/>
    </xf>
    <xf numFmtId="3" fontId="38" fillId="0" borderId="14" xfId="27" quotePrefix="1" applyNumberFormat="1" applyFont="1" applyFill="1" applyBorder="1" applyAlignment="1">
      <alignment horizontal="right" vertical="center"/>
    </xf>
    <xf numFmtId="0" fontId="38" fillId="9" borderId="12" xfId="27" applyFont="1" applyFill="1" applyBorder="1" applyAlignment="1">
      <alignment vertical="center"/>
    </xf>
    <xf numFmtId="0" fontId="54" fillId="0" borderId="13" xfId="27" applyFont="1" applyFill="1" applyBorder="1"/>
    <xf numFmtId="0" fontId="52" fillId="9" borderId="0" xfId="27" applyFont="1" applyFill="1" applyBorder="1" applyAlignment="1">
      <alignment horizontal="left" vertical="center"/>
    </xf>
    <xf numFmtId="0" fontId="38" fillId="0" borderId="0" xfId="27" applyFont="1" applyFill="1" applyBorder="1"/>
    <xf numFmtId="190" fontId="37" fillId="0" borderId="65" xfId="60" applyNumberFormat="1" applyFont="1" applyBorder="1" applyAlignment="1">
      <alignment horizontal="center" vertical="justify"/>
    </xf>
    <xf numFmtId="190" fontId="38" fillId="0" borderId="149" xfId="60" applyNumberFormat="1" applyFont="1" applyBorder="1" applyAlignment="1">
      <alignment horizontal="left"/>
    </xf>
    <xf numFmtId="14" fontId="38" fillId="48" borderId="134" xfId="60" quotePrefix="1" applyNumberFormat="1" applyFont="1" applyFill="1" applyBorder="1" applyAlignment="1">
      <alignment horizontal="right" vertical="center"/>
    </xf>
    <xf numFmtId="14" fontId="38" fillId="0" borderId="133" xfId="60" quotePrefix="1" applyNumberFormat="1" applyFont="1" applyFill="1" applyBorder="1" applyAlignment="1">
      <alignment horizontal="right" vertical="center"/>
    </xf>
    <xf numFmtId="3" fontId="38" fillId="48" borderId="57" xfId="60" applyNumberFormat="1" applyFont="1" applyFill="1" applyBorder="1"/>
    <xf numFmtId="3" fontId="38" fillId="0" borderId="138" xfId="60" applyNumberFormat="1" applyFont="1" applyFill="1" applyBorder="1"/>
    <xf numFmtId="0" fontId="37" fillId="0" borderId="135" xfId="60" applyFont="1" applyBorder="1"/>
    <xf numFmtId="3" fontId="37" fillId="48" borderId="134" xfId="60" applyNumberFormat="1" applyFont="1" applyFill="1" applyBorder="1"/>
    <xf numFmtId="3" fontId="37" fillId="0" borderId="133" xfId="60" applyNumberFormat="1" applyFont="1" applyFill="1" applyBorder="1"/>
    <xf numFmtId="3" fontId="37" fillId="48" borderId="57" xfId="60" applyNumberFormat="1" applyFont="1" applyFill="1" applyBorder="1"/>
    <xf numFmtId="3" fontId="37" fillId="0" borderId="138" xfId="60" applyNumberFormat="1" applyFont="1" applyFill="1" applyBorder="1"/>
    <xf numFmtId="0" fontId="37" fillId="0" borderId="150" xfId="60" applyFont="1" applyBorder="1"/>
    <xf numFmtId="3" fontId="37" fillId="48" borderId="151" xfId="60" applyNumberFormat="1" applyFont="1" applyFill="1" applyBorder="1"/>
    <xf numFmtId="3" fontId="37" fillId="0" borderId="152" xfId="60" applyNumberFormat="1" applyFont="1" applyFill="1" applyBorder="1"/>
    <xf numFmtId="0" fontId="9" fillId="0" borderId="0" xfId="60" applyBorder="1" applyAlignment="1">
      <alignment wrapText="1"/>
    </xf>
    <xf numFmtId="191" fontId="38" fillId="0" borderId="0" xfId="60" applyNumberFormat="1" applyFont="1" applyFill="1" applyBorder="1"/>
    <xf numFmtId="191" fontId="119" fillId="0" borderId="0" xfId="60" applyNumberFormat="1" applyFont="1" applyFill="1" applyBorder="1"/>
    <xf numFmtId="3" fontId="38" fillId="0" borderId="18" xfId="60" applyNumberFormat="1" applyFont="1" applyFill="1" applyBorder="1"/>
    <xf numFmtId="0" fontId="38" fillId="9" borderId="124" xfId="0" applyFont="1" applyFill="1" applyBorder="1"/>
    <xf numFmtId="200" fontId="38" fillId="0" borderId="125" xfId="0" applyNumberFormat="1" applyFont="1" applyFill="1" applyBorder="1"/>
    <xf numFmtId="0" fontId="38" fillId="9" borderId="126" xfId="0" applyFont="1" applyFill="1" applyBorder="1"/>
    <xf numFmtId="200" fontId="38" fillId="9" borderId="130" xfId="0" applyNumberFormat="1" applyFont="1" applyFill="1" applyBorder="1"/>
    <xf numFmtId="200" fontId="38" fillId="14" borderId="132" xfId="0" applyNumberFormat="1" applyFont="1" applyFill="1" applyBorder="1"/>
    <xf numFmtId="200" fontId="38" fillId="9" borderId="131" xfId="0" applyNumberFormat="1" applyFont="1" applyFill="1" applyBorder="1"/>
    <xf numFmtId="0" fontId="37" fillId="0" borderId="0" xfId="0" applyFont="1" applyFill="1"/>
    <xf numFmtId="0" fontId="37" fillId="9" borderId="0" xfId="0" applyFont="1" applyFill="1"/>
    <xf numFmtId="197" fontId="38" fillId="0" borderId="87" xfId="581" applyNumberFormat="1" applyFont="1" applyFill="1" applyBorder="1" applyAlignment="1">
      <alignment vertical="center"/>
    </xf>
    <xf numFmtId="49" fontId="38" fillId="9" borderId="88" xfId="60" applyNumberFormat="1" applyFont="1" applyFill="1" applyBorder="1" applyAlignment="1">
      <alignment horizontal="right" vertical="center"/>
    </xf>
    <xf numFmtId="168" fontId="38" fillId="0" borderId="153" xfId="581" applyNumberFormat="1" applyFont="1" applyFill="1" applyBorder="1" applyAlignment="1">
      <alignment vertical="center"/>
    </xf>
    <xf numFmtId="168" fontId="37" fillId="0" borderId="89" xfId="581" applyNumberFormat="1" applyFont="1" applyFill="1" applyBorder="1" applyAlignment="1">
      <alignment vertical="center"/>
    </xf>
    <xf numFmtId="168" fontId="38" fillId="0" borderId="87" xfId="581" applyNumberFormat="1" applyFont="1" applyFill="1" applyBorder="1" applyAlignment="1">
      <alignment vertical="center"/>
    </xf>
    <xf numFmtId="0" fontId="53" fillId="48" borderId="154" xfId="27" applyFont="1" applyFill="1" applyBorder="1" applyAlignment="1">
      <alignment horizontal="right" vertical="center"/>
    </xf>
    <xf numFmtId="0" fontId="53" fillId="48" borderId="72" xfId="27" applyFont="1" applyFill="1" applyBorder="1" applyAlignment="1">
      <alignment horizontal="right" vertical="center"/>
    </xf>
    <xf numFmtId="0" fontId="53" fillId="48" borderId="104" xfId="27" applyFont="1" applyFill="1" applyBorder="1" applyAlignment="1">
      <alignment horizontal="right" vertical="center"/>
    </xf>
    <xf numFmtId="168" fontId="37" fillId="48" borderId="102" xfId="581" applyNumberFormat="1" applyFont="1" applyFill="1" applyBorder="1" applyAlignment="1">
      <alignment vertical="center"/>
    </xf>
    <xf numFmtId="168" fontId="37" fillId="9" borderId="80" xfId="581" applyNumberFormat="1" applyFont="1" applyFill="1" applyBorder="1" applyAlignment="1">
      <alignment vertical="center"/>
    </xf>
    <xf numFmtId="197" fontId="37" fillId="48" borderId="13" xfId="27" applyNumberFormat="1" applyFont="1" applyFill="1" applyBorder="1" applyAlignment="1">
      <alignment vertical="center"/>
    </xf>
    <xf numFmtId="197" fontId="37" fillId="9" borderId="0" xfId="27" applyNumberFormat="1" applyFont="1" applyFill="1" applyBorder="1" applyAlignment="1">
      <alignment vertical="center"/>
    </xf>
    <xf numFmtId="197" fontId="38" fillId="48" borderId="13" xfId="27" applyNumberFormat="1" applyFont="1" applyFill="1" applyBorder="1" applyAlignment="1">
      <alignment vertical="center"/>
    </xf>
    <xf numFmtId="197" fontId="38" fillId="9" borderId="0" xfId="27" applyNumberFormat="1" applyFont="1" applyFill="1" applyBorder="1" applyAlignment="1">
      <alignment vertical="center"/>
    </xf>
    <xf numFmtId="197" fontId="38" fillId="48" borderId="104" xfId="27" applyNumberFormat="1" applyFont="1" applyFill="1" applyBorder="1" applyAlignment="1">
      <alignment vertical="center"/>
    </xf>
    <xf numFmtId="197" fontId="38" fillId="9" borderId="76" xfId="27" applyNumberFormat="1" applyFont="1" applyFill="1" applyBorder="1" applyAlignment="1">
      <alignment vertical="center"/>
    </xf>
    <xf numFmtId="197" fontId="37" fillId="48" borderId="105" xfId="27" applyNumberFormat="1" applyFont="1" applyFill="1" applyBorder="1" applyAlignment="1">
      <alignment vertical="center"/>
    </xf>
    <xf numFmtId="197" fontId="37" fillId="9" borderId="84" xfId="27" applyNumberFormat="1" applyFont="1" applyFill="1" applyBorder="1" applyAlignment="1">
      <alignment vertical="center"/>
    </xf>
    <xf numFmtId="197" fontId="37" fillId="48" borderId="102" xfId="27" applyNumberFormat="1" applyFont="1" applyFill="1" applyBorder="1" applyAlignment="1">
      <alignment vertical="center"/>
    </xf>
    <xf numFmtId="197" fontId="37" fillId="9" borderId="80" xfId="27" applyNumberFormat="1" applyFont="1" applyFill="1" applyBorder="1" applyAlignment="1">
      <alignment vertical="center"/>
    </xf>
    <xf numFmtId="197" fontId="37" fillId="48" borderId="108" xfId="27" applyNumberFormat="1" applyFont="1" applyFill="1" applyBorder="1" applyAlignment="1">
      <alignment vertical="center"/>
    </xf>
    <xf numFmtId="197" fontId="37" fillId="9" borderId="107" xfId="27" applyNumberFormat="1" applyFont="1" applyFill="1" applyBorder="1" applyAlignment="1">
      <alignment vertical="center"/>
    </xf>
    <xf numFmtId="14" fontId="38" fillId="48" borderId="15" xfId="27" quotePrefix="1" applyNumberFormat="1" applyFont="1" applyFill="1" applyBorder="1" applyAlignment="1">
      <alignment horizontal="right" vertical="center"/>
    </xf>
    <xf numFmtId="3" fontId="38" fillId="48" borderId="13" xfId="27" applyNumberFormat="1" applyFont="1" applyFill="1" applyBorder="1" applyAlignment="1">
      <alignment horizontal="right" vertical="center"/>
    </xf>
    <xf numFmtId="3" fontId="38" fillId="48" borderId="0" xfId="27" applyNumberFormat="1" applyFont="1" applyFill="1" applyBorder="1" applyAlignment="1">
      <alignment horizontal="right" vertical="center"/>
    </xf>
    <xf numFmtId="3" fontId="38" fillId="48" borderId="15" xfId="27" applyNumberFormat="1" applyFont="1" applyFill="1" applyBorder="1" applyAlignment="1">
      <alignment horizontal="right" vertical="center"/>
    </xf>
    <xf numFmtId="3" fontId="38" fillId="48" borderId="11" xfId="27" applyNumberFormat="1" applyFont="1" applyFill="1" applyBorder="1" applyAlignment="1">
      <alignment horizontal="right" vertical="center"/>
    </xf>
    <xf numFmtId="3" fontId="38" fillId="9" borderId="27" xfId="27" applyNumberFormat="1" applyFont="1" applyFill="1" applyBorder="1" applyAlignment="1">
      <alignment horizontal="right" vertical="center"/>
    </xf>
    <xf numFmtId="3" fontId="38" fillId="48" borderId="16" xfId="27" applyNumberFormat="1" applyFont="1" applyFill="1" applyBorder="1" applyAlignment="1">
      <alignment horizontal="right" vertical="center"/>
    </xf>
    <xf numFmtId="3" fontId="37" fillId="48" borderId="22" xfId="27" applyNumberFormat="1" applyFont="1" applyFill="1" applyBorder="1" applyAlignment="1">
      <alignment horizontal="right" vertical="center"/>
    </xf>
    <xf numFmtId="3" fontId="37" fillId="48" borderId="21" xfId="27" applyNumberFormat="1" applyFont="1" applyFill="1" applyBorder="1" applyAlignment="1">
      <alignment horizontal="right" vertical="center"/>
    </xf>
    <xf numFmtId="49" fontId="38" fillId="48" borderId="0" xfId="510" applyNumberFormat="1" applyFont="1" applyFill="1" applyBorder="1" applyAlignment="1">
      <alignment horizontal="right" vertical="center"/>
    </xf>
    <xf numFmtId="49" fontId="38" fillId="9" borderId="25" xfId="510" applyNumberFormat="1" applyFont="1" applyFill="1" applyBorder="1" applyAlignment="1">
      <alignment horizontal="right" vertical="center"/>
    </xf>
    <xf numFmtId="49" fontId="38" fillId="9" borderId="0" xfId="510" applyNumberFormat="1" applyFont="1" applyFill="1" applyBorder="1" applyAlignment="1">
      <alignment horizontal="right" vertical="center"/>
    </xf>
    <xf numFmtId="3" fontId="38" fillId="0" borderId="27" xfId="510" applyNumberFormat="1" applyFont="1" applyFill="1" applyBorder="1" applyAlignment="1">
      <alignment horizontal="right" vertical="center"/>
    </xf>
    <xf numFmtId="3" fontId="38" fillId="9" borderId="0" xfId="510" applyNumberFormat="1" applyFont="1" applyFill="1" applyBorder="1" applyAlignment="1">
      <alignment horizontal="right" vertical="center"/>
    </xf>
    <xf numFmtId="3" fontId="38" fillId="0" borderId="24" xfId="510" applyNumberFormat="1" applyFont="1" applyFill="1" applyBorder="1" applyAlignment="1">
      <alignment horizontal="right" vertical="center"/>
    </xf>
    <xf numFmtId="3" fontId="38" fillId="9" borderId="11" xfId="510" applyNumberFormat="1" applyFont="1" applyFill="1" applyBorder="1" applyAlignment="1">
      <alignment horizontal="right" vertical="center"/>
    </xf>
    <xf numFmtId="3" fontId="38" fillId="0" borderId="25" xfId="510" applyNumberFormat="1" applyFont="1" applyFill="1" applyBorder="1" applyAlignment="1">
      <alignment horizontal="right" vertical="center"/>
    </xf>
    <xf numFmtId="3" fontId="38" fillId="0" borderId="25" xfId="510" quotePrefix="1" applyNumberFormat="1" applyFont="1" applyFill="1" applyBorder="1" applyAlignment="1">
      <alignment horizontal="right" vertical="center"/>
    </xf>
    <xf numFmtId="3" fontId="38" fillId="0" borderId="24" xfId="510" quotePrefix="1" applyNumberFormat="1" applyFont="1" applyFill="1" applyBorder="1" applyAlignment="1">
      <alignment horizontal="right" vertical="center"/>
    </xf>
    <xf numFmtId="3" fontId="37" fillId="0" borderId="25" xfId="510" applyNumberFormat="1" applyFont="1" applyFill="1" applyBorder="1" applyAlignment="1">
      <alignment horizontal="right" vertical="center"/>
    </xf>
    <xf numFmtId="3" fontId="37" fillId="9" borderId="17" xfId="510" applyNumberFormat="1" applyFont="1" applyFill="1" applyBorder="1" applyAlignment="1">
      <alignment horizontal="right" vertical="center"/>
    </xf>
    <xf numFmtId="3" fontId="38" fillId="0" borderId="25" xfId="510" applyNumberFormat="1" applyFont="1" applyFill="1" applyBorder="1" applyAlignment="1">
      <alignment horizontal="right"/>
    </xf>
    <xf numFmtId="3" fontId="38" fillId="0" borderId="24" xfId="510" applyNumberFormat="1" applyFont="1" applyFill="1" applyBorder="1" applyAlignment="1">
      <alignment horizontal="right"/>
    </xf>
    <xf numFmtId="3" fontId="37" fillId="9" borderId="0" xfId="510" applyNumberFormat="1" applyFont="1" applyFill="1" applyBorder="1" applyAlignment="1">
      <alignment horizontal="right" vertical="center"/>
    </xf>
    <xf numFmtId="3" fontId="38" fillId="0" borderId="25" xfId="510" applyNumberFormat="1" applyFont="1" applyFill="1" applyBorder="1"/>
    <xf numFmtId="3" fontId="37" fillId="0" borderId="31" xfId="510" applyNumberFormat="1" applyFont="1" applyFill="1" applyBorder="1" applyAlignment="1">
      <alignment horizontal="right" vertical="center"/>
    </xf>
    <xf numFmtId="3" fontId="37" fillId="9" borderId="21" xfId="510" applyNumberFormat="1" applyFont="1" applyFill="1" applyBorder="1" applyAlignment="1">
      <alignment horizontal="right" vertical="center"/>
    </xf>
    <xf numFmtId="49" fontId="38" fillId="9" borderId="155" xfId="510" applyNumberFormat="1" applyFont="1" applyFill="1" applyBorder="1" applyAlignment="1">
      <alignment horizontal="right" vertical="center"/>
    </xf>
    <xf numFmtId="3" fontId="38" fillId="0" borderId="0" xfId="510" applyNumberFormat="1" applyFont="1" applyFill="1" applyBorder="1" applyAlignment="1">
      <alignment horizontal="right" vertical="center"/>
    </xf>
    <xf numFmtId="3" fontId="38" fillId="0" borderId="11" xfId="510" applyNumberFormat="1" applyFont="1" applyFill="1" applyBorder="1" applyAlignment="1">
      <alignment horizontal="right" vertical="center"/>
    </xf>
    <xf numFmtId="3" fontId="37" fillId="0" borderId="26" xfId="510" applyNumberFormat="1" applyFont="1" applyFill="1" applyBorder="1" applyAlignment="1">
      <alignment horizontal="right" vertical="center"/>
    </xf>
    <xf numFmtId="3" fontId="37" fillId="0" borderId="12" xfId="510" applyNumberFormat="1" applyFont="1" applyFill="1" applyBorder="1" applyAlignment="1">
      <alignment horizontal="right" vertical="center"/>
    </xf>
    <xf numFmtId="3" fontId="37" fillId="9" borderId="12" xfId="510" applyNumberFormat="1" applyFont="1" applyFill="1" applyBorder="1" applyAlignment="1">
      <alignment horizontal="right" vertical="center"/>
    </xf>
    <xf numFmtId="3" fontId="37" fillId="0" borderId="0" xfId="510" applyNumberFormat="1" applyFont="1" applyFill="1" applyBorder="1" applyAlignment="1">
      <alignment horizontal="right" vertical="center"/>
    </xf>
    <xf numFmtId="0" fontId="54" fillId="0" borderId="25" xfId="510" applyFont="1" applyFill="1" applyBorder="1"/>
    <xf numFmtId="3" fontId="38" fillId="0" borderId="0" xfId="510" quotePrefix="1" applyNumberFormat="1" applyFont="1" applyFill="1" applyBorder="1" applyAlignment="1">
      <alignment horizontal="right" vertical="center"/>
    </xf>
    <xf numFmtId="3" fontId="38" fillId="9" borderId="0" xfId="510" quotePrefix="1" applyNumberFormat="1" applyFont="1" applyFill="1" applyBorder="1" applyAlignment="1">
      <alignment horizontal="right" vertical="center"/>
    </xf>
    <xf numFmtId="3" fontId="38" fillId="0" borderId="11" xfId="510" quotePrefix="1" applyNumberFormat="1" applyFont="1" applyFill="1" applyBorder="1" applyAlignment="1">
      <alignment horizontal="right" vertical="center"/>
    </xf>
    <xf numFmtId="3" fontId="38" fillId="9" borderId="11" xfId="510" quotePrefix="1" applyNumberFormat="1" applyFont="1" applyFill="1" applyBorder="1" applyAlignment="1">
      <alignment horizontal="right" vertical="center"/>
    </xf>
    <xf numFmtId="3" fontId="38" fillId="0" borderId="26" xfId="510" quotePrefix="1" applyNumberFormat="1" applyFont="1" applyFill="1" applyBorder="1" applyAlignment="1">
      <alignment horizontal="right" vertical="center"/>
    </xf>
    <xf numFmtId="3" fontId="38" fillId="0" borderId="12" xfId="510" quotePrefix="1" applyNumberFormat="1" applyFont="1" applyFill="1" applyBorder="1" applyAlignment="1">
      <alignment horizontal="right" vertical="center"/>
    </xf>
    <xf numFmtId="3" fontId="38" fillId="9" borderId="12" xfId="510" quotePrefix="1" applyNumberFormat="1" applyFont="1" applyFill="1" applyBorder="1" applyAlignment="1">
      <alignment horizontal="right" vertical="center"/>
    </xf>
    <xf numFmtId="3" fontId="37" fillId="0" borderId="19" xfId="510" applyNumberFormat="1" applyFont="1" applyFill="1" applyBorder="1" applyAlignment="1">
      <alignment horizontal="right" vertical="center"/>
    </xf>
    <xf numFmtId="3" fontId="37" fillId="9" borderId="19" xfId="510" applyNumberFormat="1" applyFont="1" applyFill="1" applyBorder="1" applyAlignment="1">
      <alignment horizontal="right" vertical="center"/>
    </xf>
    <xf numFmtId="0" fontId="38" fillId="9" borderId="0" xfId="60" applyFont="1" applyFill="1" applyBorder="1" applyAlignment="1">
      <alignment vertical="center"/>
    </xf>
    <xf numFmtId="0" fontId="38" fillId="9" borderId="24" xfId="60" applyFont="1" applyFill="1" applyBorder="1" applyAlignment="1">
      <alignment horizontal="center" wrapText="1"/>
    </xf>
    <xf numFmtId="0" fontId="38" fillId="9" borderId="157" xfId="60" applyFont="1" applyFill="1" applyBorder="1"/>
    <xf numFmtId="0" fontId="38" fillId="0" borderId="14" xfId="60" applyFont="1" applyFill="1" applyBorder="1" applyAlignment="1">
      <alignment horizontal="right" wrapText="1"/>
    </xf>
    <xf numFmtId="0" fontId="38" fillId="0" borderId="12" xfId="60" applyFont="1" applyFill="1" applyBorder="1" applyAlignment="1">
      <alignment horizontal="right" wrapText="1"/>
    </xf>
    <xf numFmtId="0" fontId="38" fillId="9" borderId="14" xfId="60" applyFont="1" applyFill="1" applyBorder="1" applyAlignment="1">
      <alignment horizontal="right" wrapText="1"/>
    </xf>
    <xf numFmtId="3" fontId="38" fillId="0" borderId="13" xfId="60" applyNumberFormat="1" applyFont="1" applyFill="1" applyBorder="1"/>
    <xf numFmtId="0" fontId="38" fillId="9" borderId="18" xfId="60" applyFont="1" applyFill="1" applyBorder="1"/>
    <xf numFmtId="3" fontId="38" fillId="0" borderId="23" xfId="60" applyNumberFormat="1" applyFont="1" applyFill="1" applyBorder="1"/>
    <xf numFmtId="0" fontId="168" fillId="9" borderId="0" xfId="15" applyFont="1" applyFill="1" applyAlignment="1" applyProtection="1">
      <alignment horizontal="left" vertical="center"/>
    </xf>
    <xf numFmtId="0" fontId="168" fillId="0" borderId="0" xfId="15" applyFont="1" applyFill="1" applyAlignment="1" applyProtection="1">
      <alignment horizontal="left" vertical="center"/>
    </xf>
    <xf numFmtId="197" fontId="38" fillId="48" borderId="18" xfId="581" applyNumberFormat="1" applyFont="1" applyFill="1" applyBorder="1" applyAlignment="1">
      <alignment vertical="center"/>
    </xf>
    <xf numFmtId="0" fontId="38" fillId="9" borderId="0" xfId="60" applyFont="1" applyFill="1" applyBorder="1" applyAlignment="1">
      <alignment vertical="center"/>
    </xf>
    <xf numFmtId="0" fontId="38" fillId="9" borderId="149" xfId="60" applyFont="1" applyFill="1" applyBorder="1" applyAlignment="1">
      <alignment vertical="center"/>
    </xf>
    <xf numFmtId="3" fontId="38" fillId="9" borderId="149" xfId="60" applyNumberFormat="1" applyFont="1" applyFill="1" applyBorder="1" applyAlignment="1">
      <alignment vertical="center"/>
    </xf>
    <xf numFmtId="3" fontId="38" fillId="14" borderId="0" xfId="11" applyNumberFormat="1" applyFont="1" applyFill="1" applyBorder="1" applyAlignment="1">
      <alignment horizontal="right" vertical="center"/>
    </xf>
    <xf numFmtId="49" fontId="38" fillId="48" borderId="0" xfId="27" applyNumberFormat="1" applyFont="1" applyFill="1" applyBorder="1" applyAlignment="1">
      <alignment horizontal="right" vertical="center"/>
    </xf>
    <xf numFmtId="0" fontId="38" fillId="48" borderId="11" xfId="27" applyFont="1" applyFill="1" applyBorder="1" applyAlignment="1">
      <alignment horizontal="right" vertical="center"/>
    </xf>
    <xf numFmtId="3" fontId="37" fillId="48" borderId="17" xfId="27" applyNumberFormat="1" applyFont="1" applyFill="1" applyBorder="1" applyAlignment="1">
      <alignment horizontal="right" vertical="center"/>
    </xf>
    <xf numFmtId="3" fontId="37" fillId="48" borderId="0" xfId="27" applyNumberFormat="1" applyFont="1" applyFill="1" applyBorder="1" applyAlignment="1">
      <alignment horizontal="right" vertical="center"/>
    </xf>
    <xf numFmtId="49" fontId="38" fillId="14" borderId="0" xfId="510" applyNumberFormat="1" applyFont="1" applyFill="1" applyBorder="1" applyAlignment="1">
      <alignment horizontal="right" vertical="center"/>
    </xf>
    <xf numFmtId="0" fontId="38" fillId="14" borderId="11" xfId="510" applyFont="1" applyFill="1" applyBorder="1" applyAlignment="1">
      <alignment horizontal="right" vertical="center"/>
    </xf>
    <xf numFmtId="3" fontId="38" fillId="14" borderId="0" xfId="510" applyNumberFormat="1" applyFont="1" applyFill="1" applyBorder="1" applyAlignment="1">
      <alignment horizontal="right" vertical="center"/>
    </xf>
    <xf numFmtId="3" fontId="38" fillId="14" borderId="11" xfId="510" applyNumberFormat="1" applyFont="1" applyFill="1" applyBorder="1" applyAlignment="1">
      <alignment horizontal="right" vertical="center"/>
    </xf>
    <xf numFmtId="3" fontId="37" fillId="14" borderId="17" xfId="510" applyNumberFormat="1" applyFont="1" applyFill="1" applyBorder="1" applyAlignment="1">
      <alignment horizontal="right" vertical="center"/>
    </xf>
    <xf numFmtId="3" fontId="37" fillId="14" borderId="0" xfId="510" applyNumberFormat="1" applyFont="1" applyFill="1" applyBorder="1" applyAlignment="1">
      <alignment horizontal="right" vertical="center"/>
    </xf>
    <xf numFmtId="3" fontId="37" fillId="14" borderId="21" xfId="510" applyNumberFormat="1" applyFont="1" applyFill="1" applyBorder="1" applyAlignment="1">
      <alignment horizontal="right" vertical="center"/>
    </xf>
    <xf numFmtId="3" fontId="37" fillId="14" borderId="12" xfId="27" applyNumberFormat="1" applyFont="1" applyFill="1" applyBorder="1" applyAlignment="1">
      <alignment horizontal="right" vertical="center"/>
    </xf>
    <xf numFmtId="0" fontId="38" fillId="48" borderId="11" xfId="27" quotePrefix="1" applyFont="1" applyFill="1" applyBorder="1" applyAlignment="1">
      <alignment horizontal="right" vertical="center"/>
    </xf>
    <xf numFmtId="3" fontId="37" fillId="48" borderId="12" xfId="27" applyNumberFormat="1" applyFont="1" applyFill="1" applyBorder="1" applyAlignment="1">
      <alignment horizontal="right" vertical="center"/>
    </xf>
    <xf numFmtId="0" fontId="54" fillId="48" borderId="0" xfId="27" applyFont="1" applyFill="1"/>
    <xf numFmtId="3" fontId="38" fillId="48" borderId="0" xfId="27" quotePrefix="1" applyNumberFormat="1" applyFont="1" applyFill="1" applyBorder="1" applyAlignment="1">
      <alignment horizontal="right" vertical="center"/>
    </xf>
    <xf numFmtId="3" fontId="38" fillId="48" borderId="11" xfId="27" quotePrefix="1" applyNumberFormat="1" applyFont="1" applyFill="1" applyBorder="1" applyAlignment="1">
      <alignment horizontal="right" vertical="center"/>
    </xf>
    <xf numFmtId="3" fontId="38" fillId="48" borderId="12" xfId="27" quotePrefix="1" applyNumberFormat="1" applyFont="1" applyFill="1" applyBorder="1" applyAlignment="1">
      <alignment horizontal="right" vertical="center"/>
    </xf>
    <xf numFmtId="3" fontId="37" fillId="48" borderId="19" xfId="27" applyNumberFormat="1" applyFont="1" applyFill="1" applyBorder="1" applyAlignment="1">
      <alignment horizontal="right" vertical="center"/>
    </xf>
    <xf numFmtId="49" fontId="38" fillId="14" borderId="65" xfId="510" applyNumberFormat="1" applyFont="1" applyFill="1" applyBorder="1" applyAlignment="1">
      <alignment horizontal="right" vertical="center"/>
    </xf>
    <xf numFmtId="3" fontId="37" fillId="14" borderId="12" xfId="510" applyNumberFormat="1" applyFont="1" applyFill="1" applyBorder="1" applyAlignment="1">
      <alignment horizontal="right" vertical="center"/>
    </xf>
    <xf numFmtId="0" fontId="51" fillId="14" borderId="17" xfId="510" applyFont="1" applyFill="1" applyBorder="1"/>
    <xf numFmtId="3" fontId="38" fillId="14" borderId="12" xfId="510" applyNumberFormat="1" applyFont="1" applyFill="1" applyBorder="1" applyAlignment="1">
      <alignment horizontal="right" vertical="center"/>
    </xf>
    <xf numFmtId="3" fontId="38" fillId="48" borderId="0" xfId="7" applyNumberFormat="1" applyFont="1" applyFill="1" applyBorder="1" applyAlignment="1">
      <alignment horizontal="right" vertical="center"/>
    </xf>
    <xf numFmtId="3" fontId="37" fillId="48" borderId="135" xfId="7" applyNumberFormat="1" applyFont="1" applyFill="1" applyBorder="1" applyAlignment="1">
      <alignment horizontal="right" vertical="center"/>
    </xf>
    <xf numFmtId="3" fontId="37" fillId="48" borderId="12" xfId="7" applyNumberFormat="1" applyFont="1" applyFill="1" applyBorder="1" applyAlignment="1">
      <alignment horizontal="right" vertical="center"/>
    </xf>
    <xf numFmtId="0" fontId="38" fillId="48" borderId="0" xfId="0" applyFont="1" applyFill="1" applyBorder="1" applyAlignment="1">
      <alignment horizontal="right" vertical="center"/>
    </xf>
    <xf numFmtId="4" fontId="53" fillId="48" borderId="18" xfId="0" applyNumberFormat="1" applyFont="1" applyFill="1" applyBorder="1" applyAlignment="1">
      <alignment horizontal="right" vertical="center"/>
    </xf>
    <xf numFmtId="3" fontId="37" fillId="14" borderId="135" xfId="0" applyNumberFormat="1" applyFont="1" applyFill="1" applyBorder="1"/>
    <xf numFmtId="4" fontId="38" fillId="14" borderId="18" xfId="510" applyNumberFormat="1" applyFont="1" applyFill="1" applyBorder="1" applyAlignment="1">
      <alignment horizontal="right" vertical="center"/>
    </xf>
    <xf numFmtId="3" fontId="37" fillId="9" borderId="21" xfId="60" quotePrefix="1" applyNumberFormat="1" applyFont="1" applyFill="1" applyBorder="1" applyAlignment="1">
      <alignment horizontal="right" vertical="center"/>
    </xf>
    <xf numFmtId="0" fontId="38" fillId="9" borderId="0" xfId="60" applyFont="1" applyFill="1" applyBorder="1" applyAlignment="1">
      <alignment vertical="center"/>
    </xf>
    <xf numFmtId="0" fontId="38" fillId="9" borderId="0" xfId="60" applyFont="1" applyFill="1" applyBorder="1" applyAlignment="1">
      <alignment vertical="center"/>
    </xf>
    <xf numFmtId="0" fontId="38" fillId="0" borderId="0" xfId="60" applyFont="1" applyAlignment="1"/>
    <xf numFmtId="0" fontId="39" fillId="9" borderId="0" xfId="60" applyFont="1" applyFill="1" applyBorder="1" applyAlignment="1">
      <alignment vertical="center"/>
    </xf>
    <xf numFmtId="0" fontId="38" fillId="9" borderId="0" xfId="0" applyFont="1" applyFill="1" applyAlignment="1"/>
    <xf numFmtId="0" fontId="46" fillId="0" borderId="0" xfId="0" applyFont="1" applyFill="1" applyAlignment="1"/>
    <xf numFmtId="0" fontId="38" fillId="0" borderId="0" xfId="0" applyFont="1" applyFill="1" applyAlignment="1"/>
    <xf numFmtId="0" fontId="38" fillId="0" borderId="0" xfId="0" applyFont="1" applyFill="1" applyAlignment="1">
      <alignment vertical="center"/>
    </xf>
    <xf numFmtId="0" fontId="38" fillId="9" borderId="0" xfId="60" applyFont="1" applyFill="1" applyBorder="1" applyAlignment="1">
      <alignment vertical="center"/>
    </xf>
    <xf numFmtId="168" fontId="139" fillId="48" borderId="78" xfId="581" applyNumberFormat="1" applyFont="1" applyFill="1" applyBorder="1" applyAlignment="1">
      <alignment vertical="center"/>
    </xf>
    <xf numFmtId="168" fontId="37" fillId="0" borderId="80" xfId="581" applyNumberFormat="1" applyFont="1" applyFill="1" applyBorder="1" applyAlignment="1">
      <alignment vertical="center"/>
    </xf>
    <xf numFmtId="168" fontId="139" fillId="0" borderId="79" xfId="581" applyNumberFormat="1" applyFont="1" applyFill="1" applyBorder="1" applyAlignment="1">
      <alignment vertical="center"/>
    </xf>
    <xf numFmtId="168" fontId="139" fillId="0" borderId="80" xfId="581" applyNumberFormat="1" applyFont="1" applyBorder="1" applyAlignment="1">
      <alignment vertical="center"/>
    </xf>
    <xf numFmtId="168" fontId="139" fillId="0" borderId="77" xfId="581" applyNumberFormat="1" applyFont="1" applyBorder="1" applyAlignment="1">
      <alignment vertical="center"/>
    </xf>
    <xf numFmtId="168" fontId="139" fillId="48" borderId="71" xfId="581" applyNumberFormat="1" applyFont="1" applyFill="1" applyBorder="1" applyAlignment="1">
      <alignment vertical="center"/>
    </xf>
    <xf numFmtId="168" fontId="37" fillId="0" borderId="72" xfId="581" applyNumberFormat="1" applyFont="1" applyFill="1" applyBorder="1" applyAlignment="1">
      <alignment vertical="center"/>
    </xf>
    <xf numFmtId="168" fontId="139" fillId="0" borderId="72" xfId="581" applyNumberFormat="1" applyFont="1" applyFill="1" applyBorder="1" applyAlignment="1">
      <alignment vertical="center"/>
    </xf>
    <xf numFmtId="168" fontId="139" fillId="0" borderId="0" xfId="581" applyNumberFormat="1" applyFont="1" applyBorder="1" applyAlignment="1">
      <alignment vertical="center"/>
    </xf>
    <xf numFmtId="168" fontId="139" fillId="0" borderId="55" xfId="581" applyNumberFormat="1" applyFont="1" applyBorder="1" applyAlignment="1">
      <alignment vertical="center"/>
    </xf>
    <xf numFmtId="168" fontId="139" fillId="48" borderId="74" xfId="581" applyNumberFormat="1" applyFont="1" applyFill="1" applyBorder="1" applyAlignment="1">
      <alignment vertical="center"/>
    </xf>
    <xf numFmtId="168" fontId="37" fillId="0" borderId="75" xfId="581" applyNumberFormat="1" applyFont="1" applyFill="1" applyBorder="1" applyAlignment="1">
      <alignment vertical="center"/>
    </xf>
    <xf numFmtId="168" fontId="37" fillId="0" borderId="76" xfId="581" applyNumberFormat="1" applyFont="1" applyFill="1" applyBorder="1" applyAlignment="1">
      <alignment vertical="center"/>
    </xf>
    <xf numFmtId="168" fontId="37" fillId="0" borderId="73" xfId="581" applyNumberFormat="1" applyFont="1" applyFill="1" applyBorder="1" applyAlignment="1">
      <alignment vertical="center"/>
    </xf>
    <xf numFmtId="168" fontId="139" fillId="0" borderId="75" xfId="581" applyNumberFormat="1" applyFont="1" applyFill="1" applyBorder="1" applyAlignment="1">
      <alignment vertical="center"/>
    </xf>
    <xf numFmtId="168" fontId="139" fillId="0" borderId="76" xfId="581" applyNumberFormat="1" applyFont="1" applyBorder="1" applyAlignment="1">
      <alignment vertical="center"/>
    </xf>
    <xf numFmtId="168" fontId="139" fillId="0" borderId="73" xfId="581" applyNumberFormat="1" applyFont="1" applyBorder="1" applyAlignment="1">
      <alignment vertical="center"/>
    </xf>
    <xf numFmtId="0" fontId="38" fillId="9" borderId="27" xfId="60" applyFont="1" applyFill="1" applyBorder="1" applyAlignment="1">
      <alignment vertical="center"/>
    </xf>
    <xf numFmtId="3" fontId="38" fillId="0" borderId="27" xfId="60" applyNumberFormat="1" applyFont="1" applyFill="1" applyBorder="1" applyAlignment="1">
      <alignment horizontal="right" vertical="center"/>
    </xf>
    <xf numFmtId="3" fontId="38" fillId="0" borderId="25" xfId="60" applyNumberFormat="1" applyFont="1" applyFill="1" applyBorder="1" applyAlignment="1">
      <alignment horizontal="right" vertical="center"/>
    </xf>
    <xf numFmtId="0" fontId="38" fillId="0" borderId="0" xfId="0" applyFont="1" applyFill="1" applyAlignment="1">
      <alignment vertical="center"/>
    </xf>
    <xf numFmtId="0" fontId="38" fillId="9" borderId="0" xfId="60" applyFont="1" applyFill="1" applyBorder="1" applyAlignment="1">
      <alignment vertical="center"/>
    </xf>
    <xf numFmtId="0" fontId="54" fillId="9" borderId="0" xfId="27" applyFont="1" applyFill="1" applyBorder="1" applyAlignment="1">
      <alignment horizontal="center" vertical="center"/>
    </xf>
    <xf numFmtId="3" fontId="37" fillId="14" borderId="160" xfId="11" applyNumberFormat="1" applyFont="1" applyFill="1" applyBorder="1" applyAlignment="1">
      <alignment horizontal="right" vertical="center"/>
    </xf>
    <xf numFmtId="3" fontId="37" fillId="0" borderId="160" xfId="60" applyNumberFormat="1" applyFont="1" applyFill="1" applyBorder="1" applyAlignment="1">
      <alignment horizontal="right" vertical="center"/>
    </xf>
    <xf numFmtId="3" fontId="37" fillId="0" borderId="161" xfId="60" applyNumberFormat="1" applyFont="1" applyFill="1" applyBorder="1" applyAlignment="1">
      <alignment horizontal="right" vertical="center"/>
    </xf>
    <xf numFmtId="3" fontId="37" fillId="0" borderId="159" xfId="60" applyNumberFormat="1" applyFont="1" applyFill="1" applyBorder="1" applyAlignment="1">
      <alignment horizontal="right" vertical="center"/>
    </xf>
    <xf numFmtId="0" fontId="53" fillId="0" borderId="12" xfId="60" applyFont="1" applyFill="1" applyBorder="1" applyAlignment="1">
      <alignment horizontal="right" vertical="center"/>
    </xf>
    <xf numFmtId="0" fontId="40" fillId="9" borderId="0" xfId="60" applyFont="1" applyFill="1" applyBorder="1" applyAlignment="1">
      <alignment vertical="center"/>
    </xf>
    <xf numFmtId="0" fontId="40" fillId="15" borderId="62" xfId="60" applyFont="1" applyFill="1" applyBorder="1" applyAlignment="1">
      <alignment horizontal="left" vertical="center"/>
    </xf>
    <xf numFmtId="0" fontId="40" fillId="15" borderId="63" xfId="60" applyFont="1" applyFill="1" applyBorder="1" applyAlignment="1">
      <alignment horizontal="left" vertical="center"/>
    </xf>
    <xf numFmtId="0" fontId="53" fillId="9" borderId="120" xfId="0" applyFont="1" applyFill="1" applyBorder="1" applyAlignment="1">
      <alignment horizontal="right" vertical="center" wrapText="1"/>
    </xf>
    <xf numFmtId="0" fontId="53" fillId="9" borderId="121" xfId="0" applyFont="1" applyFill="1" applyBorder="1" applyAlignment="1">
      <alignment horizontal="right" vertical="center" wrapText="1"/>
    </xf>
    <xf numFmtId="0" fontId="53" fillId="9" borderId="122" xfId="0" applyFont="1" applyFill="1" applyBorder="1" applyAlignment="1">
      <alignment horizontal="right" wrapText="1"/>
    </xf>
    <xf numFmtId="0" fontId="53" fillId="9" borderId="123" xfId="0" applyFont="1" applyFill="1" applyBorder="1" applyAlignment="1">
      <alignment horizontal="right" wrapText="1"/>
    </xf>
    <xf numFmtId="0" fontId="38" fillId="9" borderId="126" xfId="0" applyFont="1" applyFill="1" applyBorder="1" applyAlignment="1">
      <alignment horizontal="left" vertical="center" indent="1"/>
    </xf>
    <xf numFmtId="0" fontId="171" fillId="15" borderId="63" xfId="60" applyFont="1" applyFill="1" applyBorder="1" applyAlignment="1">
      <alignment horizontal="left" vertical="center"/>
    </xf>
    <xf numFmtId="0" fontId="53" fillId="9" borderId="129" xfId="0" applyFont="1" applyFill="1" applyBorder="1" applyAlignment="1">
      <alignment horizontal="right" wrapText="1"/>
    </xf>
    <xf numFmtId="0" fontId="37" fillId="9" borderId="162" xfId="0" applyFont="1" applyFill="1" applyBorder="1"/>
    <xf numFmtId="0" fontId="37" fillId="9" borderId="163" xfId="0" applyFont="1" applyFill="1" applyBorder="1"/>
    <xf numFmtId="200" fontId="37" fillId="9" borderId="164" xfId="0" applyNumberFormat="1" applyFont="1" applyFill="1" applyBorder="1"/>
    <xf numFmtId="0" fontId="53" fillId="9" borderId="166" xfId="0" applyFont="1" applyFill="1" applyBorder="1" applyAlignment="1">
      <alignment horizontal="right" wrapText="1"/>
    </xf>
    <xf numFmtId="0" fontId="53" fillId="9" borderId="169" xfId="0" applyFont="1" applyFill="1" applyBorder="1" applyAlignment="1">
      <alignment horizontal="right" wrapText="1"/>
    </xf>
    <xf numFmtId="200" fontId="38" fillId="9" borderId="170" xfId="0" applyNumberFormat="1" applyFont="1" applyFill="1" applyBorder="1"/>
    <xf numFmtId="200" fontId="38" fillId="14" borderId="167" xfId="0" applyNumberFormat="1" applyFont="1" applyFill="1" applyBorder="1"/>
    <xf numFmtId="200" fontId="38" fillId="9" borderId="59" xfId="0" applyNumberFormat="1" applyFont="1" applyFill="1" applyBorder="1"/>
    <xf numFmtId="200" fontId="37" fillId="9" borderId="171" xfId="0" applyNumberFormat="1" applyFont="1" applyFill="1" applyBorder="1"/>
    <xf numFmtId="0" fontId="139" fillId="9" borderId="172" xfId="0" applyFont="1" applyFill="1" applyBorder="1" applyAlignment="1">
      <alignment vertical="center"/>
    </xf>
    <xf numFmtId="0" fontId="38" fillId="9" borderId="119" xfId="0" applyFont="1" applyFill="1" applyBorder="1" applyAlignment="1"/>
    <xf numFmtId="0" fontId="38" fillId="9" borderId="172" xfId="0" applyFont="1" applyFill="1" applyBorder="1"/>
    <xf numFmtId="0" fontId="38" fillId="9" borderId="173" xfId="0" applyFont="1" applyFill="1" applyBorder="1" applyAlignment="1"/>
    <xf numFmtId="0" fontId="38" fillId="9" borderId="145" xfId="60" applyFont="1" applyFill="1" applyBorder="1" applyAlignment="1"/>
    <xf numFmtId="0" fontId="38" fillId="62" borderId="15" xfId="60" applyFont="1" applyFill="1" applyBorder="1" applyAlignment="1">
      <alignment horizontal="right" vertical="center"/>
    </xf>
    <xf numFmtId="3" fontId="38" fillId="62" borderId="13" xfId="60" applyNumberFormat="1" applyFont="1" applyFill="1" applyBorder="1" applyAlignment="1">
      <alignment vertical="center"/>
    </xf>
    <xf numFmtId="3" fontId="37" fillId="62" borderId="14" xfId="60" applyNumberFormat="1" applyFont="1" applyFill="1" applyBorder="1" applyAlignment="1">
      <alignment vertical="center"/>
    </xf>
    <xf numFmtId="3" fontId="38" fillId="62" borderId="13" xfId="60" applyNumberFormat="1" applyFont="1" applyFill="1" applyBorder="1" applyAlignment="1">
      <alignment horizontal="right" vertical="center"/>
    </xf>
    <xf numFmtId="3" fontId="38" fillId="62" borderId="15" xfId="60" applyNumberFormat="1" applyFont="1" applyFill="1" applyBorder="1" applyAlignment="1">
      <alignment horizontal="right" vertical="center"/>
    </xf>
    <xf numFmtId="3" fontId="38" fillId="62" borderId="158" xfId="60" applyNumberFormat="1" applyFont="1" applyFill="1" applyBorder="1" applyAlignment="1">
      <alignment vertical="center"/>
    </xf>
    <xf numFmtId="3" fontId="37" fillId="62" borderId="22" xfId="60" applyNumberFormat="1" applyFont="1" applyFill="1" applyBorder="1" applyAlignment="1">
      <alignment vertical="center"/>
    </xf>
    <xf numFmtId="3" fontId="37" fillId="62" borderId="14" xfId="60" quotePrefix="1" applyNumberFormat="1" applyFont="1" applyFill="1" applyBorder="1" applyAlignment="1">
      <alignment horizontal="right" vertical="center"/>
    </xf>
    <xf numFmtId="0" fontId="38" fillId="63" borderId="67" xfId="510" applyFont="1" applyFill="1" applyBorder="1" applyAlignment="1">
      <alignment horizontal="right" vertical="center"/>
    </xf>
    <xf numFmtId="168" fontId="38" fillId="63" borderId="0" xfId="581" applyNumberFormat="1" applyFont="1" applyFill="1" applyBorder="1" applyAlignment="1">
      <alignment vertical="center"/>
    </xf>
    <xf numFmtId="168" fontId="38" fillId="63" borderId="12" xfId="581" applyNumberFormat="1" applyFont="1" applyFill="1" applyBorder="1" applyAlignment="1">
      <alignment vertical="center"/>
    </xf>
    <xf numFmtId="168" fontId="38" fillId="63" borderId="11" xfId="581" applyNumberFormat="1" applyFont="1" applyFill="1" applyBorder="1" applyAlignment="1">
      <alignment vertical="center"/>
    </xf>
    <xf numFmtId="168" fontId="37" fillId="63" borderId="12" xfId="581" applyNumberFormat="1" applyFont="1" applyFill="1" applyBorder="1" applyAlignment="1">
      <alignment vertical="center"/>
    </xf>
    <xf numFmtId="170" fontId="38" fillId="63" borderId="0" xfId="581" applyNumberFormat="1" applyFont="1" applyFill="1" applyBorder="1" applyAlignment="1">
      <alignment horizontal="right" vertical="center"/>
    </xf>
    <xf numFmtId="170" fontId="38" fillId="63" borderId="0" xfId="581" applyNumberFormat="1" applyFont="1" applyFill="1" applyBorder="1" applyAlignment="1">
      <alignment vertical="center"/>
    </xf>
    <xf numFmtId="168" fontId="38" fillId="63" borderId="18" xfId="581" applyNumberFormat="1" applyFont="1" applyFill="1" applyBorder="1" applyAlignment="1">
      <alignment vertical="center"/>
    </xf>
    <xf numFmtId="14" fontId="38" fillId="13" borderId="66" xfId="60" quotePrefix="1" applyNumberFormat="1" applyFont="1" applyFill="1" applyBorder="1" applyAlignment="1">
      <alignment horizontal="right" vertical="center"/>
    </xf>
    <xf numFmtId="14" fontId="38" fillId="0" borderId="67" xfId="60" quotePrefix="1" applyNumberFormat="1" applyFont="1" applyFill="1" applyBorder="1" applyAlignment="1">
      <alignment horizontal="right" vertical="center"/>
    </xf>
    <xf numFmtId="4" fontId="38" fillId="0" borderId="30" xfId="61" applyNumberFormat="1" applyFont="1" applyFill="1" applyBorder="1" applyAlignment="1">
      <alignment horizontal="right" vertical="center"/>
    </xf>
    <xf numFmtId="10" fontId="38" fillId="0" borderId="0" xfId="61" applyNumberFormat="1" applyFont="1" applyFill="1" applyBorder="1" applyAlignment="1">
      <alignment horizontal="right" vertical="center"/>
    </xf>
    <xf numFmtId="9" fontId="38" fillId="0" borderId="0" xfId="61" applyNumberFormat="1" applyFont="1" applyFill="1" applyBorder="1" applyAlignment="1">
      <alignment horizontal="right" vertical="center"/>
    </xf>
    <xf numFmtId="9" fontId="37" fillId="0" borderId="19" xfId="61" applyNumberFormat="1" applyFont="1" applyFill="1" applyBorder="1" applyAlignment="1">
      <alignment horizontal="right" vertical="center"/>
    </xf>
    <xf numFmtId="0" fontId="173" fillId="0" borderId="0" xfId="60" applyFont="1" applyFill="1" applyBorder="1"/>
    <xf numFmtId="0" fontId="38" fillId="9" borderId="0" xfId="60" applyFont="1" applyFill="1" applyBorder="1" applyAlignment="1">
      <alignment vertical="center"/>
    </xf>
    <xf numFmtId="0" fontId="38" fillId="9" borderId="0" xfId="60" applyFont="1" applyFill="1" applyBorder="1" applyAlignment="1">
      <alignment vertical="center"/>
    </xf>
    <xf numFmtId="0" fontId="38" fillId="0" borderId="0" xfId="60" applyFont="1" applyAlignment="1"/>
    <xf numFmtId="14" fontId="38" fillId="13" borderId="15" xfId="27" quotePrefix="1" applyNumberFormat="1" applyFont="1" applyFill="1" applyBorder="1" applyAlignment="1">
      <alignment horizontal="right" vertical="center"/>
    </xf>
    <xf numFmtId="3" fontId="38" fillId="13" borderId="13" xfId="27" applyNumberFormat="1" applyFont="1" applyFill="1" applyBorder="1" applyAlignment="1">
      <alignment horizontal="right" vertical="center"/>
    </xf>
    <xf numFmtId="3" fontId="37" fillId="13" borderId="14" xfId="27" applyNumberFormat="1" applyFont="1" applyFill="1" applyBorder="1" applyAlignment="1">
      <alignment horizontal="right" vertical="center"/>
    </xf>
    <xf numFmtId="3" fontId="37" fillId="13" borderId="13" xfId="27" applyNumberFormat="1" applyFont="1" applyFill="1" applyBorder="1" applyAlignment="1">
      <alignment horizontal="right" vertical="center"/>
    </xf>
    <xf numFmtId="3" fontId="38" fillId="13" borderId="15" xfId="27" applyNumberFormat="1" applyFont="1" applyFill="1" applyBorder="1" applyAlignment="1">
      <alignment horizontal="right" vertical="center"/>
    </xf>
    <xf numFmtId="0" fontId="38" fillId="9" borderId="11" xfId="27" applyFont="1" applyFill="1" applyBorder="1" applyAlignment="1">
      <alignment horizontal="left" vertical="center" indent="1"/>
    </xf>
    <xf numFmtId="3" fontId="38" fillId="13" borderId="14" xfId="27" applyNumberFormat="1" applyFont="1" applyFill="1" applyBorder="1" applyAlignment="1">
      <alignment horizontal="right" vertical="center"/>
    </xf>
    <xf numFmtId="3" fontId="37" fillId="13" borderId="20" xfId="27" applyNumberFormat="1" applyFont="1" applyFill="1" applyBorder="1" applyAlignment="1">
      <alignment horizontal="right" vertical="center"/>
    </xf>
    <xf numFmtId="3" fontId="38" fillId="0" borderId="18" xfId="60" applyNumberFormat="1" applyFont="1" applyFill="1" applyBorder="1" applyAlignment="1">
      <alignment vertical="center"/>
    </xf>
    <xf numFmtId="191" fontId="38" fillId="0" borderId="0" xfId="60" applyNumberFormat="1" applyFont="1" applyFill="1" applyBorder="1" applyAlignment="1">
      <alignment horizontal="right" vertical="top"/>
    </xf>
    <xf numFmtId="191" fontId="38" fillId="0" borderId="18" xfId="60" applyNumberFormat="1" applyFont="1" applyFill="1" applyBorder="1" applyAlignment="1">
      <alignment horizontal="right" vertical="top"/>
    </xf>
    <xf numFmtId="191" fontId="38" fillId="0" borderId="0" xfId="60" applyNumberFormat="1" applyFont="1" applyFill="1" applyBorder="1" applyAlignment="1">
      <alignment vertical="top"/>
    </xf>
    <xf numFmtId="191" fontId="38" fillId="0" borderId="18" xfId="60" applyNumberFormat="1" applyFont="1" applyFill="1" applyBorder="1" applyAlignment="1">
      <alignment vertical="top"/>
    </xf>
    <xf numFmtId="200" fontId="174" fillId="9" borderId="127" xfId="654" applyNumberFormat="1" applyFont="1" applyFill="1" applyBorder="1" applyAlignment="1">
      <alignment horizontal="right" vertical="center"/>
    </xf>
    <xf numFmtId="200" fontId="37" fillId="9" borderId="174" xfId="0" applyNumberFormat="1" applyFont="1" applyFill="1" applyBorder="1"/>
    <xf numFmtId="200" fontId="174" fillId="9" borderId="127" xfId="654" applyNumberFormat="1" applyFont="1" applyFill="1" applyBorder="1" applyAlignment="1">
      <alignment horizontal="right" vertical="center" wrapText="1"/>
    </xf>
    <xf numFmtId="200" fontId="37" fillId="9" borderId="175" xfId="0" applyNumberFormat="1" applyFont="1" applyFill="1" applyBorder="1"/>
    <xf numFmtId="0" fontId="53" fillId="9" borderId="128" xfId="0" applyFont="1" applyFill="1" applyBorder="1" applyAlignment="1">
      <alignment horizontal="center" vertical="center" wrapText="1"/>
    </xf>
    <xf numFmtId="0" fontId="53" fillId="9" borderId="128" xfId="0" applyFont="1" applyFill="1" applyBorder="1" applyAlignment="1">
      <alignment horizontal="center" vertical="top" wrapText="1"/>
    </xf>
    <xf numFmtId="0" fontId="37" fillId="0" borderId="95" xfId="60" applyFont="1" applyFill="1" applyBorder="1" applyAlignment="1">
      <alignment horizontal="left" vertical="center"/>
    </xf>
    <xf numFmtId="14" fontId="38" fillId="9" borderId="12" xfId="27" quotePrefix="1" applyNumberFormat="1" applyFont="1" applyFill="1" applyBorder="1" applyAlignment="1">
      <alignment horizontal="right" vertical="center"/>
    </xf>
    <xf numFmtId="3" fontId="38" fillId="14" borderId="0" xfId="27" applyNumberFormat="1" applyFont="1" applyFill="1" applyBorder="1" applyAlignment="1">
      <alignment horizontal="right" vertical="center"/>
    </xf>
    <xf numFmtId="3" fontId="37" fillId="14" borderId="0" xfId="27" applyNumberFormat="1" applyFont="1" applyFill="1" applyBorder="1" applyAlignment="1">
      <alignment horizontal="right" vertical="center"/>
    </xf>
    <xf numFmtId="3" fontId="38" fillId="14" borderId="11" xfId="27" applyNumberFormat="1" applyFont="1" applyFill="1" applyBorder="1" applyAlignment="1">
      <alignment horizontal="right" vertical="center"/>
    </xf>
    <xf numFmtId="3" fontId="38" fillId="14" borderId="12" xfId="27" applyNumberFormat="1" applyFont="1" applyFill="1" applyBorder="1" applyAlignment="1">
      <alignment horizontal="right" vertical="center"/>
    </xf>
    <xf numFmtId="3" fontId="37" fillId="14" borderId="19" xfId="27" applyNumberFormat="1" applyFont="1" applyFill="1" applyBorder="1" applyAlignment="1">
      <alignment horizontal="right" vertical="center"/>
    </xf>
    <xf numFmtId="14" fontId="38" fillId="0" borderId="135" xfId="60" quotePrefix="1" applyNumberFormat="1" applyFont="1" applyFill="1" applyBorder="1" applyAlignment="1">
      <alignment horizontal="right" vertical="center"/>
    </xf>
    <xf numFmtId="3" fontId="37" fillId="0" borderId="135" xfId="60" applyNumberFormat="1" applyFont="1" applyFill="1" applyBorder="1"/>
    <xf numFmtId="3" fontId="37" fillId="0" borderId="0" xfId="60" applyNumberFormat="1" applyFont="1" applyFill="1" applyBorder="1"/>
    <xf numFmtId="3" fontId="37" fillId="0" borderId="150" xfId="60" applyNumberFormat="1" applyFont="1" applyFill="1" applyBorder="1"/>
    <xf numFmtId="200" fontId="38" fillId="0" borderId="176" xfId="0" applyNumberFormat="1" applyFont="1" applyFill="1" applyBorder="1"/>
    <xf numFmtId="200" fontId="174" fillId="9" borderId="167" xfId="654" applyNumberFormat="1" applyFont="1" applyFill="1" applyBorder="1" applyAlignment="1">
      <alignment horizontal="right" vertical="center"/>
    </xf>
    <xf numFmtId="200" fontId="37" fillId="9" borderId="177" xfId="0" applyNumberFormat="1" applyFont="1" applyFill="1" applyBorder="1"/>
    <xf numFmtId="0" fontId="59" fillId="0" borderId="0" xfId="0" applyFont="1" applyBorder="1" applyAlignment="1">
      <alignment horizontal="center" vertical="center"/>
    </xf>
    <xf numFmtId="0" fontId="163" fillId="0" borderId="0" xfId="0" applyFont="1" applyAlignment="1">
      <alignment vertical="top" wrapText="1"/>
    </xf>
    <xf numFmtId="0" fontId="38" fillId="0" borderId="0" xfId="0" applyFont="1" applyAlignment="1">
      <alignment vertical="top" wrapText="1"/>
    </xf>
    <xf numFmtId="0" fontId="41" fillId="9" borderId="0" xfId="0" applyFont="1" applyFill="1" applyAlignment="1">
      <alignment horizontal="left" vertical="center"/>
    </xf>
    <xf numFmtId="0" fontId="38" fillId="0" borderId="0" xfId="0" applyFont="1" applyAlignment="1">
      <alignment vertical="center"/>
    </xf>
    <xf numFmtId="0" fontId="38" fillId="0" borderId="0" xfId="0" applyFont="1" applyFill="1" applyAlignment="1">
      <alignment vertical="center"/>
    </xf>
    <xf numFmtId="0" fontId="40" fillId="11" borderId="0" xfId="0" applyFont="1" applyFill="1" applyAlignment="1">
      <alignment vertical="center"/>
    </xf>
    <xf numFmtId="0" fontId="38" fillId="11" borderId="0" xfId="0" applyFont="1" applyFill="1" applyAlignment="1">
      <alignment vertical="center"/>
    </xf>
    <xf numFmtId="0" fontId="46" fillId="9" borderId="0" xfId="15" applyFont="1" applyFill="1" applyAlignment="1" applyProtection="1">
      <alignment horizontal="left" vertical="top" wrapText="1"/>
    </xf>
    <xf numFmtId="0" fontId="46" fillId="9" borderId="0" xfId="18" applyFont="1" applyFill="1" applyAlignment="1" applyProtection="1">
      <alignment horizontal="left" vertical="top"/>
    </xf>
    <xf numFmtId="0" fontId="46" fillId="9" borderId="0" xfId="0" applyFont="1" applyFill="1" applyAlignment="1">
      <alignment horizontal="left" vertical="top" wrapText="1"/>
    </xf>
    <xf numFmtId="0" fontId="46" fillId="9" borderId="0" xfId="17" applyFont="1" applyFill="1" applyAlignment="1" applyProtection="1">
      <alignment horizontal="left" vertical="top" wrapText="1"/>
    </xf>
    <xf numFmtId="0" fontId="46" fillId="9" borderId="0" xfId="17" quotePrefix="1" applyFont="1" applyFill="1" applyAlignment="1" applyProtection="1">
      <alignment horizontal="left" vertical="top" wrapText="1"/>
    </xf>
    <xf numFmtId="0" fontId="38" fillId="9" borderId="0" xfId="60" applyFont="1" applyFill="1" applyBorder="1" applyAlignment="1">
      <alignment vertical="center"/>
    </xf>
    <xf numFmtId="0" fontId="38" fillId="0" borderId="0" xfId="60" applyFont="1" applyAlignment="1"/>
    <xf numFmtId="0" fontId="38" fillId="9" borderId="15" xfId="60" applyFont="1" applyFill="1" applyBorder="1" applyAlignment="1">
      <alignment horizontal="center" wrapText="1"/>
    </xf>
    <xf numFmtId="0" fontId="38" fillId="9" borderId="11" xfId="60" applyFont="1" applyFill="1" applyBorder="1" applyAlignment="1">
      <alignment horizontal="center" wrapText="1"/>
    </xf>
    <xf numFmtId="0" fontId="38" fillId="9" borderId="24" xfId="60" applyFont="1" applyFill="1" applyBorder="1" applyAlignment="1">
      <alignment horizontal="center" wrapText="1"/>
    </xf>
    <xf numFmtId="0" fontId="38" fillId="0" borderId="15" xfId="27" applyFont="1" applyBorder="1" applyAlignment="1">
      <alignment horizontal="center" vertical="center" wrapText="1"/>
    </xf>
    <xf numFmtId="0" fontId="38" fillId="0" borderId="11" xfId="27" applyFont="1" applyBorder="1" applyAlignment="1">
      <alignment horizontal="center" vertical="center" wrapText="1"/>
    </xf>
    <xf numFmtId="0" fontId="38" fillId="0" borderId="24" xfId="27" applyFont="1" applyBorder="1" applyAlignment="1">
      <alignment horizontal="center" vertical="center" wrapText="1"/>
    </xf>
    <xf numFmtId="0" fontId="53" fillId="0" borderId="114" xfId="60" applyFont="1" applyFill="1" applyBorder="1" applyAlignment="1">
      <alignment horizontal="center" vertical="center" wrapText="1"/>
    </xf>
    <xf numFmtId="0" fontId="9" fillId="0" borderId="65" xfId="60" applyFont="1" applyBorder="1" applyAlignment="1">
      <alignment horizontal="center" vertical="center" wrapText="1"/>
    </xf>
    <xf numFmtId="0" fontId="9" fillId="0" borderId="13" xfId="60" applyFont="1" applyBorder="1" applyAlignment="1">
      <alignment horizontal="center" vertical="center" wrapText="1"/>
    </xf>
    <xf numFmtId="0" fontId="9" fillId="0" borderId="0" xfId="60" applyFont="1" applyBorder="1" applyAlignment="1">
      <alignment horizontal="center" vertical="center" wrapText="1"/>
    </xf>
    <xf numFmtId="0" fontId="53" fillId="0" borderId="13" xfId="60" applyFont="1" applyFill="1" applyBorder="1" applyAlignment="1">
      <alignment horizontal="center" vertical="center" wrapText="1"/>
    </xf>
    <xf numFmtId="0" fontId="9" fillId="0" borderId="25" xfId="60" applyFont="1" applyBorder="1" applyAlignment="1">
      <alignment horizontal="center" vertical="center" wrapText="1"/>
    </xf>
    <xf numFmtId="0" fontId="54" fillId="9" borderId="0" xfId="27" applyFont="1" applyFill="1" applyBorder="1" applyAlignment="1">
      <alignment horizontal="center" vertical="center"/>
    </xf>
    <xf numFmtId="0" fontId="38" fillId="9" borderId="11" xfId="27" applyFont="1" applyFill="1" applyBorder="1" applyAlignment="1">
      <alignment horizontal="center" vertical="center"/>
    </xf>
    <xf numFmtId="0" fontId="38" fillId="9" borderId="15" xfId="27" applyFont="1" applyFill="1" applyBorder="1" applyAlignment="1">
      <alignment horizontal="center" vertical="center"/>
    </xf>
    <xf numFmtId="0" fontId="38" fillId="9" borderId="24" xfId="27" applyFont="1" applyFill="1" applyBorder="1" applyAlignment="1">
      <alignment horizontal="center" vertical="center"/>
    </xf>
    <xf numFmtId="0" fontId="39" fillId="0" borderId="32" xfId="27" applyFont="1" applyFill="1" applyBorder="1" applyAlignment="1">
      <alignment vertical="center" wrapText="1"/>
    </xf>
    <xf numFmtId="0" fontId="38" fillId="9" borderId="32" xfId="27" quotePrefix="1" applyFont="1" applyFill="1" applyBorder="1" applyAlignment="1">
      <alignment vertical="top" wrapText="1"/>
    </xf>
    <xf numFmtId="0" fontId="0" fillId="0" borderId="32" xfId="0" applyBorder="1" applyAlignment="1">
      <alignment vertical="top" wrapText="1"/>
    </xf>
    <xf numFmtId="0" fontId="38" fillId="9" borderId="32" xfId="60" applyFont="1" applyFill="1" applyBorder="1" applyAlignment="1">
      <alignment vertical="center" wrapText="1"/>
    </xf>
    <xf numFmtId="0" fontId="0" fillId="0" borderId="32" xfId="0" applyBorder="1" applyAlignment="1">
      <alignment wrapText="1"/>
    </xf>
    <xf numFmtId="0" fontId="38" fillId="9" borderId="15" xfId="60" applyFont="1" applyFill="1" applyBorder="1" applyAlignment="1">
      <alignment horizontal="center" vertical="center"/>
    </xf>
    <xf numFmtId="0" fontId="38" fillId="9" borderId="24" xfId="60" applyFont="1" applyFill="1" applyBorder="1" applyAlignment="1">
      <alignment horizontal="center" vertical="center"/>
    </xf>
    <xf numFmtId="0" fontId="38" fillId="9" borderId="11" xfId="60" applyFont="1" applyFill="1" applyBorder="1" applyAlignment="1">
      <alignment horizontal="center" vertical="center"/>
    </xf>
    <xf numFmtId="0" fontId="38" fillId="9" borderId="66" xfId="60" applyFont="1" applyFill="1" applyBorder="1" applyAlignment="1">
      <alignment horizontal="center" vertical="center"/>
    </xf>
    <xf numFmtId="0" fontId="38" fillId="9" borderId="67" xfId="60" applyFont="1" applyFill="1" applyBorder="1" applyAlignment="1">
      <alignment horizontal="center" vertical="center"/>
    </xf>
    <xf numFmtId="0" fontId="39" fillId="9" borderId="0" xfId="60" applyFont="1" applyFill="1" applyBorder="1" applyAlignment="1">
      <alignment vertical="center"/>
    </xf>
    <xf numFmtId="0" fontId="38" fillId="0" borderId="148" xfId="60" applyFont="1" applyBorder="1" applyAlignment="1">
      <alignment horizontal="center"/>
    </xf>
    <xf numFmtId="0" fontId="38" fillId="0" borderId="136" xfId="60" applyFont="1" applyBorder="1" applyAlignment="1">
      <alignment horizontal="center"/>
    </xf>
    <xf numFmtId="0" fontId="38" fillId="0" borderId="65" xfId="60" applyFont="1" applyBorder="1" applyAlignment="1">
      <alignment horizontal="center"/>
    </xf>
    <xf numFmtId="0" fontId="39" fillId="0" borderId="0" xfId="60" applyFont="1" applyFill="1" applyBorder="1" applyAlignment="1">
      <alignment vertical="center" wrapText="1"/>
    </xf>
    <xf numFmtId="0" fontId="38" fillId="9" borderId="0" xfId="60" applyFont="1" applyFill="1" applyBorder="1" applyAlignment="1">
      <alignment vertical="center" wrapText="1"/>
    </xf>
    <xf numFmtId="0" fontId="9" fillId="0" borderId="0" xfId="60" applyBorder="1" applyAlignment="1">
      <alignment wrapText="1"/>
    </xf>
    <xf numFmtId="0" fontId="53" fillId="9" borderId="121" xfId="0" applyFont="1" applyFill="1" applyBorder="1" applyAlignment="1">
      <alignment horizontal="center" vertical="center" wrapText="1"/>
    </xf>
    <xf numFmtId="0" fontId="53" fillId="9" borderId="165" xfId="0" applyFont="1" applyFill="1" applyBorder="1" applyAlignment="1">
      <alignment horizontal="center" vertical="center" wrapText="1"/>
    </xf>
    <xf numFmtId="0" fontId="53" fillId="9" borderId="128" xfId="0" applyFont="1" applyFill="1" applyBorder="1" applyAlignment="1">
      <alignment horizontal="center" vertical="center" wrapText="1"/>
    </xf>
    <xf numFmtId="0" fontId="53" fillId="9" borderId="168" xfId="0" applyFont="1" applyFill="1" applyBorder="1" applyAlignment="1">
      <alignment horizontal="center" vertical="center" wrapText="1"/>
    </xf>
    <xf numFmtId="0" fontId="38" fillId="9" borderId="0" xfId="0" applyFont="1" applyFill="1" applyAlignment="1"/>
    <xf numFmtId="0" fontId="0" fillId="0" borderId="0" xfId="0" applyAlignment="1"/>
    <xf numFmtId="0" fontId="46" fillId="9" borderId="0" xfId="0" applyFont="1" applyFill="1" applyAlignment="1"/>
    <xf numFmtId="0" fontId="56" fillId="0" borderId="0" xfId="0" applyFont="1" applyAlignment="1"/>
    <xf numFmtId="0" fontId="46" fillId="9" borderId="0" xfId="0" quotePrefix="1" applyFont="1" applyFill="1" applyAlignment="1"/>
    <xf numFmtId="0" fontId="47" fillId="9" borderId="0" xfId="15" applyFont="1" applyFill="1" applyAlignment="1" applyProtection="1">
      <alignment horizontal="left" vertical="center" wrapText="1"/>
    </xf>
    <xf numFmtId="0" fontId="0" fillId="0" borderId="0" xfId="0" applyAlignment="1">
      <alignment horizontal="left" vertical="center" wrapText="1"/>
    </xf>
    <xf numFmtId="0" fontId="46" fillId="9" borderId="0" xfId="0" applyFont="1" applyFill="1" applyBorder="1" applyAlignment="1"/>
    <xf numFmtId="0" fontId="46" fillId="9" borderId="0" xfId="0" applyFont="1" applyFill="1" applyAlignment="1">
      <alignment vertical="top" wrapText="1"/>
    </xf>
    <xf numFmtId="0" fontId="56" fillId="0" borderId="0" xfId="0" applyFont="1" applyAlignment="1">
      <alignment vertical="top" wrapText="1"/>
    </xf>
  </cellXfs>
  <cellStyles count="774">
    <cellStyle name="          _x000a__x000a_shell=progman.exe_x000a__x000a_m" xfId="1"/>
    <cellStyle name="          _x000d__x000a_shell=progman.exe_x000d__x000a_m" xfId="82"/>
    <cellStyle name=" 1" xfId="2"/>
    <cellStyle name="_x000a_bidires=100_x000d_" xfId="83"/>
    <cellStyle name="###,#####" xfId="84"/>
    <cellStyle name="%" xfId="85"/>
    <cellStyle name="******************************************" xfId="86"/>
    <cellStyle name="?? [0]_PLACIN~1" xfId="87"/>
    <cellStyle name="??_PALIC" xfId="88"/>
    <cellStyle name="_%(SignOnly)" xfId="89"/>
    <cellStyle name="_%(SignSpaceOnly)" xfId="90"/>
    <cellStyle name="_(JP)US SubPrime Summary" xfId="91"/>
    <cellStyle name="_(Korea KB) CDO &amp; CLO Summary" xfId="92"/>
    <cellStyle name="_08Q1 losses" xfId="93"/>
    <cellStyle name="_200909_ALCOReport_NewStyle_EAR" xfId="382"/>
    <cellStyle name="_200909_ALCOReport_NewStyle_NPV_1" xfId="383"/>
    <cellStyle name="_31DEC08 ASIA ABS Summary" xfId="94"/>
    <cellStyle name="_31DEC08 ASIA CDO &amp; CLO Summary" xfId="95"/>
    <cellStyle name="_31DEC08 ASIA Credit Derivatives" xfId="96"/>
    <cellStyle name="_31DEC08 ASIA MONOLINERS Summary" xfId="97"/>
    <cellStyle name="_31DEC08 ASIASUBPRIME SUMMARY" xfId="98"/>
    <cellStyle name="_ABS snapshot 080930 linked" xfId="99"/>
    <cellStyle name="_ABS snapshot 080930 linked_ING LK Template Subprime Alt-A CDO Exposure 31-10-08" xfId="100"/>
    <cellStyle name="_ABS snapshot 080930 linked_JAPAN Template Subprime Alt-A CDO Exposure 31-10-08" xfId="101"/>
    <cellStyle name="_ABS Summary" xfId="102"/>
    <cellStyle name="_ABS Summary_Copy of Americas Quarterly Risk Disclosures - Exposures per Q1_2010 _ING INSURANCE Chile" xfId="103"/>
    <cellStyle name="_AUSTRALIA Template Subprime Alt-A CDO etc Exposure 30-09-08 Insurance" xfId="104"/>
    <cellStyle name="_AUSTRALIA Template Subprime Alt-A CDO etc Exposure 30-09-08 Insurance (rev 22Oct08)" xfId="105"/>
    <cellStyle name="_AUSTRALIA Template Subprime Alt-A CDO etc Exposure 30-09-08 Insurance_ING LK Template Subprime Alt-A CDO Exposure 31-10-08" xfId="106"/>
    <cellStyle name="_AUSTRALIA Template Subprime Alt-A CDO etc Exposure 30-09-08 Insurance_JAPAN Template Subprime Alt-A CDO Exposure 31-10-08" xfId="107"/>
    <cellStyle name="_Cap. Sec" xfId="108"/>
    <cellStyle name="_CDO &amp; CLO Details" xfId="109"/>
    <cellStyle name="_CDO &amp; CLO Details_Copy of Americas Quarterly Risk Disclosures - Exposures per Q1_2010 _ING INSURANCE Chile" xfId="110"/>
    <cellStyle name="_CMRM" xfId="111"/>
    <cellStyle name="_Comma" xfId="112"/>
    <cellStyle name="_Cover" xfId="113"/>
    <cellStyle name="_Currency" xfId="114"/>
    <cellStyle name="_CurrencySpace" xfId="115"/>
    <cellStyle name="_Data_Funds_Q32009" xfId="116"/>
    <cellStyle name="_Data_Funds_Q42009" xfId="117"/>
    <cellStyle name="_Data_Insurance_Q12010" xfId="118"/>
    <cellStyle name="_Derisking Financials" xfId="119"/>
    <cellStyle name="_Derisking Financials (2)" xfId="120"/>
    <cellStyle name="_DI Life" xfId="583"/>
    <cellStyle name="_DI Non Life" xfId="584"/>
    <cellStyle name="_Distressed Report_FINAL_7" xfId="121"/>
    <cellStyle name="_Downgrades &amp; Watch List" xfId="122"/>
    <cellStyle name="_Downgrades &amp; Watch List " xfId="123"/>
    <cellStyle name="_Downgrades &amp; Watch List_Copy of Americas Quarterly Risk Disclosures - Exposures per Q1_2010 _ING INSURANCE Chile" xfId="124"/>
    <cellStyle name="_Euro" xfId="125"/>
    <cellStyle name="_EXT LTV June 30 2008" xfId="126"/>
    <cellStyle name="_EXT overview SIV Prime ABCP US CMBS Derivatives" xfId="127"/>
    <cellStyle name="_EXT overview SIV Prime ABCP US CMBS Derivatives Jun 30 2008_part II" xfId="128"/>
    <cellStyle name="_EXT Watchlist and Downgrades June 30, 2008" xfId="129"/>
    <cellStyle name="_Heading" xfId="130"/>
    <cellStyle name="_Highlight" xfId="131"/>
    <cellStyle name="_HONG KONG Q4 Template Subprime Alt-A CDO etc Exposure 31-12-08 ING Insurance" xfId="132"/>
    <cellStyle name="_HONG KONG Template Subprime Alt-A CDO Exposure 31-10-08" xfId="133"/>
    <cellStyle name="_II. 31DEC08 ASIA ALTA SUMMARY" xfId="134"/>
    <cellStyle name="_II. US Alt A Summary" xfId="135"/>
    <cellStyle name="_ING NZ Template Subprime Alt-A CDO Exposure 31-10-08" xfId="136"/>
    <cellStyle name="_Inv Cap Securities Other" xfId="137"/>
    <cellStyle name="_Inv Cap Securities Other_Copy of Americas Quarterly Risk Disclosures - Exposures per Q1_2010 _ING INSURANCE Chile" xfId="138"/>
    <cellStyle name="_IV. CDO &amp; CLO Summary" xfId="139"/>
    <cellStyle name="_JAPAN Q4 Template Subprime Alt-A CDO etc Exposure 31-12-08 ING Insurance" xfId="140"/>
    <cellStyle name="_JAPAN Template Subprime Alt-A CDO etc Exposure 30-09-08 Insurance" xfId="141"/>
    <cellStyle name="_JAPAN Template Subprime Alt-A CDO Exposure 31-10-08" xfId="142"/>
    <cellStyle name="_KB LIFE Template Subprime Alt-A CDO Exposure 31-10-08" xfId="143"/>
    <cellStyle name="_KOREA KB LIFE Q4 Template Subprime Alt-A CDO etc Exposure 31-12-08 ING Insurance" xfId="144"/>
    <cellStyle name="_MALAYSIA Q4 Template Subprime Alt-A CDO etc Exposure 31-12-08 ING Insurance" xfId="145"/>
    <cellStyle name="_Master excelsheet QA CMRM" xfId="146"/>
    <cellStyle name="_MCVNB" xfId="585"/>
    <cellStyle name="_monoliners tab updated" xfId="147"/>
    <cellStyle name="_Monolines" xfId="148"/>
    <cellStyle name="_Monolines_CDO-CLO" xfId="149"/>
    <cellStyle name="_Monolines_Downgrades &amp; Watch List " xfId="150"/>
    <cellStyle name="_Monolines_Monolines" xfId="151"/>
    <cellStyle name="_Monolines_Non-US Prime" xfId="152"/>
    <cellStyle name="_Monolines_Sheet2" xfId="153"/>
    <cellStyle name="_Monolines_Tables Collateral Type" xfId="154"/>
    <cellStyle name="_Monolines_Tables Country" xfId="155"/>
    <cellStyle name="_Monolines_Tables Rating Insurance" xfId="156"/>
    <cellStyle name="_Monolines_Tables Vintage" xfId="157"/>
    <cellStyle name="_Monolines_Tb43 Downgrades BV" xfId="158"/>
    <cellStyle name="_Monolines_Tb44 Watchlist" xfId="159"/>
    <cellStyle name="_MTP 2010 Adverse scenario_IRR_RR" xfId="160"/>
    <cellStyle name="_Multiple" xfId="161"/>
    <cellStyle name="_MultipleSpace" xfId="162"/>
    <cellStyle name="_NEW ZEALAND Q4 Template Subprime Alt-A CDO etc Exposure 31-12-08 ING Insurance" xfId="163"/>
    <cellStyle name="_Non-US Prime" xfId="164"/>
    <cellStyle name="_Non-US Prime_Copy of Americas Quarterly Risk Disclosures - Exposures per Q1_2010 _ING INSURANCE Chile" xfId="165"/>
    <cellStyle name="_Perpetuals ING Life Belgium - valuation" xfId="166"/>
    <cellStyle name="_Perpetuals ING Life Belgium - valuation_ABS detailed overview" xfId="167"/>
    <cellStyle name="_Perpetuals ING Life Belgium - valuation_ABS Summary" xfId="168"/>
    <cellStyle name="_Perpetuals ING Life Belgium - valuation_CDO &amp; CLO Details" xfId="169"/>
    <cellStyle name="_Perpetuals ING Life Belgium - valuation_Copy of Americas Quarterly Risk Disclosures - Exposures per Q1_2010 _ING INSURANCE Chile" xfId="170"/>
    <cellStyle name="_Perpetuals ING Life Belgium - valuation_Copy of Q1 2009 Disclosure Retail Mortgage Portfolio USA V4 from USA - Kirk update 22-04-09" xfId="171"/>
    <cellStyle name="_Perpetuals ING Life Belgium - valuation_Credit Derivatives" xfId="172"/>
    <cellStyle name="_Perpetuals ING Life Belgium - valuation_Inv Cap Securities" xfId="173"/>
    <cellStyle name="_Perpetuals ING Life Belgium - valuation_Q2 2009 Risk Disclosures per 30-06-09-Seoul" xfId="174"/>
    <cellStyle name="_Perpetuals ING Life Belgium - valuation_Rating Breakdowns" xfId="175"/>
    <cellStyle name="_Q1_Analysis" xfId="176"/>
    <cellStyle name="_Q1_Inputs" xfId="177"/>
    <cellStyle name="_Q2 2009 Risk Disclosures per 30-06-09-Seoul" xfId="178"/>
    <cellStyle name="_Rating Breakdowns" xfId="179"/>
    <cellStyle name="_Rating Breakdowns_Copy of Americas Quarterly Risk Disclosures - Exposures per Q1_2010 _ING INSURANCE Chile" xfId="180"/>
    <cellStyle name="_Rev Res &amp; Lev Ratio Nov 09" xfId="384"/>
    <cellStyle name="_SB  16 dec 2009 MTP 2010 Adverse scenario adj by Eva" xfId="181"/>
    <cellStyle name="_Sheet1" xfId="182"/>
    <cellStyle name="_Sheet1_1" xfId="183"/>
    <cellStyle name="_Sheet1_CDO-CLO" xfId="184"/>
    <cellStyle name="_Sheet1_Copy of Americas Quarterly Risk Disclosures - Exposures per Q1_2010 _ING INSURANCE Chile" xfId="185"/>
    <cellStyle name="_Sheet1_Data_Insurance_Q12010" xfId="186"/>
    <cellStyle name="_Sheet1_Data_Insurance_Q420092" xfId="187"/>
    <cellStyle name="_Sheet1_Monolines" xfId="188"/>
    <cellStyle name="_Sheet1_Sheet2" xfId="189"/>
    <cellStyle name="_Sheet1_Tb43 Downgrades BV" xfId="190"/>
    <cellStyle name="_Sheet1_Tb44 Watchlist" xfId="191"/>
    <cellStyle name="_Sheet10" xfId="192"/>
    <cellStyle name="_Sheet13" xfId="193"/>
    <cellStyle name="_Sheet2" xfId="194"/>
    <cellStyle name="_Sheet2_1" xfId="195"/>
    <cellStyle name="_SubHeading" xfId="196"/>
    <cellStyle name="_Synthetic Securitisation Notional 30-6-2008 for RIA" xfId="197"/>
    <cellStyle name="_Table" xfId="198"/>
    <cellStyle name="_TableHead" xfId="199"/>
    <cellStyle name="_TableHead 2" xfId="658"/>
    <cellStyle name="_TableRowHead" xfId="200"/>
    <cellStyle name="_Tables Collateral Type" xfId="201"/>
    <cellStyle name="_Tables Country" xfId="202"/>
    <cellStyle name="_Tables Rating Insurance" xfId="203"/>
    <cellStyle name="_Tables Vintage" xfId="204"/>
    <cellStyle name="_TableSuperHead" xfId="205"/>
    <cellStyle name="_TAIWAN Q4 Template Subprime Alt-A CDO etc Exposure 31-12-08 ING Insurance" xfId="206"/>
    <cellStyle name="_TAIWAN Template Subprime Alt-A CDO etc Exposure 30-09-08 Insurance" xfId="207"/>
    <cellStyle name="_Template Subprime Alt-A CDO etc Exposure 30-06-08 Insurance" xfId="208"/>
    <cellStyle name="_TOTAL OVERVIEW Subprime Alt-A CDO etc Exposure 31-03-08 ING Group" xfId="209"/>
    <cellStyle name="_TOTAL OVERVIEW Subprime Alt-A CDO etc Exposure 31-03-08 ING Group_ING LK Template Subprime Alt-A CDO Exposure 31-10-08" xfId="210"/>
    <cellStyle name="_TOTAL OVERVIEW Subprime Alt-A CDO etc Exposure 31-03-08 ING Group_JAPAN Template Subprime Alt-A CDO Exposure 31-10-08" xfId="211"/>
    <cellStyle name="_Total_Insurance (GAUDI)" xfId="586"/>
    <cellStyle name="_Total_Insurance (GAUDI)_GA-ROE" xfId="587"/>
    <cellStyle name="_universe - remaining data" xfId="212"/>
    <cellStyle name="_US CMBS" xfId="213"/>
    <cellStyle name="_US CMBS_Copy of Americas Quarterly Risk Disclosures - Exposures per Q1_2010 _ING INSURANCE Chile" xfId="214"/>
    <cellStyle name="_US Subprime - Alt A exposure per 31 Mar 08" xfId="215"/>
    <cellStyle name="_VI. ABS Summary" xfId="216"/>
    <cellStyle name="_XII.Inv Cap Securities_IIM" xfId="217"/>
    <cellStyle name="_XVI. Derisking Financials" xfId="218"/>
    <cellStyle name="=D:\WINNT\SYSTEM32\COMMAND.COM" xfId="219"/>
    <cellStyle name="20% - Accent1 2" xfId="385"/>
    <cellStyle name="20% - Accent1 3" xfId="659"/>
    <cellStyle name="20% - Accent2 2" xfId="386"/>
    <cellStyle name="20% - Accent2 3" xfId="660"/>
    <cellStyle name="20% - Accent3 2" xfId="387"/>
    <cellStyle name="20% - Accent3 3" xfId="661"/>
    <cellStyle name="20% - Accent4 2" xfId="388"/>
    <cellStyle name="20% - Accent4 3" xfId="662"/>
    <cellStyle name="20% - Accent5 2" xfId="389"/>
    <cellStyle name="20% - Accent5 3" xfId="663"/>
    <cellStyle name="20% - Accent6 2" xfId="390"/>
    <cellStyle name="20% - Accent6 3" xfId="664"/>
    <cellStyle name="20% - Énfasis1" xfId="220"/>
    <cellStyle name="20% - Énfasis1 2" xfId="391"/>
    <cellStyle name="20% - Énfasis1_DGS RBI Q4 2012" xfId="392"/>
    <cellStyle name="20% - Énfasis2" xfId="221"/>
    <cellStyle name="20% - Énfasis2 2" xfId="393"/>
    <cellStyle name="20% - Énfasis2_DGS RBI Q4 2012" xfId="394"/>
    <cellStyle name="20% - Énfasis3" xfId="222"/>
    <cellStyle name="20% - Énfasis3 2" xfId="395"/>
    <cellStyle name="20% - Énfasis3_DGS RBI Q4 2012" xfId="396"/>
    <cellStyle name="20% - Énfasis4" xfId="223"/>
    <cellStyle name="20% - Énfasis4 2" xfId="397"/>
    <cellStyle name="20% - Énfasis4_DGS RBI Q4 2012" xfId="398"/>
    <cellStyle name="20% - Énfasis5" xfId="224"/>
    <cellStyle name="20% - Énfasis5 2" xfId="399"/>
    <cellStyle name="20% - Énfasis5_DGS RBI Q4 2012" xfId="400"/>
    <cellStyle name="20% - Énfasis6" xfId="225"/>
    <cellStyle name="20% - Énfasis6 2" xfId="401"/>
    <cellStyle name="20% - Énfasis6_DGS RBI Q4 2012" xfId="402"/>
    <cellStyle name="20% - 강조색1" xfId="226"/>
    <cellStyle name="20% - 강조색2" xfId="227"/>
    <cellStyle name="20% - 강조색3" xfId="228"/>
    <cellStyle name="20% - 강조색4" xfId="229"/>
    <cellStyle name="20% - 강조색5" xfId="230"/>
    <cellStyle name="20% - 강조색6" xfId="231"/>
    <cellStyle name="40% - Accent1 2" xfId="403"/>
    <cellStyle name="40% - Accent1 3" xfId="665"/>
    <cellStyle name="40% - Accent2 2" xfId="404"/>
    <cellStyle name="40% - Accent2 3" xfId="666"/>
    <cellStyle name="40% - Accent3 2" xfId="405"/>
    <cellStyle name="40% - Accent3 3" xfId="667"/>
    <cellStyle name="40% - Accent4 2" xfId="406"/>
    <cellStyle name="40% - Accent4 3" xfId="668"/>
    <cellStyle name="40% - Accent5 2" xfId="407"/>
    <cellStyle name="40% - Accent5 3" xfId="669"/>
    <cellStyle name="40% - Accent6 2" xfId="408"/>
    <cellStyle name="40% - Accent6 3" xfId="670"/>
    <cellStyle name="40% - Énfasis1" xfId="232"/>
    <cellStyle name="40% - Énfasis1 2" xfId="409"/>
    <cellStyle name="40% - Énfasis1_DGS RBI Q4 2012" xfId="410"/>
    <cellStyle name="40% - Énfasis2" xfId="233"/>
    <cellStyle name="40% - Énfasis2 2" xfId="411"/>
    <cellStyle name="40% - Énfasis2_DGS RBI Q4 2012" xfId="412"/>
    <cellStyle name="40% - Énfasis3" xfId="234"/>
    <cellStyle name="40% - Énfasis3 2" xfId="413"/>
    <cellStyle name="40% - Énfasis3_DGS RBI Q4 2012" xfId="414"/>
    <cellStyle name="40% - Énfasis4" xfId="235"/>
    <cellStyle name="40% - Énfasis4 2" xfId="415"/>
    <cellStyle name="40% - Énfasis4_DGS RBI Q4 2012" xfId="416"/>
    <cellStyle name="40% - Énfasis5" xfId="236"/>
    <cellStyle name="40% - Énfasis5 2" xfId="417"/>
    <cellStyle name="40% - Énfasis5_DGS RBI Q4 2012" xfId="418"/>
    <cellStyle name="40% - Énfasis6" xfId="237"/>
    <cellStyle name="40% - Énfasis6 2" xfId="419"/>
    <cellStyle name="40% - Énfasis6_DGS RBI Q4 2012" xfId="420"/>
    <cellStyle name="40% - 강조색1" xfId="238"/>
    <cellStyle name="40% - 강조색2" xfId="239"/>
    <cellStyle name="40% - 강조색3" xfId="240"/>
    <cellStyle name="40% - 강조색4" xfId="241"/>
    <cellStyle name="40% - 강조색5" xfId="242"/>
    <cellStyle name="40% - 강조색6" xfId="243"/>
    <cellStyle name="60% - Accent1 2" xfId="421"/>
    <cellStyle name="60% - Accent2 2" xfId="422"/>
    <cellStyle name="60% - Accent3 2" xfId="423"/>
    <cellStyle name="60% - Accent4 2" xfId="424"/>
    <cellStyle name="60% - Accent5 2" xfId="425"/>
    <cellStyle name="60% - Accent6 2" xfId="426"/>
    <cellStyle name="60% - Énfasis1" xfId="244"/>
    <cellStyle name="60% - Énfasis1 2" xfId="427"/>
    <cellStyle name="60% - Énfasis2" xfId="245"/>
    <cellStyle name="60% - Énfasis2 2" xfId="428"/>
    <cellStyle name="60% - Énfasis3" xfId="246"/>
    <cellStyle name="60% - Énfasis3 2" xfId="429"/>
    <cellStyle name="60% - Énfasis4" xfId="247"/>
    <cellStyle name="60% - Énfasis4 2" xfId="430"/>
    <cellStyle name="60% - Énfasis5" xfId="248"/>
    <cellStyle name="60% - Énfasis5 2" xfId="431"/>
    <cellStyle name="60% - Énfasis6" xfId="249"/>
    <cellStyle name="60% - Énfasis6 2" xfId="432"/>
    <cellStyle name="60% - 강조색1" xfId="250"/>
    <cellStyle name="60% - 강조색2" xfId="251"/>
    <cellStyle name="60% - 강조색3" xfId="252"/>
    <cellStyle name="60% - 강조색4" xfId="253"/>
    <cellStyle name="60% - 강조색5" xfId="254"/>
    <cellStyle name="60% - 강조색6" xfId="255"/>
    <cellStyle name="a" xfId="588"/>
    <cellStyle name="Accent1 2" xfId="433"/>
    <cellStyle name="Accent2 2" xfId="434"/>
    <cellStyle name="Accent3 2" xfId="435"/>
    <cellStyle name="Accent4 2" xfId="436"/>
    <cellStyle name="Accent5 2" xfId="437"/>
    <cellStyle name="Accent6 2" xfId="438"/>
    <cellStyle name="AFE" xfId="3"/>
    <cellStyle name="AFE 2" xfId="4"/>
    <cellStyle name="AFE 2 2" xfId="55"/>
    <cellStyle name="AFE 2_Restated HTD ING Insurance" xfId="69"/>
    <cellStyle name="AFE_2010 Segmentation of US business for Group Stat Supplement v03" xfId="5"/>
    <cellStyle name="AmountColumn" xfId="256"/>
    <cellStyle name="AskSide" xfId="257"/>
    <cellStyle name="Berekening" xfId="6"/>
    <cellStyle name="Berekening 2" xfId="439"/>
    <cellStyle name="BidSide" xfId="258"/>
    <cellStyle name="blue" xfId="259"/>
    <cellStyle name="Bold" xfId="260"/>
    <cellStyle name="border" xfId="261"/>
    <cellStyle name="Buena" xfId="262"/>
    <cellStyle name="Buena 2" xfId="440"/>
    <cellStyle name="Cabecera 1" xfId="263"/>
    <cellStyle name="Cabecera 2" xfId="264"/>
    <cellStyle name="Cálculo" xfId="265"/>
    <cellStyle name="Cálculo 2" xfId="441"/>
    <cellStyle name="Cast" xfId="442"/>
    <cellStyle name="Celda de comprobación" xfId="266"/>
    <cellStyle name="Celda de comprobación 2" xfId="443"/>
    <cellStyle name="Celda vinculada" xfId="267"/>
    <cellStyle name="Celda vinculada 2" xfId="444"/>
    <cellStyle name="Comma" xfId="7" builtinId="3"/>
    <cellStyle name="Comma 10" xfId="445"/>
    <cellStyle name="Comma 11" xfId="446"/>
    <cellStyle name="Comma 11 2" xfId="671"/>
    <cellStyle name="Comma 11 3" xfId="672"/>
    <cellStyle name="Comma 12" xfId="589"/>
    <cellStyle name="Comma 13" xfId="590"/>
    <cellStyle name="Comma 14" xfId="591"/>
    <cellStyle name="Comma 15" xfId="592"/>
    <cellStyle name="Comma 16" xfId="593"/>
    <cellStyle name="Comma 17" xfId="594"/>
    <cellStyle name="Comma 18" xfId="8"/>
    <cellStyle name="Comma 18 2" xfId="56"/>
    <cellStyle name="Comma 19" xfId="595"/>
    <cellStyle name="Comma 2" xfId="70"/>
    <cellStyle name="Comma 2 2" xfId="9"/>
    <cellStyle name="Comma 2 2 2" xfId="57"/>
    <cellStyle name="Comma 2 3" xfId="673"/>
    <cellStyle name="Comma 2 4" xfId="674"/>
    <cellStyle name="Comma 3" xfId="268"/>
    <cellStyle name="Comma 3 2" xfId="447"/>
    <cellStyle name="Comma 4" xfId="448"/>
    <cellStyle name="Comma 4 2" xfId="10"/>
    <cellStyle name="Comma 4 2 2" xfId="58"/>
    <cellStyle name="Comma 4 3" xfId="449"/>
    <cellStyle name="Comma 4 4" xfId="450"/>
    <cellStyle name="Comma 4 5" xfId="675"/>
    <cellStyle name="Comma 4 6" xfId="676"/>
    <cellStyle name="Comma 5" xfId="451"/>
    <cellStyle name="Comma 5 2" xfId="452"/>
    <cellStyle name="Comma 5 3" xfId="453"/>
    <cellStyle name="Comma 6" xfId="454"/>
    <cellStyle name="Comma 7" xfId="455"/>
    <cellStyle name="Comma 7 2" xfId="456"/>
    <cellStyle name="Comma 8" xfId="457"/>
    <cellStyle name="Comma 8 2" xfId="458"/>
    <cellStyle name="Comma 8 3" xfId="459"/>
    <cellStyle name="Comma 9" xfId="460"/>
    <cellStyle name="Comma_bank" xfId="581"/>
    <cellStyle name="Comma_bank 2" xfId="654"/>
    <cellStyle name="Comma_Group Statistical Supplement dummy Insurance 13-09-2006" xfId="11"/>
    <cellStyle name="consolid us" xfId="269"/>
    <cellStyle name="Controlecel" xfId="12"/>
    <cellStyle name="Controlecel 2" xfId="461"/>
    <cellStyle name="Converted" xfId="270"/>
    <cellStyle name="Custom - Opmaakprofiel8" xfId="596"/>
    <cellStyle name="Data   - Opmaakprofiel2" xfId="597"/>
    <cellStyle name="ecstaat" xfId="271"/>
    <cellStyle name="Encabezado 4" xfId="272"/>
    <cellStyle name="Encabezado 4 2" xfId="462"/>
    <cellStyle name="Énfasis1" xfId="273"/>
    <cellStyle name="Énfasis1 2" xfId="463"/>
    <cellStyle name="Énfasis2" xfId="274"/>
    <cellStyle name="Énfasis2 2" xfId="464"/>
    <cellStyle name="Énfasis3" xfId="275"/>
    <cellStyle name="Énfasis3 2" xfId="465"/>
    <cellStyle name="Énfasis4" xfId="276"/>
    <cellStyle name="Énfasis4 2" xfId="466"/>
    <cellStyle name="Énfasis5" xfId="277"/>
    <cellStyle name="Énfasis5 2" xfId="467"/>
    <cellStyle name="Énfasis6" xfId="278"/>
    <cellStyle name="Énfasis6 2" xfId="468"/>
    <cellStyle name="Entrada" xfId="279"/>
    <cellStyle name="Entrada 2" xfId="469"/>
    <cellStyle name="Euro" xfId="280"/>
    <cellStyle name="EuroAts" xfId="281"/>
    <cellStyle name="EuroBef" xfId="282"/>
    <cellStyle name="EuroDem" xfId="283"/>
    <cellStyle name="EuroEsp" xfId="284"/>
    <cellStyle name="EuroFim" xfId="285"/>
    <cellStyle name="EuroFrf" xfId="286"/>
    <cellStyle name="EuroIep" xfId="287"/>
    <cellStyle name="EuroItl" xfId="288"/>
    <cellStyle name="EuroLuf" xfId="289"/>
    <cellStyle name="EuroNlg" xfId="290"/>
    <cellStyle name="EuroPte" xfId="291"/>
    <cellStyle name="EuroStatus" xfId="292"/>
    <cellStyle name="Fecha" xfId="293"/>
    <cellStyle name="Fechas" xfId="598"/>
    <cellStyle name="Feed" xfId="294"/>
    <cellStyle name="Fijo" xfId="295"/>
    <cellStyle name="Fixed" xfId="599"/>
    <cellStyle name="Gekoppelde cel" xfId="13"/>
    <cellStyle name="Gekoppelde cel 2" xfId="470"/>
    <cellStyle name="getalgrootg" xfId="471"/>
    <cellStyle name="getalgrootp" xfId="472"/>
    <cellStyle name="getalgroott" xfId="473"/>
    <cellStyle name="getalkleing" xfId="474"/>
    <cellStyle name="getalkleinp" xfId="475"/>
    <cellStyle name="getalkleint" xfId="476"/>
    <cellStyle name="GfK_CellValueC0Dec" xfId="600"/>
    <cellStyle name="Goed" xfId="14"/>
    <cellStyle name="Goed 2" xfId="477"/>
    <cellStyle name="Grey" xfId="296"/>
    <cellStyle name="Header1" xfId="297"/>
    <cellStyle name="Header2" xfId="298"/>
    <cellStyle name="Heading" xfId="299"/>
    <cellStyle name="HEADING1" xfId="601"/>
    <cellStyle name="HEADING2" xfId="602"/>
    <cellStyle name="Hyperlink" xfId="15" builtinId="8"/>
    <cellStyle name="Hyperlink 2" xfId="478"/>
    <cellStyle name="Hyperlink 3" xfId="16"/>
    <cellStyle name="Hyperlink 3 2" xfId="59"/>
    <cellStyle name="Hyperlink 3_Restated HTD ING Insurance" xfId="71"/>
    <cellStyle name="Hyperlink 4" xfId="677"/>
    <cellStyle name="Hyperlink 5" xfId="678"/>
    <cellStyle name="Hyperlink 6" xfId="679"/>
    <cellStyle name="Hyperlink 7" xfId="680"/>
    <cellStyle name="Hyperlink 8" xfId="681"/>
    <cellStyle name="Hyperlink_Additional SS new" xfId="17"/>
    <cellStyle name="Hyperlink_DRAFT_ING_Q1_2008_Group_Statistical_Supplement" xfId="18"/>
    <cellStyle name="ii" xfId="603"/>
    <cellStyle name="Incorrecto" xfId="300"/>
    <cellStyle name="Incorrecto 2" xfId="479"/>
    <cellStyle name="ING Tables" xfId="301"/>
    <cellStyle name="Input - Opmaakprofiel3" xfId="480"/>
    <cellStyle name="Input [yellow]" xfId="302"/>
    <cellStyle name="Invoer" xfId="19"/>
    <cellStyle name="Invoer 2" xfId="481"/>
    <cellStyle name="invoice" xfId="604"/>
    <cellStyle name="is-atl" xfId="303"/>
    <cellStyle name="is-den" xfId="304"/>
    <cellStyle name="Komma 2" xfId="305"/>
    <cellStyle name="Komma 2 2" xfId="482"/>
    <cellStyle name="Komma 3" xfId="306"/>
    <cellStyle name="Komma 3 2" xfId="483"/>
    <cellStyle name="Komma 4" xfId="484"/>
    <cellStyle name="Komma 4 2" xfId="485"/>
    <cellStyle name="Komma 5" xfId="486"/>
    <cellStyle name="Komma 6" xfId="487"/>
    <cellStyle name="Komma 6 2" xfId="488"/>
    <cellStyle name="Komma 6 2 2" xfId="682"/>
    <cellStyle name="Komma 6 2 3" xfId="683"/>
    <cellStyle name="Komma 6 3" xfId="684"/>
    <cellStyle name="Komma 6 4" xfId="685"/>
    <cellStyle name="Komma 7" xfId="489"/>
    <cellStyle name="Komma 7 2" xfId="490"/>
    <cellStyle name="Komma 7 2 2" xfId="686"/>
    <cellStyle name="Komma 7 2 3" xfId="687"/>
    <cellStyle name="Komma 7 3" xfId="688"/>
    <cellStyle name="Komma 7 4" xfId="689"/>
    <cellStyle name="Komma 8" xfId="491"/>
    <cellStyle name="Komma 8 2" xfId="690"/>
    <cellStyle name="Komma 8 3" xfId="691"/>
    <cellStyle name="Komma_Additional SS new" xfId="20"/>
    <cellStyle name="Komma0 - Opmaakprofiel2" xfId="492"/>
    <cellStyle name="Komma0 - Opmaakprofiel3" xfId="493"/>
    <cellStyle name="Komma1 - Opmaakprofiel1" xfId="494"/>
    <cellStyle name="Kop 1" xfId="21"/>
    <cellStyle name="Kop 1 2" xfId="495"/>
    <cellStyle name="Kop 2" xfId="22"/>
    <cellStyle name="Kop 2 2" xfId="496"/>
    <cellStyle name="Kop 3" xfId="23"/>
    <cellStyle name="Kop 3 2" xfId="497"/>
    <cellStyle name="Kop 3 2 2" xfId="692"/>
    <cellStyle name="Kop 3 2 3" xfId="693"/>
    <cellStyle name="Kop 3 3" xfId="694"/>
    <cellStyle name="Kop 3 4" xfId="695"/>
    <cellStyle name="Kop 4" xfId="24"/>
    <cellStyle name="Kop 4 2" xfId="498"/>
    <cellStyle name="Kop1 - Opmaakprofiel1" xfId="499"/>
    <cellStyle name="Kop2 - Opmaakprofiel2" xfId="500"/>
    <cellStyle name="Labels - Opmaakprofiel3" xfId="605"/>
    <cellStyle name="LDGRTB" xfId="307"/>
    <cellStyle name="Millares 2" xfId="501"/>
    <cellStyle name="Millares 3" xfId="502"/>
    <cellStyle name="Millares Sangría" xfId="606"/>
    <cellStyle name="Millares Sangría 1" xfId="607"/>
    <cellStyle name="Millares_Flash Reporting-Mexico-July 05" xfId="608"/>
    <cellStyle name="Milliers [0]_3A_NumeratorReport_Option1_040611" xfId="503"/>
    <cellStyle name="Milliers_3A_NumeratorReport_Option1_040611" xfId="504"/>
    <cellStyle name="Monétaire [0]_3A_NumeratorReport_Option1_040611" xfId="505"/>
    <cellStyle name="Monétaire_3A_NumeratorReport_Option1_040611" xfId="506"/>
    <cellStyle name="Monetario" xfId="308"/>
    <cellStyle name="Monetario0" xfId="309"/>
    <cellStyle name="Neutraal" xfId="25"/>
    <cellStyle name="Neutraal 2" xfId="507"/>
    <cellStyle name="Neutral 2" xfId="508"/>
    <cellStyle name="NIEUW" xfId="310"/>
    <cellStyle name="no dec" xfId="311"/>
    <cellStyle name="No-definido" xfId="609"/>
    <cellStyle name="NoL" xfId="509"/>
    <cellStyle name="Nonstyle" xfId="312"/>
    <cellStyle name="Normaal 1" xfId="610"/>
    <cellStyle name="Normal" xfId="0" builtinId="0"/>
    <cellStyle name="Normal - Opmaakprofiel1" xfId="611"/>
    <cellStyle name="Normal - Opmaakprofiel2" xfId="612"/>
    <cellStyle name="Normal - Opmaakprofiel3" xfId="613"/>
    <cellStyle name="Normal - Opmaakprofiel4" xfId="614"/>
    <cellStyle name="Normal - Opmaakprofiel5" xfId="615"/>
    <cellStyle name="Normal - Opmaakprofiel6" xfId="616"/>
    <cellStyle name="Normal - Opmaakprofiel7" xfId="617"/>
    <cellStyle name="Normal - Opmaakprofiel8" xfId="618"/>
    <cellStyle name="Normal - Style1" xfId="313"/>
    <cellStyle name="Normal 10" xfId="510"/>
    <cellStyle name="Normal 11" xfId="511"/>
    <cellStyle name="Normal 11 2" xfId="512"/>
    <cellStyle name="Normal 11 2 2" xfId="696"/>
    <cellStyle name="Normal 11 2 3" xfId="697"/>
    <cellStyle name="Normal 12" xfId="513"/>
    <cellStyle name="Normal 12 2" xfId="698"/>
    <cellStyle name="Normal 13" xfId="26"/>
    <cellStyle name="Normal 13 2" xfId="60"/>
    <cellStyle name="Normal 13_Restated HTD ING Insurance" xfId="72"/>
    <cellStyle name="Normal 14" xfId="73"/>
    <cellStyle name="Normal 15" xfId="699"/>
    <cellStyle name="Normal 15 2" xfId="700"/>
    <cellStyle name="Normal 16" xfId="701"/>
    <cellStyle name="Normal 16 2" xfId="702"/>
    <cellStyle name="Normal 17" xfId="703"/>
    <cellStyle name="Normal 17 2" xfId="704"/>
    <cellStyle name="Normal 18" xfId="705"/>
    <cellStyle name="Normal 18 2" xfId="706"/>
    <cellStyle name="Normal 19" xfId="707"/>
    <cellStyle name="Normal 19 2" xfId="708"/>
    <cellStyle name="Normal 2" xfId="27"/>
    <cellStyle name="Normal 2 2" xfId="514"/>
    <cellStyle name="Normal 2 3" xfId="515"/>
    <cellStyle name="Normal 2 4" xfId="516"/>
    <cellStyle name="Normal 2_Bratislava" xfId="517"/>
    <cellStyle name="Normal 20" xfId="709"/>
    <cellStyle name="Normal 20 2" xfId="710"/>
    <cellStyle name="Normal 21" xfId="711"/>
    <cellStyle name="Normal 22" xfId="712"/>
    <cellStyle name="Normal 23" xfId="713"/>
    <cellStyle name="Normal 24" xfId="714"/>
    <cellStyle name="Normal 25" xfId="715"/>
    <cellStyle name="Normal 26" xfId="716"/>
    <cellStyle name="Normal 27" xfId="717"/>
    <cellStyle name="Normal 28" xfId="718"/>
    <cellStyle name="Normal 29" xfId="719"/>
    <cellStyle name="Normal 3" xfId="74"/>
    <cellStyle name="Normal 3 2" xfId="75"/>
    <cellStyle name="Normal 3 2 2" xfId="81"/>
    <cellStyle name="Normal 3 2 2 2" xfId="720"/>
    <cellStyle name="Normal 3 2 2 3" xfId="721"/>
    <cellStyle name="Normal 3 2 3" xfId="656"/>
    <cellStyle name="Normal 3 2 4" xfId="722"/>
    <cellStyle name="Normal 3 3" xfId="80"/>
    <cellStyle name="Normal 3 3 2" xfId="723"/>
    <cellStyle name="Normal 3 3 3" xfId="724"/>
    <cellStyle name="Normal 3 4" xfId="582"/>
    <cellStyle name="Normal 3 5" xfId="653"/>
    <cellStyle name="Normal 3 6" xfId="655"/>
    <cellStyle name="Normal 3 7" xfId="657"/>
    <cellStyle name="Normal 3 8" xfId="773"/>
    <cellStyle name="Normal 4" xfId="76"/>
    <cellStyle name="Normal 5" xfId="518"/>
    <cellStyle name="Normal 5 2" xfId="519"/>
    <cellStyle name="Normal 5 3" xfId="520"/>
    <cellStyle name="Normal 5 4" xfId="521"/>
    <cellStyle name="Normal 5 5" xfId="725"/>
    <cellStyle name="Normal 5 6" xfId="726"/>
    <cellStyle name="Normal 5_Bratislava" xfId="522"/>
    <cellStyle name="Normal 6" xfId="523"/>
    <cellStyle name="Normal 6 2" xfId="727"/>
    <cellStyle name="Normal 6 3" xfId="728"/>
    <cellStyle name="Normal 7" xfId="524"/>
    <cellStyle name="Normal 7 2" xfId="525"/>
    <cellStyle name="Normal 7 3" xfId="729"/>
    <cellStyle name="Normal 7 4" xfId="730"/>
    <cellStyle name="Normal 8" xfId="526"/>
    <cellStyle name="Normal 9" xfId="527"/>
    <cellStyle name="Normal 9 2" xfId="528"/>
    <cellStyle name="Normal 9 3" xfId="529"/>
    <cellStyle name="Normál_JELENTO" xfId="314"/>
    <cellStyle name="normální_Pla" xfId="315"/>
    <cellStyle name="Normalny_Arkusz1 (2)" xfId="316"/>
    <cellStyle name="Notas" xfId="317"/>
    <cellStyle name="Notas 2" xfId="530"/>
    <cellStyle name="Note 2" xfId="731"/>
    <cellStyle name="Note 3" xfId="732"/>
    <cellStyle name="Notes" xfId="318"/>
    <cellStyle name="Notitie" xfId="28"/>
    <cellStyle name="Notitie 2" xfId="531"/>
    <cellStyle name="nplosion" xfId="619"/>
    <cellStyle name="Ongedefinieerd" xfId="319"/>
    <cellStyle name="Ongeldig" xfId="29"/>
    <cellStyle name="Ongeldig 2" xfId="532"/>
    <cellStyle name="Original" xfId="620"/>
    <cellStyle name="Percent [2]" xfId="320"/>
    <cellStyle name="Percent 10" xfId="621"/>
    <cellStyle name="Percent 11" xfId="622"/>
    <cellStyle name="Percent 12" xfId="623"/>
    <cellStyle name="Percent 13" xfId="624"/>
    <cellStyle name="Percent 14" xfId="625"/>
    <cellStyle name="Percent 15" xfId="626"/>
    <cellStyle name="Percent 16" xfId="627"/>
    <cellStyle name="Percent 17" xfId="628"/>
    <cellStyle name="Percent 18" xfId="30"/>
    <cellStyle name="Percent 18 2" xfId="61"/>
    <cellStyle name="Percent 2" xfId="31"/>
    <cellStyle name="Percent 2 2" xfId="77"/>
    <cellStyle name="Percent 3" xfId="629"/>
    <cellStyle name="Percent 3 2" xfId="630"/>
    <cellStyle name="Percent 4" xfId="631"/>
    <cellStyle name="Percent 5" xfId="632"/>
    <cellStyle name="Percent 6" xfId="633"/>
    <cellStyle name="Percent 7" xfId="634"/>
    <cellStyle name="Percent 8" xfId="635"/>
    <cellStyle name="Percent 9" xfId="636"/>
    <cellStyle name="Porcentaje" xfId="321"/>
    <cellStyle name="Porcentual 2" xfId="637"/>
    <cellStyle name="Procent 2" xfId="322"/>
    <cellStyle name="Procent 2 2" xfId="533"/>
    <cellStyle name="Procent 3" xfId="323"/>
    <cellStyle name="Procent 4" xfId="534"/>
    <cellStyle name="Procent 4 2" xfId="535"/>
    <cellStyle name="Procent 4 2 2" xfId="733"/>
    <cellStyle name="Procent 4 2 3" xfId="734"/>
    <cellStyle name="Procent 4 3" xfId="735"/>
    <cellStyle name="Procent 4 4" xfId="736"/>
    <cellStyle name="Procent 5" xfId="536"/>
    <cellStyle name="Procent 5 2" xfId="537"/>
    <cellStyle name="Procent 5 2 2" xfId="737"/>
    <cellStyle name="Procent 5 2 3" xfId="738"/>
    <cellStyle name="Procent 5 3" xfId="739"/>
    <cellStyle name="Procent 5 4" xfId="740"/>
    <cellStyle name="Procent 6" xfId="538"/>
    <cellStyle name="Procent 6 2" xfId="741"/>
    <cellStyle name="Procent 6 3" xfId="742"/>
    <cellStyle name="PSChar" xfId="32"/>
    <cellStyle name="PSChar 2" xfId="33"/>
    <cellStyle name="PSChar 2 2" xfId="62"/>
    <cellStyle name="PSDate" xfId="34"/>
    <cellStyle name="PSDate 2" xfId="35"/>
    <cellStyle name="PSDate 2 2" xfId="63"/>
    <cellStyle name="PSDec" xfId="36"/>
    <cellStyle name="PSDec 2" xfId="37"/>
    <cellStyle name="PSDec 2 2" xfId="64"/>
    <cellStyle name="PSHeading" xfId="38"/>
    <cellStyle name="PSHeading 2" xfId="39"/>
    <cellStyle name="PSHeading 2 2" xfId="65"/>
    <cellStyle name="PSHeading 2 2 2" xfId="743"/>
    <cellStyle name="PSHeading 2 2 3" xfId="744"/>
    <cellStyle name="PSHeading 2 3" xfId="745"/>
    <cellStyle name="PSHeading 2 4" xfId="746"/>
    <cellStyle name="PSHeading 2_Restated HTD ING Insurance" xfId="78"/>
    <cellStyle name="PSHeading 3" xfId="747"/>
    <cellStyle name="PSHeading 4" xfId="748"/>
    <cellStyle name="PSHeading_2010 Segmentation of US business for Group Stat Supplement v03" xfId="40"/>
    <cellStyle name="PSInt" xfId="41"/>
    <cellStyle name="PSInt 2" xfId="42"/>
    <cellStyle name="PSInt 2 2" xfId="66"/>
    <cellStyle name="PSSpacer" xfId="43"/>
    <cellStyle name="PSSpacer 2" xfId="44"/>
    <cellStyle name="PSSpacer 2 2" xfId="67"/>
    <cellStyle name="Punto" xfId="324"/>
    <cellStyle name="Punto0" xfId="325"/>
    <cellStyle name="QIS2InputCell" xfId="539"/>
    <cellStyle name="QIS5Area" xfId="540"/>
    <cellStyle name="QIS5CalcCell" xfId="541"/>
    <cellStyle name="QIS5Empty" xfId="542"/>
    <cellStyle name="QIS5Label" xfId="543"/>
    <cellStyle name="QIS5Locked" xfId="544"/>
    <cellStyle name="R03A" xfId="45"/>
    <cellStyle name="R04L" xfId="46"/>
    <cellStyle name="red" xfId="326"/>
    <cellStyle name="red date" xfId="327"/>
    <cellStyle name="Reset  - Opmaakprofiel7" xfId="638"/>
    <cellStyle name="Salida" xfId="328"/>
    <cellStyle name="Salida 2" xfId="545"/>
    <cellStyle name="Standa - Opmaakprofiel1" xfId="639"/>
    <cellStyle name="Standa - Opmaakprofiel2" xfId="640"/>
    <cellStyle name="Standaard 10" xfId="546"/>
    <cellStyle name="Standaard 2" xfId="329"/>
    <cellStyle name="Standaard 2 2" xfId="547"/>
    <cellStyle name="Standaard 2 2 2" xfId="548"/>
    <cellStyle name="Standaard 2 2 2 2" xfId="549"/>
    <cellStyle name="Standaard 2 2 2 2 2" xfId="749"/>
    <cellStyle name="Standaard 2 2 2 2 3" xfId="750"/>
    <cellStyle name="Standaard 2 2 2 3" xfId="751"/>
    <cellStyle name="Standaard 2 2 2 4" xfId="752"/>
    <cellStyle name="Standaard 3" xfId="550"/>
    <cellStyle name="Standaard 4" xfId="551"/>
    <cellStyle name="Standaard 4 2" xfId="552"/>
    <cellStyle name="Standaard 5" xfId="553"/>
    <cellStyle name="Standaard 6" xfId="554"/>
    <cellStyle name="Standaard 6 2" xfId="555"/>
    <cellStyle name="Standaard 6 2 2" xfId="753"/>
    <cellStyle name="Standaard 6 2 3" xfId="754"/>
    <cellStyle name="Standaard 6 3" xfId="755"/>
    <cellStyle name="Standaard 6 4" xfId="756"/>
    <cellStyle name="Standaard 7" xfId="556"/>
    <cellStyle name="Standaard 7 2" xfId="557"/>
    <cellStyle name="Standaard 7 2 2" xfId="757"/>
    <cellStyle name="Standaard 7 2 3" xfId="758"/>
    <cellStyle name="Standaard 7 3" xfId="759"/>
    <cellStyle name="Standaard 7 4" xfId="760"/>
    <cellStyle name="Standaard 8" xfId="558"/>
    <cellStyle name="Standaard 8 2" xfId="761"/>
    <cellStyle name="Standaard 8 3" xfId="762"/>
    <cellStyle name="Standaard 9" xfId="559"/>
    <cellStyle name="Standaard 9 2" xfId="560"/>
    <cellStyle name="Standard 3" xfId="561"/>
    <cellStyle name="Standard_Hyperion_Masterdatei_V3" xfId="330"/>
    <cellStyle name="Stijl 1" xfId="47"/>
    <cellStyle name="STYL0 - Opmaakprofiel1" xfId="641"/>
    <cellStyle name="STYL1 - Opmaakprofiel2" xfId="642"/>
    <cellStyle name="STYL2 - Opmaakprofiel3" xfId="643"/>
    <cellStyle name="STYL3 - Opmaakprofiel4" xfId="644"/>
    <cellStyle name="STYL4 - Opmaakprofiel5" xfId="645"/>
    <cellStyle name="STYL5 - Opmaakprofiel6" xfId="646"/>
    <cellStyle name="STYL6 - Opmaakprofiel7" xfId="647"/>
    <cellStyle name="STYL7 - Opmaakprofiel8" xfId="648"/>
    <cellStyle name="Style 1" xfId="48"/>
    <cellStyle name="Style 1 2" xfId="49"/>
    <cellStyle name="Style 1 2 2" xfId="68"/>
    <cellStyle name="Style 1 2_Restated HTD ING Insurance" xfId="79"/>
    <cellStyle name="Style 2" xfId="331"/>
    <cellStyle name="Style 3" xfId="332"/>
    <cellStyle name="Style 4" xfId="333"/>
    <cellStyle name="Style 5" xfId="334"/>
    <cellStyle name="Style 6" xfId="335"/>
    <cellStyle name="Style 7" xfId="336"/>
    <cellStyle name="surplus" xfId="337"/>
    <cellStyle name="symbol" xfId="338"/>
    <cellStyle name="Table  - Opmaakprofiel6" xfId="649"/>
    <cellStyle name="tekstgrootg" xfId="562"/>
    <cellStyle name="tekstgrootp" xfId="563"/>
    <cellStyle name="tekstgroott" xfId="564"/>
    <cellStyle name="tekstkleing" xfId="565"/>
    <cellStyle name="tekstkleinp" xfId="566"/>
    <cellStyle name="tekstkleint" xfId="567"/>
    <cellStyle name="Texto de advertencia" xfId="339"/>
    <cellStyle name="Texto de advertencia 2" xfId="568"/>
    <cellStyle name="Texto explicativo" xfId="340"/>
    <cellStyle name="Texto explicativo 2" xfId="569"/>
    <cellStyle name="Titel" xfId="50"/>
    <cellStyle name="Titel 2" xfId="570"/>
    <cellStyle name="Title  - Opmaakprofiel1" xfId="650"/>
    <cellStyle name="Título" xfId="341"/>
    <cellStyle name="Título 1" xfId="342"/>
    <cellStyle name="Título 1 2" xfId="571"/>
    <cellStyle name="Título 2" xfId="343"/>
    <cellStyle name="Título 2 2" xfId="572"/>
    <cellStyle name="Título 3" xfId="344"/>
    <cellStyle name="Título 3 2" xfId="573"/>
    <cellStyle name="Título 3 2 2" xfId="763"/>
    <cellStyle name="Título 3 2 3" xfId="764"/>
    <cellStyle name="Título 3 3" xfId="765"/>
    <cellStyle name="Título 3 4" xfId="766"/>
    <cellStyle name="Título 4" xfId="574"/>
    <cellStyle name="tnic" xfId="345"/>
    <cellStyle name="Totaal" xfId="51"/>
    <cellStyle name="Totaal 2" xfId="575"/>
    <cellStyle name="Total 2" xfId="576"/>
    <cellStyle name="TotCol - Opmaakprofiel5" xfId="651"/>
    <cellStyle name="TotRow - Opmaakprofiel4" xfId="652"/>
    <cellStyle name="trad" xfId="346"/>
    <cellStyle name="Uitvoer" xfId="52"/>
    <cellStyle name="Uitvoer 2" xfId="577"/>
    <cellStyle name="us" xfId="347"/>
    <cellStyle name="v" xfId="348"/>
    <cellStyle name="Valuta 2" xfId="578"/>
    <cellStyle name="Verklarende tekst" xfId="53"/>
    <cellStyle name="Verklarende tekst 2" xfId="579"/>
    <cellStyle name="Waarschuwingstekst" xfId="54"/>
    <cellStyle name="Waarschuwingstekst 2" xfId="580"/>
    <cellStyle name="warning" xfId="349"/>
    <cellStyle name="xContent" xfId="350"/>
    <cellStyle name="xIndexContent" xfId="351"/>
    <cellStyle name="xMiddleHead" xfId="352"/>
    <cellStyle name="xMiddleHead 2" xfId="767"/>
    <cellStyle name="xMiddleHead 3" xfId="768"/>
    <cellStyle name="xMiddleHeadAlert" xfId="353"/>
    <cellStyle name="xTopHead" xfId="354"/>
    <cellStyle name="xTopHead 2" xfId="769"/>
    <cellStyle name="xTopHead 3" xfId="770"/>
    <cellStyle name="xTopHeadAlert" xfId="355"/>
    <cellStyle name="강조색1" xfId="356"/>
    <cellStyle name="강조색2" xfId="357"/>
    <cellStyle name="강조색3" xfId="358"/>
    <cellStyle name="강조색4" xfId="359"/>
    <cellStyle name="강조색5" xfId="360"/>
    <cellStyle name="강조색6" xfId="361"/>
    <cellStyle name="경고문" xfId="362"/>
    <cellStyle name="계산" xfId="363"/>
    <cellStyle name="나쁨" xfId="364"/>
    <cellStyle name="메모" xfId="365"/>
    <cellStyle name="보통" xfId="366"/>
    <cellStyle name="설명 텍스트" xfId="367"/>
    <cellStyle name="셀 확인" xfId="368"/>
    <cellStyle name="연결된 셀" xfId="369"/>
    <cellStyle name="요약" xfId="370"/>
    <cellStyle name="입력" xfId="371"/>
    <cellStyle name="제목" xfId="372"/>
    <cellStyle name="제목 1" xfId="373"/>
    <cellStyle name="제목 2" xfId="374"/>
    <cellStyle name="제목 3" xfId="375"/>
    <cellStyle name="제목 3 2" xfId="771"/>
    <cellStyle name="제목 3 3" xfId="772"/>
    <cellStyle name="제목 4" xfId="376"/>
    <cellStyle name="좋음" xfId="377"/>
    <cellStyle name="출력" xfId="378"/>
    <cellStyle name="표준 2" xfId="379"/>
    <cellStyle name="常规_PALIC" xfId="380"/>
    <cellStyle name="標準_Quarterly Risk Disclosures - Q3_2009_US" xfId="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color rgb="FFBFB6AC"/>
      <color rgb="FFFF6600"/>
      <color rgb="FFEEEC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61"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externalLink" Target="externalLinks/externalLink14.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externalLink" Target="externalLinks/externalLink16.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025" name="Line 1"/>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026" name="Line 2"/>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Line 3"/>
        <xdr:cNvSpPr>
          <a:spLocks noChangeShapeType="1"/>
        </xdr:cNvSpPr>
      </xdr:nvSpPr>
      <xdr:spPr bwMode="auto">
        <a:xfrm flipH="1">
          <a:off x="0" y="36576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Line 2"/>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4" name="Line 3"/>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123824</xdr:colOff>
      <xdr:row>0</xdr:row>
      <xdr:rowOff>123825</xdr:rowOff>
    </xdr:from>
    <xdr:to>
      <xdr:col>1</xdr:col>
      <xdr:colOff>117245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4" y="123825"/>
          <a:ext cx="41436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1</xdr:col>
      <xdr:colOff>879246</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6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123824</xdr:colOff>
      <xdr:row>0</xdr:row>
      <xdr:rowOff>123825</xdr:rowOff>
    </xdr:from>
    <xdr:to>
      <xdr:col>2</xdr:col>
      <xdr:colOff>253317</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4" y="123825"/>
          <a:ext cx="41436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31337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123824</xdr:colOff>
      <xdr:row>0</xdr:row>
      <xdr:rowOff>123825</xdr:rowOff>
    </xdr:from>
    <xdr:to>
      <xdr:col>2</xdr:col>
      <xdr:colOff>198888</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4" y="123825"/>
          <a:ext cx="41436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733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1</xdr:col>
      <xdr:colOff>402996</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6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4267425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6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1</xdr:col>
      <xdr:colOff>879246</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6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4267425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6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05156" name="Text Box 4">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Capital%20Planning\Capital%20Tool\Ca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2">
          <cell r="N2">
            <v>0.75</v>
          </cell>
        </row>
        <row r="3">
          <cell r="L3">
            <v>1</v>
          </cell>
        </row>
        <row r="4">
          <cell r="L4">
            <v>1</v>
          </cell>
        </row>
        <row r="5">
          <cell r="L5">
            <v>7.2499999999999995E-2</v>
          </cell>
        </row>
        <row r="6">
          <cell r="L6">
            <v>1.2</v>
          </cell>
        </row>
        <row r="7">
          <cell r="L7">
            <v>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 val="Update_Overview"/>
      <sheetName val="OR_distr"/>
      <sheetName val="Stand_Alone_DB"/>
      <sheetName val="Scenario_Control"/>
      <sheetName val="Scenario_Output"/>
      <sheetName val="Raw_Data_Input"/>
      <sheetName val="Insurance_-_FX_Translation"/>
      <sheetName val="Insurance_-_Op_risk"/>
      <sheetName val="Insurance_-_ECAPS_and_KMV"/>
      <sheetName val="Insurance_-_BU_Input_EaR"/>
      <sheetName val="Bank_-_MR_input"/>
      <sheetName val="Bank_-_Other_Risks"/>
      <sheetName val="Distribution_scaled_to_RAROC"/>
      <sheetName val="1__Parameter_Inputs"/>
      <sheetName val="Data_Input"/>
      <sheetName val="Disaggregation_Raw_Data"/>
      <sheetName val="1__Inputs_and_scaling"/>
      <sheetName val="1__Banking_CaR"/>
      <sheetName val="1__Banking_CaR_aggregate_1"/>
      <sheetName val="1__Banking_EaR"/>
      <sheetName val="1__Banking_ECap"/>
      <sheetName val="1__Banking_EaR_aggregate_1"/>
      <sheetName val="1__Insurance_CaR"/>
      <sheetName val="1__Insurance_CaR_aggregate_1"/>
      <sheetName val="1__Insurance_EaR"/>
      <sheetName val="1__Insurance_ECap"/>
      <sheetName val="1__Insurance_EaR_aggregate_1"/>
      <sheetName val="1__Insurance_summary_aggregate"/>
      <sheetName val="2__Mortality"/>
      <sheetName val="2__Business"/>
      <sheetName val="2__P&amp;C"/>
      <sheetName val="2__Morbidity"/>
      <sheetName val="2__Currency"/>
      <sheetName val="2__Real_estate"/>
      <sheetName val="2__Interest"/>
      <sheetName val="2__Equity"/>
      <sheetName val="2__BU_div_aggregation"/>
      <sheetName val="2__Ins__sub-risk_div"/>
      <sheetName val="2__Insurance_SRT_div_aggregate"/>
      <sheetName val="2__Insurance_overview_aggregate"/>
      <sheetName val="2__Banking_overview_aggregate"/>
      <sheetName val="3__BI_IRR_EaR"/>
      <sheetName val="3__Bank-Insurance_div"/>
      <sheetName val="3__BI_div_Bank"/>
      <sheetName val="3__BI_div_Insurance"/>
      <sheetName val="4__Analytic_inter-risk"/>
      <sheetName val="4__simulation_Link"/>
      <sheetName val="Insurance_Analytic_Output"/>
      <sheetName val="Insurance_Output_aggregation"/>
      <sheetName val="Bank_Analytic_Output"/>
      <sheetName val="Bank_Output_aggregation"/>
      <sheetName val="Bank_-_ECap_Business_&amp;_Op_Risk"/>
      <sheetName val="Read_Me"/>
      <sheetName val="i2o_Bank_input"/>
      <sheetName val="i2o_Bank_analytic_output"/>
      <sheetName val="i2o_Bank_output"/>
      <sheetName val="i2o_Insurance_input"/>
      <sheetName val="i2o_Insurance_analytic_output"/>
      <sheetName val="Current_Risk_Profile"/>
      <sheetName val="i2o_Insurance_output"/>
      <sheetName val="Intermediate_Results"/>
      <sheetName val="Simulated_Scenarios"/>
      <sheetName val="Simulated_Correlations"/>
      <sheetName val="Correlation_Matrix_Update"/>
      <sheetName val="Update_Overview1"/>
      <sheetName val="OR_distr1"/>
      <sheetName val="Stand_Alone_DB1"/>
      <sheetName val="Scenario_Control1"/>
      <sheetName val="Scenario_Output1"/>
      <sheetName val="Raw_Data_Input1"/>
      <sheetName val="Insurance_-_FX_Translation1"/>
      <sheetName val="Insurance_-_Op_risk1"/>
      <sheetName val="Insurance_-_ECAPS_and_KMV1"/>
      <sheetName val="Insurance_-_BU_Input_EaR1"/>
      <sheetName val="Bank_-_MR_input1"/>
      <sheetName val="Bank_-_Other_Risks1"/>
      <sheetName val="Distribution_scaled_to_RAROC1"/>
      <sheetName val="1__Parameter_Inputs1"/>
      <sheetName val="Data_Input1"/>
      <sheetName val="Disaggregation_Raw_Data1"/>
      <sheetName val="1__Inputs_and_scaling1"/>
      <sheetName val="1__Banking_CaR1"/>
      <sheetName val="1__Banking_CaR_aggregate_11"/>
      <sheetName val="1__Banking_EaR1"/>
      <sheetName val="1__Banking_ECap1"/>
      <sheetName val="1__Banking_EaR_aggregate_11"/>
      <sheetName val="1__Insurance_CaR1"/>
      <sheetName val="1__Insurance_CaR_aggregate_11"/>
      <sheetName val="1__Insurance_EaR1"/>
      <sheetName val="1__Insurance_ECap1"/>
      <sheetName val="1__Insurance_EaR_aggregate_11"/>
      <sheetName val="1__Insurance_summary_aggregate1"/>
      <sheetName val="2__Mortality1"/>
      <sheetName val="2__Business1"/>
      <sheetName val="2__P&amp;C1"/>
      <sheetName val="2__Morbidity1"/>
      <sheetName val="2__Currency1"/>
      <sheetName val="2__Real_estate1"/>
      <sheetName val="2__Interest1"/>
      <sheetName val="2__Equity1"/>
      <sheetName val="2__BU_div_aggregation1"/>
      <sheetName val="2__Ins__sub-risk_div1"/>
      <sheetName val="2__Insurance_SRT_div_aggregate1"/>
      <sheetName val="2__Insurance_overview_aggregat1"/>
      <sheetName val="2__Banking_overview_aggregate1"/>
      <sheetName val="3__BI_IRR_EaR1"/>
      <sheetName val="3__Bank-Insurance_div1"/>
      <sheetName val="3__BI_div_Bank1"/>
      <sheetName val="3__BI_div_Insurance1"/>
      <sheetName val="4__Analytic_inter-risk1"/>
      <sheetName val="4__simulation_Link1"/>
      <sheetName val="Insurance_Analytic_Output1"/>
      <sheetName val="Insurance_Output_aggregation1"/>
      <sheetName val="Bank_Analytic_Output1"/>
      <sheetName val="Bank_Output_aggregation1"/>
      <sheetName val="Bank_-_ECap_Business_&amp;_Op_Risk1"/>
      <sheetName val="Read_Me1"/>
      <sheetName val="i2o_Bank_input1"/>
      <sheetName val="i2o_Bank_analytic_output1"/>
      <sheetName val="i2o_Bank_output1"/>
      <sheetName val="i2o_Insurance_input1"/>
      <sheetName val="i2o_Insurance_analytic_output1"/>
      <sheetName val="Current_Risk_Profile1"/>
      <sheetName val="i2o_Insurance_output1"/>
      <sheetName val="Intermediate_Results1"/>
      <sheetName val="Simulated_Scenarios1"/>
      <sheetName val="Simulated_Correlations1"/>
      <sheetName val="Correlation_Matrix_Updat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row r="2">
          <cell r="I2">
            <v>2</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 val="03_06_2003"/>
      <sheetName val="03_06_20031"/>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s>
    <sheetDataSet>
      <sheetData sheetId="0"/>
      <sheetData sheetId="1"/>
      <sheetData sheetId="2"/>
      <sheetData sheetId="3"/>
      <sheetData sheetId="4"/>
      <sheetData sheetId="5"/>
      <sheetData sheetId="6"/>
      <sheetData sheetId="7" refreshError="1">
        <row r="1">
          <cell r="A1" t="str">
            <v>don't remove this rom</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
          <cell r="I1">
            <v>34</v>
          </cell>
        </row>
      </sheetData>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refreshError="1"/>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 val="1__Inputs_and_scaling"/>
      <sheetName val="1__Parameter_Inputs"/>
      <sheetName val="1__Banking_CaR"/>
      <sheetName val="1__Banking_EaR"/>
      <sheetName val="1__Banking_ECap"/>
      <sheetName val="1__Insurance_CaR"/>
      <sheetName val="1__Insurance_EaR"/>
      <sheetName val="1__Insurance_ECap"/>
      <sheetName val="1__Insurance_summary"/>
      <sheetName val="2_Intra_risk_diversification"/>
      <sheetName val="2__Mortality"/>
      <sheetName val="2__Business"/>
      <sheetName val="2__P&amp;C"/>
      <sheetName val="2__Morbidity"/>
      <sheetName val="2__Currency"/>
      <sheetName val="2__Real_estate"/>
      <sheetName val="2__Interest"/>
      <sheetName val="2__Equity"/>
      <sheetName val="2__BU_diversification"/>
      <sheetName val="2__Ins__sub-risk_div"/>
      <sheetName val="2__Insurance_overview"/>
      <sheetName val="2__Bank_Overview"/>
      <sheetName val="3__Bank_and_Insurance_div"/>
      <sheetName val="3__Bank-Insurance_div"/>
      <sheetName val="4__Inter_risk_diversification"/>
      <sheetName val="4__Inter_risk_aggregation"/>
      <sheetName val="4__simulation_Link"/>
      <sheetName val="4__Insurance_IR_allocation"/>
      <sheetName val="Simulation_Outputs"/>
      <sheetName val="Covar_Outputs"/>
      <sheetName val="Output_Overview"/>
      <sheetName val="Raw_Data_Input"/>
      <sheetName val="Insurance_-_FX_(value)"/>
      <sheetName val="Insurance_-_EaR"/>
      <sheetName val="Insurance_-_MVaR"/>
      <sheetName val="Insurance_-_Op_risk"/>
      <sheetName val="Insurance_-_Ecap_and_MvM"/>
      <sheetName val="Bank_-_VaR_input"/>
      <sheetName val="Bank_-_EaR_inputs"/>
      <sheetName val="Bank_-_Credit_Risk"/>
      <sheetName val="Bank_-_Transfer_Risk"/>
      <sheetName val="Bank_-_ECap_Business_&amp;_Op_Risk"/>
      <sheetName val="Bank_-_Business_risk"/>
      <sheetName val="Bank_-_Operational_risk"/>
      <sheetName val="Bank_-_FX_translation_risk"/>
      <sheetName val="Distribution_scaled_to_RAROC"/>
      <sheetName val="Read_Me"/>
      <sheetName val="Data_Input"/>
      <sheetName val="Correlation_Matrix_Update"/>
      <sheetName val="Intermediate_Results"/>
      <sheetName val="Simulated_Scenarios"/>
      <sheetName val="Simulated_Correlations"/>
      <sheetName val="Disaggregation_Raw_Data"/>
      <sheetName val="1__Inputs_and_scaling1"/>
      <sheetName val="1__Parameter_Inputs1"/>
      <sheetName val="1__Banking_CaR1"/>
      <sheetName val="1__Banking_EaR1"/>
      <sheetName val="1__Banking_ECap1"/>
      <sheetName val="1__Insurance_CaR1"/>
      <sheetName val="1__Insurance_EaR1"/>
      <sheetName val="1__Insurance_ECap1"/>
      <sheetName val="1__Insurance_summary1"/>
      <sheetName val="2_Intra_risk_diversification1"/>
      <sheetName val="2__Mortality1"/>
      <sheetName val="2__Business1"/>
      <sheetName val="2__P&amp;C1"/>
      <sheetName val="2__Morbidity1"/>
      <sheetName val="2__Currency1"/>
      <sheetName val="2__Real_estate1"/>
      <sheetName val="2__Interest1"/>
      <sheetName val="2__Equity1"/>
      <sheetName val="2__BU_diversification1"/>
      <sheetName val="2__Ins__sub-risk_div1"/>
      <sheetName val="2__Insurance_overview1"/>
      <sheetName val="2__Bank_Overview1"/>
      <sheetName val="3__Bank_and_Insurance_div1"/>
      <sheetName val="3__Bank-Insurance_div1"/>
      <sheetName val="4__Inter_risk_diversification1"/>
      <sheetName val="4__Inter_risk_aggregation1"/>
      <sheetName val="4__simulation_Link1"/>
      <sheetName val="4__Insurance_IR_allocation1"/>
      <sheetName val="Simulation_Outputs1"/>
      <sheetName val="Covar_Outputs1"/>
      <sheetName val="Output_Overview1"/>
      <sheetName val="Raw_Data_Input1"/>
      <sheetName val="Insurance_-_FX_(value)1"/>
      <sheetName val="Insurance_-_EaR1"/>
      <sheetName val="Insurance_-_MVaR1"/>
      <sheetName val="Insurance_-_Op_risk1"/>
      <sheetName val="Insurance_-_Ecap_and_MvM1"/>
      <sheetName val="Bank_-_VaR_input1"/>
      <sheetName val="Bank_-_EaR_inputs1"/>
      <sheetName val="Bank_-_Credit_Risk1"/>
      <sheetName val="Bank_-_Transfer_Risk1"/>
      <sheetName val="Bank_-_ECap_Business_&amp;_Op_Risk1"/>
      <sheetName val="Bank_-_Business_risk1"/>
      <sheetName val="Bank_-_Operational_risk1"/>
      <sheetName val="Bank_-_FX_translation_risk1"/>
      <sheetName val="Distribution_scaled_to_RAROC1"/>
      <sheetName val="Read_Me1"/>
      <sheetName val="Data_Input1"/>
      <sheetName val="Correlation_Matrix_Update1"/>
      <sheetName val="Intermediate_Results1"/>
      <sheetName val="Simulated_Scenarios1"/>
      <sheetName val="Simulated_Correlations1"/>
      <sheetName val="Disaggregation_Raw_Data1"/>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ow r="7">
          <cell r="D7">
            <v>1</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customProperty" Target="../customProperty1.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2.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customProperty" Target="../customProperty3.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customProperty" Target="../customProperty4.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75"/>
  <sheetViews>
    <sheetView showGridLines="0" tabSelected="1" view="pageBreakPreview" zoomScale="70" zoomScaleNormal="85" zoomScaleSheetLayoutView="70" workbookViewId="0"/>
  </sheetViews>
  <sheetFormatPr defaultColWidth="9.140625" defaultRowHeight="12.75"/>
  <cols>
    <col min="1" max="1" width="2.85546875" style="12" customWidth="1"/>
    <col min="2" max="2" width="65.7109375" style="12" customWidth="1"/>
    <col min="3" max="3" width="96.7109375" style="12" customWidth="1"/>
    <col min="4" max="4" width="3.7109375" style="22" customWidth="1"/>
    <col min="5" max="16384" width="9.140625" style="12"/>
  </cols>
  <sheetData>
    <row r="1" spans="1:35" s="1" customFormat="1" ht="50.1" customHeight="1">
      <c r="B1" s="1166"/>
      <c r="C1" s="1166"/>
    </row>
    <row r="2" spans="1:35" s="7" customFormat="1" ht="39.950000000000003" customHeight="1">
      <c r="A2" s="1169" t="s">
        <v>378</v>
      </c>
      <c r="B2" s="1170"/>
      <c r="C2" s="1170"/>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0.75" customHeight="1">
      <c r="A3" s="44"/>
      <c r="B3" s="43"/>
      <c r="C3" s="44"/>
      <c r="D3" s="10"/>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s="7" customFormat="1" ht="15.75" customHeight="1">
      <c r="A4" s="1171"/>
      <c r="B4" s="1171"/>
      <c r="C4" s="1171"/>
      <c r="D4" s="13"/>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s="7" customFormat="1" ht="20.100000000000001" customHeight="1">
      <c r="A5" s="1172" t="s">
        <v>63</v>
      </c>
      <c r="B5" s="1173"/>
      <c r="C5" s="1172"/>
      <c r="D5" s="1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s="7" customFormat="1" ht="32.25" customHeight="1">
      <c r="A6" s="17" t="s">
        <v>66</v>
      </c>
      <c r="B6" s="1176" t="s">
        <v>234</v>
      </c>
      <c r="C6" s="117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s="7" customFormat="1" ht="18.75" customHeight="1">
      <c r="A7" s="17" t="s">
        <v>66</v>
      </c>
      <c r="B7" s="1174" t="s">
        <v>328</v>
      </c>
      <c r="C7" s="117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1:35" s="7" customFormat="1" ht="64.5" customHeight="1">
      <c r="A8" s="17" t="s">
        <v>66</v>
      </c>
      <c r="B8" s="1177" t="s">
        <v>484</v>
      </c>
      <c r="C8" s="1177"/>
      <c r="D8" s="1075"/>
      <c r="E8" s="1075"/>
      <c r="F8" s="1075"/>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5"/>
      <c r="AH8" s="1075"/>
      <c r="AI8" s="1075"/>
    </row>
    <row r="9" spans="1:35" s="7" customFormat="1" ht="64.5" customHeight="1">
      <c r="A9" s="17" t="s">
        <v>66</v>
      </c>
      <c r="B9" s="1177" t="s">
        <v>487</v>
      </c>
      <c r="C9" s="1177"/>
      <c r="D9" s="18"/>
      <c r="E9" s="18"/>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s="7" customFormat="1" ht="47.25" customHeight="1">
      <c r="A10" s="17" t="s">
        <v>66</v>
      </c>
      <c r="B10" s="1178" t="s">
        <v>340</v>
      </c>
      <c r="C10" s="1177"/>
      <c r="D10" s="18"/>
      <c r="E10" s="18"/>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row>
    <row r="11" spans="1:35" s="7" customFormat="1" ht="53.25" customHeight="1">
      <c r="A11" s="17" t="s">
        <v>66</v>
      </c>
      <c r="B11" s="1178" t="s">
        <v>448</v>
      </c>
      <c r="C11" s="1177"/>
      <c r="D11" s="19"/>
      <c r="E11" s="19"/>
    </row>
    <row r="12" spans="1:35" s="1050" customFormat="1" ht="18.75" customHeight="1">
      <c r="A12" s="17" t="s">
        <v>66</v>
      </c>
      <c r="B12" s="1175" t="s">
        <v>67</v>
      </c>
      <c r="C12" s="1175"/>
      <c r="D12" s="1051"/>
      <c r="E12" s="1051"/>
      <c r="F12" s="1052"/>
      <c r="G12" s="1052"/>
      <c r="H12" s="1052"/>
      <c r="I12" s="1052"/>
      <c r="J12" s="1052"/>
      <c r="K12" s="1052"/>
      <c r="L12" s="1052"/>
      <c r="M12" s="1052"/>
      <c r="N12" s="1052"/>
      <c r="O12" s="1052"/>
      <c r="P12" s="1052"/>
      <c r="Q12" s="1052"/>
      <c r="R12" s="1052"/>
      <c r="S12" s="1052"/>
      <c r="T12" s="1052"/>
      <c r="U12" s="1052"/>
      <c r="V12" s="1052"/>
      <c r="W12" s="1052"/>
      <c r="X12" s="1052"/>
      <c r="Y12" s="1052"/>
      <c r="Z12" s="1052"/>
      <c r="AA12" s="1052"/>
      <c r="AB12" s="1052"/>
      <c r="AC12" s="1052"/>
      <c r="AD12" s="1052"/>
      <c r="AE12" s="1052"/>
      <c r="AF12" s="1052"/>
      <c r="AG12" s="1052"/>
      <c r="AH12" s="1052"/>
      <c r="AI12" s="1052"/>
    </row>
    <row r="13" spans="1:35" s="7" customFormat="1" ht="18.75" customHeight="1">
      <c r="A13" s="17" t="s">
        <v>66</v>
      </c>
      <c r="B13" s="1175" t="s">
        <v>68</v>
      </c>
      <c r="C13" s="1175"/>
      <c r="D13" s="18"/>
      <c r="E13" s="1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7.5" customHeight="1">
      <c r="A14" s="21"/>
      <c r="B14" s="1"/>
      <c r="C14" s="1"/>
    </row>
    <row r="15" spans="1:35" ht="15.75" customHeight="1">
      <c r="A15" s="1172" t="s">
        <v>5</v>
      </c>
      <c r="B15" s="1173"/>
      <c r="C15" s="1172"/>
    </row>
    <row r="16" spans="1:35" ht="12.75" customHeight="1">
      <c r="A16" s="35"/>
      <c r="B16" s="36" t="s">
        <v>6</v>
      </c>
      <c r="C16" s="36" t="s">
        <v>7</v>
      </c>
    </row>
    <row r="17" spans="1:3" ht="12.75" customHeight="1">
      <c r="A17" s="35"/>
      <c r="B17" s="36"/>
      <c r="C17" s="36"/>
    </row>
    <row r="18" spans="1:3" ht="12.75" customHeight="1">
      <c r="A18" s="17" t="s">
        <v>66</v>
      </c>
      <c r="B18" s="33" t="s">
        <v>8</v>
      </c>
      <c r="C18" s="33" t="s">
        <v>9</v>
      </c>
    </row>
    <row r="19" spans="1:3" ht="12.75" customHeight="1">
      <c r="A19" s="7"/>
      <c r="B19" s="33"/>
      <c r="C19" s="33" t="s">
        <v>10</v>
      </c>
    </row>
    <row r="20" spans="1:3" ht="7.5" customHeight="1">
      <c r="A20" s="7"/>
      <c r="B20" s="33"/>
      <c r="C20" s="33"/>
    </row>
    <row r="21" spans="1:3" ht="12.75" customHeight="1">
      <c r="A21" s="17" t="s">
        <v>66</v>
      </c>
      <c r="B21" s="33" t="s">
        <v>11</v>
      </c>
      <c r="C21" s="33" t="s">
        <v>12</v>
      </c>
    </row>
    <row r="22" spans="1:3" ht="12.75" customHeight="1">
      <c r="A22" s="7"/>
      <c r="B22" s="33"/>
      <c r="C22" s="33" t="s">
        <v>13</v>
      </c>
    </row>
    <row r="23" spans="1:3" ht="12.75" customHeight="1">
      <c r="A23" s="7"/>
      <c r="B23" s="33"/>
      <c r="C23" s="33" t="s">
        <v>14</v>
      </c>
    </row>
    <row r="24" spans="1:3" ht="12.75" customHeight="1">
      <c r="A24" s="7"/>
      <c r="B24" s="33"/>
      <c r="C24" s="33" t="s">
        <v>15</v>
      </c>
    </row>
    <row r="25" spans="1:3" ht="7.5" customHeight="1">
      <c r="A25" s="7"/>
      <c r="B25" s="33"/>
      <c r="C25" s="33"/>
    </row>
    <row r="26" spans="1:3" ht="12.75" customHeight="1">
      <c r="A26" s="17" t="s">
        <v>66</v>
      </c>
      <c r="B26" s="33" t="s">
        <v>16</v>
      </c>
      <c r="C26" s="33" t="s">
        <v>17</v>
      </c>
    </row>
    <row r="27" spans="1:3" ht="12.75" customHeight="1">
      <c r="A27" s="7"/>
      <c r="B27" s="33"/>
      <c r="C27" s="33" t="s">
        <v>125</v>
      </c>
    </row>
    <row r="28" spans="1:3" ht="7.5" customHeight="1">
      <c r="A28" s="7"/>
      <c r="B28" s="33"/>
      <c r="C28" s="33"/>
    </row>
    <row r="29" spans="1:3" ht="12.75" customHeight="1">
      <c r="A29" s="17" t="s">
        <v>66</v>
      </c>
      <c r="B29" s="33" t="s">
        <v>18</v>
      </c>
      <c r="C29" s="33" t="s">
        <v>19</v>
      </c>
    </row>
    <row r="30" spans="1:3" ht="12.75" customHeight="1">
      <c r="A30" s="16"/>
      <c r="B30" s="33"/>
      <c r="C30" s="33" t="s">
        <v>20</v>
      </c>
    </row>
    <row r="31" spans="1:3" ht="12.75" customHeight="1">
      <c r="A31" s="16"/>
      <c r="B31" s="33"/>
      <c r="C31" s="33" t="s">
        <v>21</v>
      </c>
    </row>
    <row r="32" spans="1:3" ht="12.75" customHeight="1">
      <c r="A32" s="16"/>
      <c r="B32" s="33"/>
      <c r="C32" s="33" t="s">
        <v>22</v>
      </c>
    </row>
    <row r="33" spans="1:3" ht="12.75" customHeight="1">
      <c r="C33" s="33" t="s">
        <v>33</v>
      </c>
    </row>
    <row r="35" spans="1:3" ht="106.5" customHeight="1">
      <c r="A35" s="1167"/>
      <c r="B35" s="1168"/>
      <c r="C35" s="1168"/>
    </row>
    <row r="74" spans="1:4">
      <c r="D74" s="4"/>
    </row>
    <row r="75" spans="1:4" ht="30.75">
      <c r="A75" s="3"/>
      <c r="C75" s="4"/>
    </row>
  </sheetData>
  <mergeCells count="14">
    <mergeCell ref="B1:C1"/>
    <mergeCell ref="A35:C35"/>
    <mergeCell ref="A2:C2"/>
    <mergeCell ref="A4:C4"/>
    <mergeCell ref="A5:C5"/>
    <mergeCell ref="B7:C7"/>
    <mergeCell ref="B12:C12"/>
    <mergeCell ref="B6:C6"/>
    <mergeCell ref="B13:C13"/>
    <mergeCell ref="B9:C9"/>
    <mergeCell ref="A15:C15"/>
    <mergeCell ref="B11:C11"/>
    <mergeCell ref="B10:C10"/>
    <mergeCell ref="B8:C8"/>
  </mergeCells>
  <phoneticPr fontId="10" type="noConversion"/>
  <pageMargins left="0.74803149606299213" right="0.35433070866141736" top="0.47244094488188981" bottom="0.43307086614173229" header="0.11811023622047245" footer="0.11811023622047245"/>
  <pageSetup paperSize="9" scale="80"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71"/>
  <sheetViews>
    <sheetView showGridLines="0" view="pageBreakPreview" zoomScale="70" zoomScaleNormal="85" zoomScaleSheetLayoutView="70" workbookViewId="0"/>
  </sheetViews>
  <sheetFormatPr defaultColWidth="9.140625" defaultRowHeight="12.75"/>
  <cols>
    <col min="1" max="1" width="64.5703125" style="58" customWidth="1"/>
    <col min="2" max="2" width="63.7109375" style="58" customWidth="1"/>
    <col min="3" max="3" width="60" style="58" customWidth="1"/>
    <col min="4" max="6" width="6.7109375" style="180" hidden="1" customWidth="1"/>
    <col min="7" max="16384" width="9.140625" style="58"/>
  </cols>
  <sheetData>
    <row r="1" spans="1:31" s="55" customFormat="1" ht="50.1" customHeight="1">
      <c r="A1" s="161"/>
      <c r="D1" s="162"/>
      <c r="E1" s="162"/>
      <c r="F1" s="162"/>
    </row>
    <row r="2" spans="1:31" ht="39.950000000000003" customHeight="1">
      <c r="A2" s="56" t="s">
        <v>73</v>
      </c>
      <c r="D2" s="163"/>
      <c r="E2" s="163"/>
      <c r="F2" s="163"/>
    </row>
    <row r="3" spans="1:31" ht="1.5" customHeight="1">
      <c r="A3" s="90"/>
      <c r="B3" s="89"/>
      <c r="C3" s="89"/>
      <c r="D3" s="164"/>
      <c r="E3" s="164"/>
      <c r="F3" s="164"/>
    </row>
    <row r="4" spans="1:31" s="67" customFormat="1" ht="15.75" customHeight="1">
      <c r="A4" s="165"/>
      <c r="B4" s="165"/>
      <c r="C4" s="165"/>
      <c r="D4" s="166"/>
      <c r="E4" s="166"/>
      <c r="F4" s="166"/>
      <c r="G4" s="87"/>
      <c r="H4" s="87"/>
      <c r="I4" s="87"/>
      <c r="J4" s="87"/>
      <c r="K4" s="87"/>
      <c r="L4" s="87"/>
      <c r="M4" s="87"/>
      <c r="N4" s="87"/>
      <c r="O4" s="87"/>
      <c r="P4" s="87"/>
      <c r="Q4" s="87"/>
      <c r="R4" s="87"/>
      <c r="S4" s="87"/>
      <c r="T4" s="87"/>
      <c r="U4" s="87"/>
      <c r="V4" s="87"/>
      <c r="W4" s="87"/>
      <c r="X4" s="87"/>
      <c r="Y4" s="87"/>
      <c r="Z4" s="87"/>
      <c r="AA4" s="87"/>
      <c r="AB4" s="87"/>
      <c r="AC4" s="87"/>
      <c r="AD4" s="87"/>
      <c r="AE4" s="87"/>
    </row>
    <row r="5" spans="1:31" s="67" customFormat="1" ht="20.100000000000001" customHeight="1">
      <c r="A5" s="167" t="s">
        <v>344</v>
      </c>
      <c r="B5" s="167" t="s">
        <v>345</v>
      </c>
      <c r="C5" s="167" t="s">
        <v>377</v>
      </c>
      <c r="D5" s="168"/>
      <c r="E5" s="168"/>
      <c r="F5" s="168"/>
      <c r="G5" s="87"/>
      <c r="H5" s="87"/>
      <c r="I5" s="87"/>
      <c r="J5" s="87"/>
      <c r="K5" s="87"/>
      <c r="L5" s="87"/>
      <c r="M5" s="87"/>
      <c r="N5" s="87"/>
      <c r="O5" s="87"/>
      <c r="P5" s="87"/>
      <c r="Q5" s="87"/>
      <c r="R5" s="87"/>
      <c r="S5" s="87"/>
      <c r="T5" s="87"/>
      <c r="U5" s="87"/>
      <c r="V5" s="87"/>
      <c r="W5" s="87"/>
      <c r="X5" s="87"/>
      <c r="Y5" s="87"/>
      <c r="Z5" s="87"/>
      <c r="AA5" s="87"/>
      <c r="AB5" s="87"/>
      <c r="AC5" s="87"/>
      <c r="AD5" s="87"/>
      <c r="AE5" s="87"/>
    </row>
    <row r="6" spans="1:31" s="67" customFormat="1" ht="15.95" customHeight="1">
      <c r="A6" s="169"/>
      <c r="B6" s="169"/>
      <c r="C6" s="87"/>
      <c r="D6" s="170"/>
      <c r="E6" s="170"/>
      <c r="F6" s="170"/>
      <c r="G6" s="87"/>
      <c r="H6" s="87"/>
      <c r="I6" s="87"/>
      <c r="J6" s="87"/>
      <c r="K6" s="87"/>
      <c r="L6" s="87"/>
      <c r="M6" s="87"/>
      <c r="N6" s="87"/>
      <c r="O6" s="87"/>
      <c r="P6" s="87"/>
      <c r="Q6" s="87"/>
      <c r="R6" s="87"/>
      <c r="S6" s="87"/>
      <c r="T6" s="87"/>
      <c r="U6" s="87"/>
      <c r="V6" s="87"/>
      <c r="W6" s="87"/>
      <c r="X6" s="87"/>
      <c r="Y6" s="87"/>
      <c r="Z6" s="87"/>
      <c r="AA6" s="87"/>
      <c r="AB6" s="87"/>
      <c r="AC6" s="87"/>
      <c r="AD6" s="87"/>
      <c r="AE6" s="87"/>
    </row>
    <row r="7" spans="1:31" s="172" customFormat="1" ht="15.95" customHeight="1">
      <c r="A7" s="46" t="s">
        <v>438</v>
      </c>
      <c r="B7" s="46" t="s">
        <v>441</v>
      </c>
      <c r="C7" s="46" t="s">
        <v>462</v>
      </c>
      <c r="D7" s="37">
        <v>5</v>
      </c>
      <c r="E7" s="37">
        <v>10</v>
      </c>
      <c r="F7" s="37">
        <v>40</v>
      </c>
    </row>
    <row r="8" spans="1:31" s="67" customFormat="1" ht="15.95" customHeight="1">
      <c r="A8" s="46" t="s">
        <v>358</v>
      </c>
      <c r="B8" s="46" t="s">
        <v>442</v>
      </c>
      <c r="C8" s="46" t="s">
        <v>444</v>
      </c>
      <c r="D8" s="37">
        <v>6</v>
      </c>
      <c r="E8" s="37">
        <v>11</v>
      </c>
      <c r="F8" s="37">
        <v>41</v>
      </c>
    </row>
    <row r="9" spans="1:31" s="67" customFormat="1" ht="15.95" customHeight="1">
      <c r="A9" s="46" t="s">
        <v>439</v>
      </c>
      <c r="B9" s="46" t="s">
        <v>365</v>
      </c>
      <c r="C9" s="46" t="s">
        <v>370</v>
      </c>
      <c r="D9" s="37"/>
      <c r="E9" s="37"/>
      <c r="F9" s="37"/>
    </row>
    <row r="10" spans="1:31" s="67" customFormat="1" ht="15.95" customHeight="1">
      <c r="A10" s="46" t="s">
        <v>364</v>
      </c>
      <c r="B10" s="46" t="s">
        <v>440</v>
      </c>
      <c r="C10" s="46" t="s">
        <v>371</v>
      </c>
      <c r="D10" s="37"/>
      <c r="E10" s="37"/>
      <c r="F10" s="37"/>
    </row>
    <row r="11" spans="1:31" s="67" customFormat="1" ht="15.95" customHeight="1">
      <c r="A11" s="46" t="s">
        <v>363</v>
      </c>
      <c r="B11" s="46" t="s">
        <v>366</v>
      </c>
      <c r="C11" s="46" t="s">
        <v>372</v>
      </c>
      <c r="D11" s="37"/>
      <c r="E11" s="37"/>
      <c r="F11" s="37"/>
    </row>
    <row r="12" spans="1:31" s="67" customFormat="1" ht="15.95" customHeight="1">
      <c r="A12" s="46" t="s">
        <v>362</v>
      </c>
      <c r="B12" s="46" t="s">
        <v>443</v>
      </c>
      <c r="C12" s="46" t="s">
        <v>373</v>
      </c>
      <c r="D12" s="37"/>
      <c r="E12" s="37"/>
      <c r="F12" s="37"/>
    </row>
    <row r="13" spans="1:31" s="67" customFormat="1" ht="15.95" customHeight="1">
      <c r="A13" s="46" t="s">
        <v>361</v>
      </c>
      <c r="B13" s="46" t="s">
        <v>476</v>
      </c>
      <c r="C13" s="46" t="s">
        <v>374</v>
      </c>
      <c r="D13" s="37"/>
      <c r="E13" s="37"/>
      <c r="F13" s="37"/>
    </row>
    <row r="14" spans="1:31" s="67" customFormat="1" ht="15.95" customHeight="1">
      <c r="A14" s="46" t="s">
        <v>360</v>
      </c>
      <c r="B14" s="46" t="s">
        <v>477</v>
      </c>
      <c r="C14" s="46" t="s">
        <v>375</v>
      </c>
      <c r="D14" s="37"/>
      <c r="E14" s="37"/>
      <c r="F14" s="37"/>
    </row>
    <row r="15" spans="1:31" s="67" customFormat="1" ht="15.95" customHeight="1">
      <c r="A15" s="46" t="s">
        <v>359</v>
      </c>
      <c r="B15" s="46" t="s">
        <v>367</v>
      </c>
      <c r="C15" s="46" t="s">
        <v>376</v>
      </c>
      <c r="D15" s="37"/>
      <c r="E15" s="37"/>
      <c r="F15" s="37"/>
    </row>
    <row r="16" spans="1:31" s="67" customFormat="1" ht="15.95" customHeight="1">
      <c r="A16" s="46" t="s">
        <v>348</v>
      </c>
      <c r="B16" s="46" t="s">
        <v>368</v>
      </c>
      <c r="D16" s="37"/>
      <c r="E16" s="37"/>
      <c r="F16" s="37"/>
    </row>
    <row r="17" spans="1:6" s="67" customFormat="1" ht="15.95" customHeight="1">
      <c r="A17" s="46" t="s">
        <v>349</v>
      </c>
      <c r="B17" s="46" t="s">
        <v>369</v>
      </c>
      <c r="C17" s="1009"/>
      <c r="D17" s="37"/>
      <c r="E17" s="37"/>
      <c r="F17" s="37"/>
    </row>
    <row r="18" spans="1:6" s="67" customFormat="1" ht="15.95" customHeight="1">
      <c r="A18" s="46" t="s">
        <v>350</v>
      </c>
      <c r="D18" s="37"/>
      <c r="E18" s="37"/>
      <c r="F18" s="37"/>
    </row>
    <row r="19" spans="1:6" s="67" customFormat="1" ht="15.95" customHeight="1">
      <c r="A19" s="46" t="s">
        <v>351</v>
      </c>
      <c r="D19" s="37"/>
      <c r="E19" s="37"/>
      <c r="F19" s="37"/>
    </row>
    <row r="20" spans="1:6" s="67" customFormat="1" ht="15.95" customHeight="1">
      <c r="A20" s="46" t="s">
        <v>352</v>
      </c>
      <c r="D20" s="37"/>
      <c r="E20" s="37"/>
      <c r="F20" s="37"/>
    </row>
    <row r="21" spans="1:6" s="67" customFormat="1" ht="15.95" customHeight="1">
      <c r="A21" s="46" t="s">
        <v>353</v>
      </c>
      <c r="D21" s="37"/>
      <c r="E21" s="37"/>
      <c r="F21" s="37"/>
    </row>
    <row r="22" spans="1:6" s="67" customFormat="1" ht="15.95" customHeight="1">
      <c r="A22" s="46" t="s">
        <v>354</v>
      </c>
      <c r="D22" s="37"/>
      <c r="E22" s="37"/>
      <c r="F22" s="37"/>
    </row>
    <row r="23" spans="1:6" s="67" customFormat="1" ht="15.95" customHeight="1">
      <c r="A23" s="46" t="s">
        <v>355</v>
      </c>
      <c r="D23" s="37"/>
      <c r="E23" s="37"/>
      <c r="F23" s="37"/>
    </row>
    <row r="24" spans="1:6" s="67" customFormat="1" ht="15.95" customHeight="1">
      <c r="A24" s="46" t="s">
        <v>356</v>
      </c>
      <c r="D24" s="37"/>
      <c r="E24" s="37"/>
      <c r="F24" s="37"/>
    </row>
    <row r="25" spans="1:6" s="67" customFormat="1" ht="15.95" customHeight="1">
      <c r="A25" s="46" t="s">
        <v>449</v>
      </c>
      <c r="D25" s="37"/>
      <c r="E25" s="37"/>
      <c r="F25" s="37"/>
    </row>
    <row r="26" spans="1:6" s="67" customFormat="1" ht="15.95" customHeight="1">
      <c r="A26" s="46" t="s">
        <v>357</v>
      </c>
      <c r="B26" s="754"/>
      <c r="C26" s="754"/>
      <c r="D26" s="37"/>
      <c r="E26" s="37"/>
      <c r="F26" s="37"/>
    </row>
    <row r="27" spans="1:6" s="67" customFormat="1" ht="15.95" customHeight="1">
      <c r="A27" s="46" t="s">
        <v>466</v>
      </c>
      <c r="B27" s="754"/>
      <c r="C27" s="754"/>
      <c r="D27" s="37"/>
      <c r="E27" s="37"/>
      <c r="F27" s="37"/>
    </row>
    <row r="28" spans="1:6" s="67" customFormat="1" ht="15.95" customHeight="1">
      <c r="A28" s="46" t="s">
        <v>467</v>
      </c>
      <c r="D28" s="37">
        <v>7</v>
      </c>
      <c r="E28" s="37">
        <v>12</v>
      </c>
      <c r="F28" s="37">
        <v>42</v>
      </c>
    </row>
    <row r="29" spans="1:6" s="67" customFormat="1" ht="15.95" customHeight="1">
      <c r="A29" s="46" t="s">
        <v>468</v>
      </c>
      <c r="D29" s="37">
        <v>8</v>
      </c>
      <c r="E29" s="37">
        <v>13</v>
      </c>
      <c r="F29" s="37">
        <v>43</v>
      </c>
    </row>
    <row r="30" spans="1:6" s="67" customFormat="1" ht="15.95" customHeight="1">
      <c r="A30" s="46" t="s">
        <v>469</v>
      </c>
      <c r="D30" s="38"/>
      <c r="E30" s="38">
        <v>14</v>
      </c>
      <c r="F30" s="38">
        <v>44</v>
      </c>
    </row>
    <row r="31" spans="1:6" s="67" customFormat="1" ht="15.95" customHeight="1">
      <c r="A31" s="46" t="s">
        <v>470</v>
      </c>
      <c r="D31" s="38"/>
      <c r="E31" s="38">
        <v>15</v>
      </c>
      <c r="F31" s="38">
        <v>45</v>
      </c>
    </row>
    <row r="32" spans="1:6" s="67" customFormat="1" ht="15.95" customHeight="1">
      <c r="A32" s="46" t="s">
        <v>471</v>
      </c>
      <c r="D32" s="38"/>
      <c r="E32" s="38">
        <v>17</v>
      </c>
      <c r="F32" s="38"/>
    </row>
    <row r="33" spans="1:6" s="67" customFormat="1" ht="15.95" customHeight="1">
      <c r="A33" s="46" t="s">
        <v>472</v>
      </c>
      <c r="D33" s="39"/>
      <c r="E33" s="39">
        <v>18</v>
      </c>
      <c r="F33" s="39">
        <v>47</v>
      </c>
    </row>
    <row r="34" spans="1:6" s="67" customFormat="1" ht="15.95" customHeight="1">
      <c r="A34" s="46" t="s">
        <v>473</v>
      </c>
      <c r="D34" s="39"/>
      <c r="E34" s="39">
        <v>19</v>
      </c>
      <c r="F34" s="39">
        <v>48</v>
      </c>
    </row>
    <row r="35" spans="1:6" s="67" customFormat="1" ht="15.95" customHeight="1">
      <c r="D35" s="39"/>
      <c r="E35" s="39"/>
      <c r="F35" s="39"/>
    </row>
    <row r="36" spans="1:6" s="67" customFormat="1" ht="15.95" customHeight="1">
      <c r="D36" s="39"/>
      <c r="E36" s="39"/>
      <c r="F36" s="39"/>
    </row>
    <row r="37" spans="1:6" s="67" customFormat="1" ht="15.95" customHeight="1">
      <c r="D37" s="39"/>
      <c r="E37" s="39"/>
      <c r="F37" s="39"/>
    </row>
    <row r="38" spans="1:6" s="67" customFormat="1" ht="15.95" customHeight="1">
      <c r="D38" s="170"/>
      <c r="E38" s="170"/>
      <c r="F38" s="170"/>
    </row>
    <row r="39" spans="1:6" s="67" customFormat="1" ht="15.95" customHeight="1">
      <c r="A39" s="1008"/>
      <c r="D39" s="39"/>
      <c r="E39" s="39"/>
      <c r="F39" s="39"/>
    </row>
    <row r="40" spans="1:6" s="67" customFormat="1" ht="15.95" customHeight="1">
      <c r="A40" s="1008"/>
      <c r="D40" s="39"/>
      <c r="E40" s="39"/>
      <c r="F40" s="39"/>
    </row>
    <row r="41" spans="1:6" s="67" customFormat="1" ht="15.95" customHeight="1">
      <c r="A41" s="753"/>
      <c r="D41" s="39"/>
      <c r="E41" s="39"/>
      <c r="F41" s="39"/>
    </row>
    <row r="42" spans="1:6" s="67" customFormat="1" ht="15.95" customHeight="1">
      <c r="A42" s="753"/>
      <c r="D42" s="174"/>
      <c r="E42" s="170"/>
      <c r="F42" s="170"/>
    </row>
    <row r="43" spans="1:6" s="67" customFormat="1" ht="15.95" customHeight="1">
      <c r="A43" s="753"/>
      <c r="D43" s="174"/>
      <c r="E43" s="170"/>
      <c r="F43" s="170"/>
    </row>
    <row r="44" spans="1:6" s="67" customFormat="1" ht="15.95" customHeight="1">
      <c r="A44" s="45"/>
      <c r="D44" s="174"/>
      <c r="E44" s="170"/>
      <c r="F44" s="170"/>
    </row>
    <row r="45" spans="1:6" s="67" customFormat="1" ht="15.95" customHeight="1">
      <c r="A45" s="45"/>
      <c r="B45" s="755"/>
      <c r="D45" s="174"/>
      <c r="E45" s="170"/>
      <c r="F45" s="170"/>
    </row>
    <row r="46" spans="1:6" s="67" customFormat="1" ht="15.95" customHeight="1">
      <c r="A46" s="45"/>
      <c r="D46" s="39"/>
      <c r="E46" s="39"/>
      <c r="F46" s="39"/>
    </row>
    <row r="47" spans="1:6" s="67" customFormat="1" ht="15.95" customHeight="1">
      <c r="A47" s="45"/>
      <c r="D47" s="39"/>
      <c r="E47" s="39"/>
      <c r="F47" s="39"/>
    </row>
    <row r="48" spans="1:6" s="67" customFormat="1" ht="15.95" customHeight="1">
      <c r="A48" s="175"/>
      <c r="D48" s="40"/>
      <c r="E48" s="40"/>
      <c r="F48" s="40"/>
    </row>
    <row r="49" spans="1:6" s="67" customFormat="1" ht="15.95" customHeight="1">
      <c r="A49" s="177"/>
      <c r="D49" s="40"/>
      <c r="E49" s="40"/>
      <c r="F49" s="40"/>
    </row>
    <row r="50" spans="1:6" s="67" customFormat="1" ht="15.95" customHeight="1">
      <c r="A50" s="175"/>
      <c r="D50" s="40"/>
      <c r="E50" s="40"/>
      <c r="F50" s="40"/>
    </row>
    <row r="51" spans="1:6" s="67" customFormat="1" ht="15.95" customHeight="1">
      <c r="A51" s="173"/>
      <c r="D51" s="40"/>
      <c r="E51" s="40"/>
      <c r="F51" s="40"/>
    </row>
    <row r="52" spans="1:6" s="67" customFormat="1" ht="15.95" customHeight="1">
      <c r="A52" s="173"/>
      <c r="D52" s="40"/>
      <c r="E52" s="40"/>
      <c r="F52" s="40"/>
    </row>
    <row r="53" spans="1:6" s="67" customFormat="1" ht="15.95" customHeight="1">
      <c r="A53" s="173"/>
      <c r="D53" s="40"/>
      <c r="E53" s="40"/>
      <c r="F53" s="40"/>
    </row>
    <row r="54" spans="1:6" s="67" customFormat="1" ht="15.95" customHeight="1">
      <c r="A54" s="173"/>
      <c r="D54" s="40"/>
      <c r="E54" s="40"/>
      <c r="F54" s="40"/>
    </row>
    <row r="55" spans="1:6" s="67" customFormat="1" ht="15.95" customHeight="1">
      <c r="A55" s="175"/>
      <c r="D55" s="40"/>
      <c r="E55" s="40"/>
      <c r="F55" s="40"/>
    </row>
    <row r="56" spans="1:6" s="67" customFormat="1" ht="15.95" customHeight="1">
      <c r="A56" s="175"/>
      <c r="D56" s="178"/>
      <c r="E56" s="178"/>
      <c r="F56" s="178"/>
    </row>
    <row r="57" spans="1:6" ht="15.75">
      <c r="A57" s="179"/>
    </row>
    <row r="58" spans="1:6" ht="15.75">
      <c r="A58" s="179"/>
    </row>
    <row r="59" spans="1:6" s="67" customFormat="1" ht="15.95" customHeight="1">
      <c r="A59" s="171"/>
      <c r="C59" s="181"/>
      <c r="D59" s="40"/>
      <c r="E59" s="40"/>
      <c r="F59" s="40"/>
    </row>
    <row r="60" spans="1:6" s="67" customFormat="1" ht="15.95" customHeight="1">
      <c r="A60" s="171"/>
      <c r="C60" s="176"/>
      <c r="D60" s="40"/>
      <c r="E60" s="40"/>
      <c r="F60" s="40"/>
    </row>
    <row r="61" spans="1:6" s="67" customFormat="1" ht="15.95" customHeight="1">
      <c r="A61" s="171"/>
      <c r="C61" s="176"/>
      <c r="D61" s="182"/>
      <c r="E61" s="182"/>
      <c r="F61" s="182"/>
    </row>
    <row r="62" spans="1:6" s="67" customFormat="1" ht="15.95" customHeight="1">
      <c r="A62" s="179"/>
      <c r="C62" s="176"/>
      <c r="D62" s="40"/>
      <c r="E62" s="40"/>
      <c r="F62" s="40"/>
    </row>
    <row r="63" spans="1:6" s="67" customFormat="1" ht="15.95" customHeight="1">
      <c r="A63" s="179"/>
      <c r="C63" s="176"/>
      <c r="D63" s="40"/>
      <c r="E63" s="40"/>
      <c r="F63" s="40"/>
    </row>
    <row r="64" spans="1:6" s="67" customFormat="1" ht="15.95" customHeight="1">
      <c r="A64" s="179"/>
      <c r="C64" s="176"/>
      <c r="D64" s="40"/>
      <c r="E64" s="40"/>
      <c r="F64" s="40"/>
    </row>
    <row r="65" spans="1:6" s="67" customFormat="1" ht="15.95" customHeight="1">
      <c r="A65" s="103"/>
      <c r="B65" s="755"/>
      <c r="C65" s="176"/>
      <c r="D65" s="40"/>
      <c r="E65" s="40"/>
      <c r="F65" s="40"/>
    </row>
    <row r="66" spans="1:6" s="67" customFormat="1" ht="15.95" customHeight="1">
      <c r="A66" s="103"/>
      <c r="C66" s="176"/>
      <c r="D66" s="178"/>
      <c r="E66" s="178"/>
      <c r="F66" s="178"/>
    </row>
    <row r="67" spans="1:6" s="67" customFormat="1" ht="15.95" customHeight="1">
      <c r="A67" s="103"/>
      <c r="C67" s="181"/>
      <c r="D67" s="40"/>
      <c r="E67" s="40"/>
      <c r="F67" s="40"/>
    </row>
    <row r="68" spans="1:6" s="67" customFormat="1" ht="15.95" customHeight="1">
      <c r="A68" s="183"/>
      <c r="C68" s="176"/>
      <c r="D68" s="40"/>
      <c r="E68" s="40"/>
      <c r="F68" s="40"/>
    </row>
    <row r="69" spans="1:6" s="67" customFormat="1" ht="15.95" customHeight="1">
      <c r="A69" s="58"/>
      <c r="C69" s="176"/>
      <c r="D69" s="182"/>
      <c r="E69" s="182"/>
      <c r="F69" s="182"/>
    </row>
    <row r="70" spans="1:6" s="67" customFormat="1" ht="15.95" customHeight="1">
      <c r="A70" s="103"/>
      <c r="B70" s="20"/>
      <c r="C70" s="176"/>
      <c r="D70" s="40"/>
      <c r="E70" s="40"/>
      <c r="F70" s="40"/>
    </row>
    <row r="71" spans="1:6" s="67" customFormat="1" ht="15.95" customHeight="1">
      <c r="A71" s="103"/>
      <c r="B71" s="58"/>
      <c r="C71" s="176"/>
      <c r="D71" s="40"/>
      <c r="E71" s="40"/>
      <c r="F71" s="40"/>
    </row>
  </sheetData>
  <hyperlinks>
    <hyperlink ref="B15" location="'2.7 Group Capital base '!A1" display="2.7  Capital base"/>
    <hyperlink ref="B17" location="'2.9 ING Group Investments'!A1" display="2.9  Investments: Group"/>
    <hyperlink ref="B16" location="'2.8 Group Funding'!A1" display="2.8  Funding"/>
    <hyperlink ref="A8" location="'1.2 P&amp;L 3Q2014 segments'!A1" display="1.2   Profit and loss: 3Q2014 Segment split"/>
    <hyperlink ref="C9" location="'3.3 Retail Banking Cl.Bal.'!A1" display="3.3 Client Balances: Retail Banking"/>
    <hyperlink ref="C10" location="'3.4 Retail NL. Cl.Bal.'!A1" display="3.4 Client Balances: Retail Banking Netherlands"/>
    <hyperlink ref="C11" location="'3.5 Retail Belgium Cl.Bal.'!A1" display="3.5 Client Balances: Retail Banking Belgium"/>
    <hyperlink ref="C12" location="'3.6 Retail Germany Cl.Bal.'!A1" display="3.6 Client Balances: Retail Banking Germany"/>
    <hyperlink ref="C13" location="'3.7 Ret Rest of Worl Cl.Bal.'!A1" display="3.7 Client Balances: Retail Banking Rest of World"/>
    <hyperlink ref="C14" location="'3.8 Commercial Bank. Cl.Bal.'!A1" display="3.8 Client Balances: Commercial Banking"/>
    <hyperlink ref="A11" location="'1.5 Retail Benelux P&amp;L'!A1" display="1.5   Profit and loss: Retail Banking Benelux"/>
    <hyperlink ref="A13" location="'1.7 Retail Belgium P&amp;L'!A1" display="1.7   Profit and loss: Retail Banking Belgium"/>
    <hyperlink ref="A15" location="'1.9 Retail Germany P&amp;L'!A1" display="1.9   Profit and loss: Retail Banking Germany"/>
    <hyperlink ref="A16" location="'1.10 Retail Rest of World P&amp;L'!A1" display="1.10 Profit and loss: Retail Banking Rest of World"/>
    <hyperlink ref="A17" location="'1.11 Commercial Bkg P&amp;L'!A1" display="1.11 Profit and loss: Commercial Banking"/>
    <hyperlink ref="A18" location="'1.12 CB Industry Lending P&amp;L'!A1" display="1.12 Profit and loss: Commercial Banking -"/>
    <hyperlink ref="A20" location="'1.13 CB Gen Lnd &amp; Tr Serv P&amp;L'!A1" display="1.13 Profit and loss: Commercial Banking -"/>
    <hyperlink ref="A22" location="'1.14 CB Fin Markets P&amp;L'!A1" display="1.14 Profit and loss: Commercial Banking -"/>
    <hyperlink ref="A24" location="'1.15 CB Tr, RE &amp; Other P&amp;L'!A1" display="1.15 Profit and loss: Commercial Banking -"/>
    <hyperlink ref="A26" location="'1.16 Corporate Line Bkg P&amp;L'!A1" display="1.16 Profit and loss: Corporate Line Banking"/>
    <hyperlink ref="A12" location="'1.6 Retail Netherlands P&amp;L'!A1" display="1.6   Profit and loss: Retail Banking Netherlands"/>
    <hyperlink ref="A10" location="'1.4 Retail Banking P&amp;L'!A1" display="1.4   Profit and loss: Retail Banking"/>
    <hyperlink ref="C15" location="'3.9 Ret Int Add Info. 1'!A1" display="3.9 Additional information Retail Banking International"/>
    <hyperlink ref="A27" location="'1.17 Banking Geo split 3Q2014'!A1" display="1.17 Geographical split Banking: 3Q2014"/>
    <hyperlink ref="A29" location="'1.19 Geogr split Netherlands'!A1" display="1.19 Geographical split Banking: Netherlands"/>
    <hyperlink ref="A30" location="'1.20 Geogr split Belgium'!A1" display="1.20 Geographical split Banking: Belgium"/>
    <hyperlink ref="A31" location="'1.21 Geogr split Germany'!A1" display="1.21 Geographical split Banking: Germany"/>
    <hyperlink ref="A32" location="'1.22 Geogr split Rest Europe'!A1" display="1.22 Geographical split Banking: Rest of Europe"/>
    <hyperlink ref="A33" location="'1.23 Geogr split OutsideEurope'!A1" display="1.23 Geographical split Banking: Outside Europe"/>
    <hyperlink ref="A34" location="'1.24 Geogr split Other'!A1" display="1.24 Geographical split Banking: Other"/>
    <hyperlink ref="A7" location="'1.1 ING Group P&amp;L CQ'!A1" display="1.1   Profit and loss: Comparable quarters"/>
    <hyperlink ref="B7" location="'2.1 Group Bal Assets CQ'!A1" display="2.1  Consolidated Balance sheet: Assets - Comparable quarters"/>
    <hyperlink ref="B8" location="'2.2 Group Bal Assets QO'!A1" display="2.2  Consolidated Balance sheet: Assets - Quarterly overview"/>
    <hyperlink ref="B9" location="'2.3 Group Bal Liabiliti CQ'!A1" display="2.3  Consolidated Balance sheet: Equity and Liabilities -"/>
    <hyperlink ref="B11" location="'2.4 Group Bal Liabilities '!A1" display="2.4  Consolidated Balance sheet: Equity and Liabilities -"/>
    <hyperlink ref="B14" location="'2.6 Group Equity QO'!A1" display="2.6  Total equity: Quarterly overview"/>
    <hyperlink ref="A9" location="'1.3 P&amp;L QO'!A1" display="1.3   Profit and loss: Quarterly overview"/>
    <hyperlink ref="C7" location="'3.1 Tot.Cl.Bal 3Q2014'!A1" display="3.1 Client Balances ING Bank: 3Q2014 Segment split"/>
    <hyperlink ref="C8" location="'3.2 Total Cl.Bal. CQ'!A1" display="3.2 Client Balances ING Bank: Quartery overview"/>
    <hyperlink ref="A28" location="'1.18 Geogr split ING Bank'!A1" display="1.18 Geographical split Banking: Comparable quarters"/>
    <hyperlink ref="A14" location="'1.8 Retail Internat. P&amp;L'!A1" display="1.8   Profit and loss: Retail Banking International"/>
    <hyperlink ref="B13" location="'2.5 Group Equity CQ'!A1" display="2.5  Total equity: Comparable quarters"/>
    <hyperlink ref="B10" location="'2.3 Group Bal Liabiliti CQ'!A1" display="       Comparable quarters"/>
    <hyperlink ref="B12" location="'2.4 Group Bal Liabilities '!A1" display="       Quarterly overview"/>
    <hyperlink ref="A19" location="'1.12 CB Industry Lending P&amp;L'!A1" display="        Industry Lending"/>
    <hyperlink ref="A21" location="'1.13 CB Gen Lnd &amp; Tr Serv P&amp;L'!A1" display="        General Lending &amp; Transaction Services"/>
    <hyperlink ref="A23" location="'1.14 CB Fin Markets P&amp;L'!A1" display="        Financial Markets"/>
    <hyperlink ref="A25" location="'1.15 CB Tr, RE &amp; Other P&amp;L'!A1" display="        Bank Treasury, Real Estate &amp; Other"/>
    <hyperlink ref="B11:B12" location="'2.4 Group Bal Liabilities '!A1" display="2.4  Consolidated Balance sheet: Equity and Liabilities -"/>
  </hyperlink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showZeros="0" view="pageBreakPreview" zoomScale="90" zoomScaleNormal="70" zoomScaleSheetLayoutView="90" workbookViewId="0"/>
  </sheetViews>
  <sheetFormatPr defaultColWidth="9.140625" defaultRowHeight="9"/>
  <cols>
    <col min="1" max="1" width="62.28515625" style="66" customWidth="1"/>
    <col min="2" max="4" width="10" style="66" customWidth="1"/>
    <col min="5" max="8" width="10" style="79" customWidth="1"/>
    <col min="9" max="10" width="10" style="66" customWidth="1"/>
    <col min="11" max="11" width="10" style="79" customWidth="1"/>
    <col min="12" max="13" width="10" style="66" customWidth="1"/>
    <col min="14" max="14" width="0.85546875" style="107" customWidth="1"/>
    <col min="15" max="16384" width="9.140625" style="66"/>
  </cols>
  <sheetData>
    <row r="1" spans="1:15" s="55" customFormat="1" ht="50.1" customHeight="1">
      <c r="A1" s="52"/>
      <c r="B1" s="52"/>
      <c r="C1" s="52"/>
      <c r="D1" s="52"/>
      <c r="N1" s="877"/>
    </row>
    <row r="2" spans="1:15" s="58" customFormat="1" ht="39.950000000000003" customHeight="1">
      <c r="A2" s="56" t="s">
        <v>465</v>
      </c>
      <c r="B2" s="57"/>
      <c r="C2" s="57"/>
      <c r="D2" s="57"/>
      <c r="G2" s="59"/>
      <c r="H2" s="59"/>
      <c r="K2" s="59"/>
      <c r="N2" s="59"/>
    </row>
    <row r="3" spans="1:15" s="58" customFormat="1" ht="2.1" customHeight="1">
      <c r="A3" s="104"/>
      <c r="B3" s="104"/>
      <c r="C3" s="104"/>
      <c r="D3" s="104"/>
      <c r="E3" s="105"/>
      <c r="F3" s="105"/>
      <c r="G3" s="106"/>
      <c r="H3" s="106"/>
      <c r="I3" s="105"/>
      <c r="J3" s="105"/>
      <c r="K3" s="106"/>
      <c r="L3" s="105"/>
      <c r="M3" s="105"/>
      <c r="N3" s="59"/>
    </row>
    <row r="4" spans="1:15" s="62" customFormat="1" ht="15.75" customHeight="1">
      <c r="A4" s="60"/>
      <c r="B4" s="60"/>
      <c r="C4" s="60"/>
      <c r="D4" s="60"/>
      <c r="E4" s="60"/>
      <c r="F4" s="60"/>
      <c r="G4" s="60"/>
      <c r="H4" s="60"/>
      <c r="I4" s="61"/>
      <c r="J4" s="61"/>
      <c r="K4" s="60"/>
      <c r="L4" s="61"/>
      <c r="M4" s="61"/>
      <c r="N4" s="85"/>
    </row>
    <row r="5" spans="1:15" s="62" customFormat="1" ht="20.100000000000001" customHeight="1">
      <c r="A5" s="63" t="s">
        <v>409</v>
      </c>
      <c r="B5" s="63"/>
      <c r="C5" s="63"/>
      <c r="D5" s="63"/>
      <c r="E5" s="64"/>
      <c r="F5" s="64"/>
      <c r="G5" s="64"/>
      <c r="H5" s="64"/>
      <c r="I5" s="64"/>
      <c r="J5" s="64"/>
      <c r="K5" s="64"/>
      <c r="L5" s="64"/>
      <c r="M5" s="64"/>
      <c r="N5" s="85"/>
    </row>
    <row r="6" spans="1:15" ht="15.95" customHeight="1">
      <c r="B6" s="1181" t="s">
        <v>322</v>
      </c>
      <c r="C6" s="1182"/>
      <c r="D6" s="1183"/>
      <c r="E6" s="1181" t="s">
        <v>325</v>
      </c>
      <c r="F6" s="1182"/>
      <c r="G6" s="1183"/>
      <c r="H6" s="1181" t="s">
        <v>326</v>
      </c>
      <c r="I6" s="1182"/>
      <c r="J6" s="1182"/>
      <c r="K6" s="1181" t="s">
        <v>323</v>
      </c>
      <c r="L6" s="1182"/>
      <c r="M6" s="1182"/>
    </row>
    <row r="7" spans="1:15" ht="15.95" customHeight="1">
      <c r="A7" s="65" t="s">
        <v>56</v>
      </c>
      <c r="B7" s="1107" t="s">
        <v>87</v>
      </c>
      <c r="C7" s="54" t="s">
        <v>77</v>
      </c>
      <c r="D7" s="54" t="s">
        <v>88</v>
      </c>
      <c r="E7" s="1107" t="s">
        <v>87</v>
      </c>
      <c r="F7" s="54" t="s">
        <v>327</v>
      </c>
      <c r="G7" s="54" t="s">
        <v>88</v>
      </c>
      <c r="H7" s="1107" t="s">
        <v>87</v>
      </c>
      <c r="I7" s="54" t="s">
        <v>327</v>
      </c>
      <c r="J7" s="54" t="s">
        <v>88</v>
      </c>
      <c r="K7" s="1107" t="s">
        <v>87</v>
      </c>
      <c r="L7" s="54" t="s">
        <v>327</v>
      </c>
      <c r="M7" s="54" t="s">
        <v>88</v>
      </c>
      <c r="N7" s="877"/>
    </row>
    <row r="8" spans="1:15" s="68" customFormat="1" ht="15.95" customHeight="1">
      <c r="A8" s="67" t="s">
        <v>62</v>
      </c>
      <c r="B8" s="1108">
        <v>3155.6640000000002</v>
      </c>
      <c r="C8" s="109">
        <v>2936.4387638601461</v>
      </c>
      <c r="D8" s="109">
        <v>2985.1329999999998</v>
      </c>
      <c r="E8" s="1108">
        <v>2318.607</v>
      </c>
      <c r="F8" s="109">
        <v>2127.4730000000004</v>
      </c>
      <c r="G8" s="109">
        <v>2220.1149999999998</v>
      </c>
      <c r="H8" s="1108">
        <v>893.14099999999996</v>
      </c>
      <c r="I8" s="109">
        <v>791.8577638601455</v>
      </c>
      <c r="J8" s="109">
        <v>851.77299999999991</v>
      </c>
      <c r="K8" s="1108">
        <v>-56.084000000000032</v>
      </c>
      <c r="L8" s="109">
        <v>17.108000000000033</v>
      </c>
      <c r="M8" s="109">
        <v>-86.754999999999995</v>
      </c>
      <c r="N8" s="877"/>
      <c r="O8" s="108"/>
    </row>
    <row r="9" spans="1:15" s="68" customFormat="1" ht="15.95" customHeight="1">
      <c r="A9" s="67" t="s">
        <v>34</v>
      </c>
      <c r="B9" s="1108">
        <v>578.798</v>
      </c>
      <c r="C9" s="109">
        <v>546.36</v>
      </c>
      <c r="D9" s="109">
        <v>594.78499999999997</v>
      </c>
      <c r="E9" s="1108">
        <v>336.61900000000003</v>
      </c>
      <c r="F9" s="109">
        <v>317.83199999999999</v>
      </c>
      <c r="G9" s="109">
        <v>332.23599999999999</v>
      </c>
      <c r="H9" s="1108">
        <v>242.31499999999997</v>
      </c>
      <c r="I9" s="109">
        <v>230.632114</v>
      </c>
      <c r="J9" s="109">
        <v>262.988</v>
      </c>
      <c r="K9" s="1108">
        <v>-0.13600000000000001</v>
      </c>
      <c r="L9" s="109">
        <v>-2.104114</v>
      </c>
      <c r="M9" s="109">
        <v>-0.43900000000000006</v>
      </c>
      <c r="N9" s="877"/>
      <c r="O9" s="108"/>
    </row>
    <row r="10" spans="1:15" s="68" customFormat="1" ht="15.95" customHeight="1">
      <c r="A10" s="67" t="s">
        <v>157</v>
      </c>
      <c r="B10" s="1108">
        <v>36.599999999999987</v>
      </c>
      <c r="C10" s="109">
        <v>78.37299999999999</v>
      </c>
      <c r="D10" s="109">
        <v>38.376000000000005</v>
      </c>
      <c r="E10" s="1108">
        <v>19.380999999999997</v>
      </c>
      <c r="F10" s="109">
        <v>56.415999999999997</v>
      </c>
      <c r="G10" s="109">
        <v>-8.2909999999999986</v>
      </c>
      <c r="H10" s="1108">
        <v>16.505999999999993</v>
      </c>
      <c r="I10" s="109">
        <v>22.582999999999998</v>
      </c>
      <c r="J10" s="109">
        <v>44.992000000000004</v>
      </c>
      <c r="K10" s="1108">
        <v>0.71300000000000008</v>
      </c>
      <c r="L10" s="109">
        <v>-0.62599999999999989</v>
      </c>
      <c r="M10" s="109">
        <v>1.6749999999999998</v>
      </c>
      <c r="N10" s="1130"/>
      <c r="O10" s="108"/>
    </row>
    <row r="11" spans="1:15" s="68" customFormat="1" ht="15.95" customHeight="1">
      <c r="A11" s="67" t="s">
        <v>162</v>
      </c>
      <c r="B11" s="1108">
        <v>171.00799999999998</v>
      </c>
      <c r="C11" s="109">
        <v>213.21400000000006</v>
      </c>
      <c r="D11" s="109">
        <v>162.67399999999998</v>
      </c>
      <c r="E11" s="1108">
        <v>62.88300000000001</v>
      </c>
      <c r="F11" s="109">
        <v>74.50800000000001</v>
      </c>
      <c r="G11" s="109">
        <v>54.515999999999991</v>
      </c>
      <c r="H11" s="1108">
        <v>119.84799999999997</v>
      </c>
      <c r="I11" s="109">
        <v>228.21124192000002</v>
      </c>
      <c r="J11" s="109">
        <v>161.84700000000001</v>
      </c>
      <c r="K11" s="1108">
        <v>-11.722999999999999</v>
      </c>
      <c r="L11" s="109">
        <v>-89.505241919999989</v>
      </c>
      <c r="M11" s="109">
        <v>-53.689000000000014</v>
      </c>
      <c r="N11" s="877"/>
      <c r="O11" s="108"/>
    </row>
    <row r="12" spans="1:15" s="72" customFormat="1" ht="15.95" customHeight="1">
      <c r="A12" s="71" t="s">
        <v>35</v>
      </c>
      <c r="B12" s="1109">
        <v>3942.07</v>
      </c>
      <c r="C12" s="110">
        <v>3774.3857638601462</v>
      </c>
      <c r="D12" s="110">
        <v>3780.9679999999998</v>
      </c>
      <c r="E12" s="1109">
        <v>2737.49</v>
      </c>
      <c r="F12" s="110">
        <v>2576.2290000000003</v>
      </c>
      <c r="G12" s="110">
        <v>2598.5759999999996</v>
      </c>
      <c r="H12" s="1109">
        <v>1271.81</v>
      </c>
      <c r="I12" s="110">
        <v>1273.2841197801456</v>
      </c>
      <c r="J12" s="110">
        <v>1321.6</v>
      </c>
      <c r="K12" s="1109">
        <v>-67.230000000000032</v>
      </c>
      <c r="L12" s="110">
        <v>-75.127355919999957</v>
      </c>
      <c r="M12" s="110">
        <v>-139.208</v>
      </c>
      <c r="N12" s="85"/>
      <c r="O12" s="108"/>
    </row>
    <row r="13" spans="1:15" s="68" customFormat="1" ht="15.95" customHeight="1">
      <c r="A13" s="73" t="s">
        <v>324</v>
      </c>
      <c r="B13" s="1110">
        <v>2114.7659999999996</v>
      </c>
      <c r="C13" s="100">
        <v>2081.0529999999994</v>
      </c>
      <c r="D13" s="100">
        <v>2072.1209999999996</v>
      </c>
      <c r="E13" s="1110">
        <v>1490.9409999999998</v>
      </c>
      <c r="F13" s="100">
        <v>1493.2199999999998</v>
      </c>
      <c r="G13" s="100">
        <v>1459.3129999999999</v>
      </c>
      <c r="H13" s="1110">
        <v>555.52399999999989</v>
      </c>
      <c r="I13" s="100">
        <v>556.66599999999994</v>
      </c>
      <c r="J13" s="100">
        <v>560.30399999999997</v>
      </c>
      <c r="K13" s="1110">
        <v>68.301000000000002</v>
      </c>
      <c r="L13" s="100">
        <v>31.166999999999998</v>
      </c>
      <c r="M13" s="100">
        <v>52.503999999999998</v>
      </c>
      <c r="N13" s="877"/>
      <c r="O13" s="108"/>
    </row>
    <row r="14" spans="1:15" s="68" customFormat="1" ht="15.95" customHeight="1">
      <c r="A14" s="75" t="s">
        <v>61</v>
      </c>
      <c r="B14" s="1111">
        <v>19.456</v>
      </c>
      <c r="C14" s="112">
        <v>38.714999999999996</v>
      </c>
      <c r="D14" s="112">
        <v>26.195999999999998</v>
      </c>
      <c r="E14" s="1111">
        <v>12.799000000000001</v>
      </c>
      <c r="F14" s="112">
        <v>13.818000000000001</v>
      </c>
      <c r="G14" s="112">
        <v>6.2520000000000007</v>
      </c>
      <c r="H14" s="1111">
        <v>5.4109999999999996</v>
      </c>
      <c r="I14" s="112">
        <v>18.313000000000002</v>
      </c>
      <c r="J14" s="112">
        <v>14.693999999999999</v>
      </c>
      <c r="K14" s="1111">
        <v>1.2459999999999982</v>
      </c>
      <c r="L14" s="112">
        <v>6.5839999999999979</v>
      </c>
      <c r="M14" s="112">
        <v>5.25</v>
      </c>
      <c r="N14" s="877"/>
      <c r="O14" s="108"/>
    </row>
    <row r="15" spans="1:15" s="68" customFormat="1" ht="15.95" customHeight="1">
      <c r="A15" s="71" t="s">
        <v>36</v>
      </c>
      <c r="B15" s="1109">
        <v>2134.2219999999998</v>
      </c>
      <c r="C15" s="110">
        <v>2119.7679999999996</v>
      </c>
      <c r="D15" s="110">
        <v>2098.3169999999996</v>
      </c>
      <c r="E15" s="1109">
        <v>1503.7399999999998</v>
      </c>
      <c r="F15" s="110">
        <v>1507.0379999999998</v>
      </c>
      <c r="G15" s="110">
        <v>1465.5649999999998</v>
      </c>
      <c r="H15" s="1109">
        <v>560.93499999999983</v>
      </c>
      <c r="I15" s="110">
        <v>574.97899999999993</v>
      </c>
      <c r="J15" s="110">
        <v>574.99799999999993</v>
      </c>
      <c r="K15" s="1109">
        <v>69.546999999999997</v>
      </c>
      <c r="L15" s="110">
        <v>37.750999999999998</v>
      </c>
      <c r="M15" s="110">
        <v>57.753999999999998</v>
      </c>
      <c r="N15" s="877"/>
      <c r="O15" s="108"/>
    </row>
    <row r="16" spans="1:15" s="68" customFormat="1" ht="15.95" customHeight="1">
      <c r="A16" s="71" t="s">
        <v>165</v>
      </c>
      <c r="B16" s="1109">
        <v>1807.8480000000004</v>
      </c>
      <c r="C16" s="110">
        <v>1654.6177638601466</v>
      </c>
      <c r="D16" s="110">
        <v>1682.6510000000003</v>
      </c>
      <c r="E16" s="1109">
        <v>1233.75</v>
      </c>
      <c r="F16" s="110">
        <v>1069.1910000000005</v>
      </c>
      <c r="G16" s="110">
        <v>1133.0109999999997</v>
      </c>
      <c r="H16" s="1109">
        <v>710.87500000000011</v>
      </c>
      <c r="I16" s="110">
        <v>698.30511978014567</v>
      </c>
      <c r="J16" s="110">
        <v>746.60199999999998</v>
      </c>
      <c r="K16" s="1109">
        <v>-136.77700000000004</v>
      </c>
      <c r="L16" s="110">
        <v>-112.87835591999996</v>
      </c>
      <c r="M16" s="110">
        <v>-196.96199999999999</v>
      </c>
      <c r="N16" s="1130"/>
      <c r="O16" s="108"/>
    </row>
    <row r="17" spans="1:16" s="68" customFormat="1" ht="15.95" customHeight="1">
      <c r="A17" s="67" t="s">
        <v>65</v>
      </c>
      <c r="B17" s="1108">
        <v>321.64700000000005</v>
      </c>
      <c r="C17" s="109">
        <v>551.56100000000015</v>
      </c>
      <c r="D17" s="109">
        <v>404.63599999999997</v>
      </c>
      <c r="E17" s="1108">
        <v>287.44600000000003</v>
      </c>
      <c r="F17" s="109">
        <v>324.41700000000009</v>
      </c>
      <c r="G17" s="109">
        <v>262.637</v>
      </c>
      <c r="H17" s="1108">
        <v>34.201000000000001</v>
      </c>
      <c r="I17" s="109">
        <v>227.14499999999998</v>
      </c>
      <c r="J17" s="109">
        <v>141.999</v>
      </c>
      <c r="K17" s="1108">
        <v>0</v>
      </c>
      <c r="L17" s="109">
        <v>-1E-3</v>
      </c>
      <c r="M17" s="109">
        <v>0</v>
      </c>
      <c r="N17" s="877"/>
      <c r="O17" s="108"/>
    </row>
    <row r="18" spans="1:16" s="72" customFormat="1" ht="15.95" customHeight="1">
      <c r="A18" s="71" t="s">
        <v>334</v>
      </c>
      <c r="B18" s="1109">
        <v>1486.2010000000005</v>
      </c>
      <c r="C18" s="110">
        <v>1103.0567638601465</v>
      </c>
      <c r="D18" s="110">
        <v>1278.0150000000003</v>
      </c>
      <c r="E18" s="1109">
        <v>946.30399999999997</v>
      </c>
      <c r="F18" s="110">
        <v>744.77400000000034</v>
      </c>
      <c r="G18" s="110">
        <v>870.3739999999998</v>
      </c>
      <c r="H18" s="1109">
        <v>676.67400000000009</v>
      </c>
      <c r="I18" s="110">
        <v>471.16011978014569</v>
      </c>
      <c r="J18" s="110">
        <v>604.60299999999995</v>
      </c>
      <c r="K18" s="1109">
        <v>-136.77700000000004</v>
      </c>
      <c r="L18" s="110">
        <v>-112.87735591999996</v>
      </c>
      <c r="M18" s="110">
        <v>-196.96199999999999</v>
      </c>
      <c r="N18" s="85"/>
      <c r="O18" s="108"/>
    </row>
    <row r="19" spans="1:16" s="68" customFormat="1" ht="15.95" customHeight="1">
      <c r="A19" s="877" t="s">
        <v>38</v>
      </c>
      <c r="B19" s="1108">
        <v>348.91</v>
      </c>
      <c r="C19" s="109">
        <v>264.56600000000003</v>
      </c>
      <c r="D19" s="109">
        <v>338.32299999999998</v>
      </c>
      <c r="E19" s="1108">
        <v>256.74200000000002</v>
      </c>
      <c r="F19" s="109">
        <v>197.721</v>
      </c>
      <c r="G19" s="109">
        <v>214.72999999999996</v>
      </c>
      <c r="H19" s="1108">
        <v>134.17000000000002</v>
      </c>
      <c r="I19" s="109">
        <v>85.500279945036468</v>
      </c>
      <c r="J19" s="109">
        <v>184.56</v>
      </c>
      <c r="K19" s="1108">
        <v>-42.001999999999995</v>
      </c>
      <c r="L19" s="109">
        <v>-18.655279945036437</v>
      </c>
      <c r="M19" s="109">
        <v>-60.966999999999999</v>
      </c>
      <c r="N19" s="877"/>
      <c r="O19" s="108"/>
    </row>
    <row r="20" spans="1:16" s="68" customFormat="1" ht="15.95" customHeight="1">
      <c r="A20" s="67" t="s">
        <v>39</v>
      </c>
      <c r="B20" s="1108">
        <v>14.276</v>
      </c>
      <c r="C20" s="109">
        <v>18.392000000000003</v>
      </c>
      <c r="D20" s="109">
        <v>17.003</v>
      </c>
      <c r="E20" s="1108">
        <v>7.4969999999999999</v>
      </c>
      <c r="F20" s="109">
        <v>12.056000000000001</v>
      </c>
      <c r="G20" s="109">
        <v>9.604000000000001</v>
      </c>
      <c r="H20" s="1108">
        <v>6.7789999999999999</v>
      </c>
      <c r="I20" s="109">
        <v>6.3360000000000003</v>
      </c>
      <c r="J20" s="109">
        <v>7.3990000000000009</v>
      </c>
      <c r="K20" s="1108">
        <v>0</v>
      </c>
      <c r="L20" s="109">
        <v>0</v>
      </c>
      <c r="M20" s="109">
        <v>0</v>
      </c>
      <c r="N20" s="877"/>
      <c r="O20" s="108"/>
    </row>
    <row r="21" spans="1:16" s="72" customFormat="1" ht="15.95" customHeight="1">
      <c r="A21" s="71" t="s">
        <v>335</v>
      </c>
      <c r="B21" s="1109">
        <v>1123.0150000000003</v>
      </c>
      <c r="C21" s="110">
        <v>820.09876386014639</v>
      </c>
      <c r="D21" s="110">
        <v>922.68900000000031</v>
      </c>
      <c r="E21" s="1109">
        <v>682.06499999999994</v>
      </c>
      <c r="F21" s="110">
        <v>534.9970000000003</v>
      </c>
      <c r="G21" s="110">
        <v>646.03999999999985</v>
      </c>
      <c r="H21" s="1109">
        <v>535.72500000000014</v>
      </c>
      <c r="I21" s="110">
        <v>379.3238398351092</v>
      </c>
      <c r="J21" s="110">
        <v>412.64399999999995</v>
      </c>
      <c r="K21" s="1114">
        <v>-94.775000000000048</v>
      </c>
      <c r="L21" s="110">
        <v>-94.222075974963516</v>
      </c>
      <c r="M21" s="756">
        <v>-135.995</v>
      </c>
      <c r="N21" s="85"/>
      <c r="O21" s="108"/>
    </row>
    <row r="22" spans="1:16" s="72" customFormat="1" ht="15.95" customHeight="1">
      <c r="A22" s="877" t="s">
        <v>41</v>
      </c>
      <c r="B22" s="1108">
        <v>0</v>
      </c>
      <c r="C22" s="109">
        <v>0</v>
      </c>
      <c r="D22" s="109">
        <v>0</v>
      </c>
      <c r="E22" s="1108">
        <v>0</v>
      </c>
      <c r="F22" s="109">
        <v>0</v>
      </c>
      <c r="G22" s="109">
        <v>0</v>
      </c>
      <c r="H22" s="1108">
        <v>0</v>
      </c>
      <c r="I22" s="109">
        <v>0</v>
      </c>
      <c r="J22" s="109">
        <v>0</v>
      </c>
      <c r="K22" s="1108">
        <v>0</v>
      </c>
      <c r="L22" s="109">
        <v>0</v>
      </c>
      <c r="M22" s="109">
        <v>0</v>
      </c>
      <c r="N22" s="85"/>
      <c r="O22" s="108"/>
    </row>
    <row r="23" spans="1:16" s="72" customFormat="1" ht="15.95" customHeight="1">
      <c r="A23" s="877" t="s">
        <v>42</v>
      </c>
      <c r="B23" s="1108">
        <v>0</v>
      </c>
      <c r="C23" s="109">
        <v>0</v>
      </c>
      <c r="D23" s="109">
        <v>0</v>
      </c>
      <c r="E23" s="1108">
        <v>0</v>
      </c>
      <c r="F23" s="109">
        <v>0</v>
      </c>
      <c r="G23" s="109">
        <v>0</v>
      </c>
      <c r="H23" s="1108">
        <v>0</v>
      </c>
      <c r="I23" s="109">
        <v>0</v>
      </c>
      <c r="J23" s="109">
        <v>0</v>
      </c>
      <c r="K23" s="1108">
        <v>0</v>
      </c>
      <c r="L23" s="109">
        <v>0</v>
      </c>
      <c r="M23" s="109">
        <v>0</v>
      </c>
      <c r="N23" s="85"/>
      <c r="O23" s="108"/>
    </row>
    <row r="24" spans="1:16" s="72" customFormat="1" ht="15.95" customHeight="1">
      <c r="A24" s="1012" t="s">
        <v>43</v>
      </c>
      <c r="B24" s="1112">
        <v>-117.39863799999999</v>
      </c>
      <c r="C24" s="1013">
        <v>-18.625401999999987</v>
      </c>
      <c r="D24" s="1013">
        <v>-116.81863950000006</v>
      </c>
      <c r="E24" s="1112">
        <v>-16.018637999999999</v>
      </c>
      <c r="F24" s="1013">
        <v>-18.217099999999988</v>
      </c>
      <c r="G24" s="1013">
        <v>-15.4329485</v>
      </c>
      <c r="H24" s="1112">
        <v>0</v>
      </c>
      <c r="I24" s="1013">
        <v>0</v>
      </c>
      <c r="J24" s="1013">
        <v>0</v>
      </c>
      <c r="K24" s="1112">
        <v>-101.38</v>
      </c>
      <c r="L24" s="1013">
        <v>-0.408302</v>
      </c>
      <c r="M24" s="1013">
        <v>-101.38569100000007</v>
      </c>
      <c r="N24" s="85"/>
      <c r="O24" s="108"/>
    </row>
    <row r="25" spans="1:16" s="72" customFormat="1" ht="15.95" customHeight="1">
      <c r="A25" s="71" t="s">
        <v>336</v>
      </c>
      <c r="B25" s="1109">
        <v>1005.6163620000003</v>
      </c>
      <c r="C25" s="110">
        <v>801.47336186014638</v>
      </c>
      <c r="D25" s="110">
        <v>805.87036050000029</v>
      </c>
      <c r="E25" s="1109">
        <v>666.04636199999993</v>
      </c>
      <c r="F25" s="110">
        <v>516.77990000000034</v>
      </c>
      <c r="G25" s="110">
        <v>630.6070514999999</v>
      </c>
      <c r="H25" s="1109">
        <v>535.72500000000014</v>
      </c>
      <c r="I25" s="110">
        <v>379.3238398351092</v>
      </c>
      <c r="J25" s="110">
        <v>412.64399999999995</v>
      </c>
      <c r="K25" s="1114">
        <v>-196.15500000000003</v>
      </c>
      <c r="L25" s="110">
        <v>-94.630377974963523</v>
      </c>
      <c r="M25" s="756">
        <v>-237.38069100000007</v>
      </c>
      <c r="N25" s="85"/>
      <c r="O25" s="108"/>
    </row>
    <row r="26" spans="1:16" s="72" customFormat="1" ht="15.95" customHeight="1">
      <c r="A26" s="1011" t="s">
        <v>319</v>
      </c>
      <c r="B26" s="1108">
        <v>43</v>
      </c>
      <c r="C26" s="109">
        <v>2</v>
      </c>
      <c r="D26" s="109">
        <v>-6</v>
      </c>
      <c r="E26" s="1108"/>
      <c r="F26" s="109"/>
      <c r="G26" s="109"/>
      <c r="H26" s="1108"/>
      <c r="I26" s="109"/>
      <c r="J26" s="109"/>
      <c r="K26" s="1108"/>
      <c r="L26" s="109"/>
      <c r="M26" s="109"/>
      <c r="N26" s="85"/>
      <c r="O26" s="108"/>
    </row>
    <row r="27" spans="1:16" s="72" customFormat="1" ht="15.95" customHeight="1">
      <c r="A27" s="1046" t="s">
        <v>339</v>
      </c>
      <c r="B27" s="1108">
        <v>-3</v>
      </c>
      <c r="C27" s="109">
        <v>-26</v>
      </c>
      <c r="D27" s="109">
        <v>-19</v>
      </c>
      <c r="E27" s="1108"/>
      <c r="F27" s="109"/>
      <c r="G27" s="109"/>
      <c r="H27" s="1108"/>
      <c r="I27" s="109"/>
      <c r="J27" s="109"/>
      <c r="K27" s="1108"/>
      <c r="L27" s="109"/>
      <c r="M27" s="109"/>
      <c r="N27" s="85"/>
      <c r="O27" s="108"/>
      <c r="P27" s="190"/>
    </row>
    <row r="28" spans="1:16" s="72" customFormat="1" ht="15.95" customHeight="1">
      <c r="A28" s="1046" t="s">
        <v>478</v>
      </c>
      <c r="B28" s="1108">
        <v>-159</v>
      </c>
      <c r="C28" s="109">
        <v>-728</v>
      </c>
      <c r="D28" s="109">
        <v>264</v>
      </c>
      <c r="E28" s="1108"/>
      <c r="F28" s="109"/>
      <c r="G28" s="109"/>
      <c r="H28" s="1108"/>
      <c r="I28" s="109"/>
      <c r="J28" s="109"/>
      <c r="K28" s="1108"/>
      <c r="L28" s="109"/>
      <c r="M28" s="109"/>
      <c r="N28" s="85"/>
      <c r="O28" s="108"/>
      <c r="P28" s="190"/>
    </row>
    <row r="29" spans="1:16" s="72" customFormat="1" ht="15.95" customHeight="1">
      <c r="A29" s="877" t="s">
        <v>313</v>
      </c>
      <c r="B29" s="1108">
        <v>41</v>
      </c>
      <c r="C29" s="109">
        <v>79</v>
      </c>
      <c r="D29" s="109">
        <v>22</v>
      </c>
      <c r="E29" s="1108"/>
      <c r="F29" s="109"/>
      <c r="G29" s="109"/>
      <c r="H29" s="1108"/>
      <c r="I29" s="109"/>
      <c r="J29" s="109"/>
      <c r="K29" s="1108"/>
      <c r="L29" s="109"/>
      <c r="M29" s="109"/>
      <c r="N29" s="85"/>
      <c r="O29" s="108"/>
    </row>
    <row r="30" spans="1:16" s="72" customFormat="1" ht="15.95" customHeight="1">
      <c r="A30" s="77" t="s">
        <v>320</v>
      </c>
      <c r="B30" s="1113">
        <v>928</v>
      </c>
      <c r="C30" s="113">
        <v>128</v>
      </c>
      <c r="D30" s="113">
        <v>1067</v>
      </c>
      <c r="E30" s="1113"/>
      <c r="F30" s="113"/>
      <c r="G30" s="113"/>
      <c r="H30" s="1113"/>
      <c r="I30" s="113"/>
      <c r="J30" s="113"/>
      <c r="K30" s="1113"/>
      <c r="L30" s="1045"/>
      <c r="M30" s="1045"/>
      <c r="N30" s="85"/>
      <c r="O30" s="108"/>
    </row>
    <row r="31" spans="1:16" ht="15">
      <c r="A31" s="1179" t="s">
        <v>485</v>
      </c>
      <c r="B31" s="1180"/>
      <c r="C31" s="1180"/>
      <c r="D31" s="1180"/>
      <c r="E31" s="1180"/>
      <c r="F31" s="1180"/>
      <c r="G31" s="1180"/>
      <c r="H31" s="1180"/>
      <c r="I31" s="1180"/>
      <c r="J31" s="1180"/>
      <c r="K31" s="1180"/>
      <c r="L31" s="1180"/>
      <c r="M31" s="1180"/>
    </row>
    <row r="32" spans="1:16" ht="13.5" customHeight="1">
      <c r="A32" s="59"/>
      <c r="B32" s="114"/>
      <c r="C32" s="114"/>
      <c r="D32" s="114"/>
      <c r="E32" s="115"/>
      <c r="F32" s="115"/>
      <c r="G32" s="116"/>
      <c r="H32" s="116"/>
      <c r="K32" s="116"/>
    </row>
    <row r="33" spans="1:14" ht="13.5" customHeight="1">
      <c r="A33" s="117"/>
      <c r="B33" s="189"/>
      <c r="C33" s="189"/>
      <c r="D33" s="189"/>
      <c r="E33" s="189"/>
      <c r="F33" s="189"/>
      <c r="G33" s="189"/>
      <c r="H33" s="189"/>
      <c r="I33" s="189"/>
      <c r="J33" s="189"/>
      <c r="K33" s="189"/>
      <c r="L33" s="189"/>
      <c r="M33" s="189"/>
    </row>
    <row r="34" spans="1:14" ht="13.5" customHeight="1">
      <c r="A34" s="118"/>
      <c r="B34" s="100"/>
      <c r="C34" s="100"/>
      <c r="D34" s="100"/>
      <c r="E34" s="100"/>
      <c r="F34" s="100"/>
      <c r="G34" s="100"/>
      <c r="H34" s="100"/>
      <c r="I34" s="100"/>
      <c r="J34" s="100"/>
      <c r="K34" s="100"/>
      <c r="L34" s="100"/>
      <c r="M34" s="100"/>
      <c r="N34" s="109"/>
    </row>
    <row r="35" spans="1:14" ht="13.5" customHeight="1">
      <c r="B35" s="78"/>
      <c r="C35" s="78"/>
      <c r="D35" s="78"/>
      <c r="E35" s="78"/>
      <c r="F35" s="78"/>
      <c r="G35" s="78"/>
      <c r="H35" s="78"/>
      <c r="I35" s="78"/>
      <c r="J35" s="78"/>
      <c r="K35" s="78"/>
      <c r="L35" s="78"/>
      <c r="M35" s="78"/>
      <c r="N35" s="119"/>
    </row>
    <row r="36" spans="1:14" ht="13.5" customHeight="1">
      <c r="B36" s="78" t="s">
        <v>83</v>
      </c>
      <c r="C36" s="78"/>
      <c r="D36" s="78"/>
      <c r="E36" s="78"/>
      <c r="F36" s="78"/>
      <c r="G36" s="78"/>
      <c r="H36" s="78"/>
      <c r="I36" s="78"/>
      <c r="J36" s="78"/>
      <c r="K36" s="78"/>
      <c r="L36" s="78"/>
      <c r="M36" s="78"/>
      <c r="N36" s="119"/>
    </row>
    <row r="37" spans="1:14" ht="13.5" customHeight="1">
      <c r="B37" s="78"/>
      <c r="C37" s="78"/>
      <c r="D37" s="78"/>
      <c r="E37" s="78"/>
      <c r="F37" s="78"/>
      <c r="G37" s="78"/>
      <c r="H37" s="78"/>
      <c r="I37" s="78"/>
      <c r="J37" s="78"/>
      <c r="K37" s="78"/>
      <c r="L37" s="78"/>
      <c r="M37" s="78"/>
      <c r="N37" s="119"/>
    </row>
    <row r="38" spans="1:14" ht="13.5" customHeight="1">
      <c r="A38" s="120"/>
      <c r="B38" s="78"/>
      <c r="C38" s="78"/>
      <c r="D38" s="78"/>
      <c r="E38" s="78"/>
      <c r="F38" s="78"/>
      <c r="G38" s="78"/>
      <c r="H38" s="78"/>
      <c r="I38" s="78"/>
      <c r="J38" s="78"/>
      <c r="K38" s="78"/>
      <c r="L38" s="78"/>
      <c r="M38" s="78"/>
      <c r="N38" s="119"/>
    </row>
    <row r="39" spans="1:14" ht="13.5" customHeight="1">
      <c r="B39" s="78"/>
      <c r="C39" s="78"/>
      <c r="D39" s="78"/>
      <c r="E39" s="78"/>
      <c r="F39" s="78"/>
      <c r="G39" s="78"/>
      <c r="H39" s="78"/>
      <c r="I39" s="78"/>
      <c r="J39" s="78"/>
      <c r="K39" s="78"/>
      <c r="L39" s="78"/>
      <c r="M39" s="78"/>
      <c r="N39" s="119"/>
    </row>
    <row r="40" spans="1:14" ht="13.5" customHeight="1">
      <c r="B40" s="78"/>
      <c r="C40" s="78"/>
      <c r="D40" s="78"/>
      <c r="E40" s="78"/>
      <c r="F40" s="78"/>
      <c r="G40" s="78"/>
      <c r="H40" s="78"/>
      <c r="I40" s="78"/>
      <c r="J40" s="78"/>
      <c r="K40" s="78"/>
      <c r="L40" s="78"/>
      <c r="M40" s="78"/>
    </row>
    <row r="41" spans="1:14" ht="13.5" customHeight="1">
      <c r="B41" s="102"/>
      <c r="C41" s="102"/>
      <c r="D41" s="102"/>
      <c r="E41" s="102"/>
      <c r="F41" s="102"/>
      <c r="G41" s="102"/>
      <c r="H41" s="102"/>
      <c r="I41" s="102"/>
      <c r="J41" s="102"/>
      <c r="K41" s="102"/>
      <c r="L41" s="102"/>
      <c r="M41" s="102"/>
    </row>
    <row r="42" spans="1:14" ht="13.5" customHeight="1">
      <c r="B42" s="58"/>
      <c r="C42" s="58"/>
      <c r="D42" s="58"/>
      <c r="E42" s="102"/>
      <c r="F42" s="102"/>
      <c r="G42" s="102"/>
      <c r="H42" s="102"/>
      <c r="I42" s="58"/>
      <c r="J42" s="58"/>
      <c r="K42" s="102"/>
      <c r="L42" s="58"/>
      <c r="M42" s="58"/>
    </row>
    <row r="43" spans="1:14" ht="13.5" customHeight="1">
      <c r="B43" s="58"/>
      <c r="C43" s="58"/>
      <c r="D43" s="58"/>
      <c r="E43" s="102"/>
      <c r="F43" s="102"/>
      <c r="G43" s="102"/>
      <c r="H43" s="102"/>
      <c r="I43" s="58"/>
      <c r="J43" s="58"/>
      <c r="K43" s="102"/>
      <c r="L43" s="58"/>
      <c r="M43" s="58"/>
    </row>
    <row r="44" spans="1:14" ht="13.5" customHeight="1">
      <c r="B44" s="58"/>
      <c r="C44" s="58"/>
      <c r="D44" s="58"/>
      <c r="E44" s="102"/>
      <c r="F44" s="102"/>
      <c r="G44" s="102"/>
      <c r="H44" s="102"/>
      <c r="I44" s="58"/>
      <c r="J44" s="58"/>
      <c r="K44" s="102"/>
      <c r="L44" s="58"/>
      <c r="M44" s="58"/>
    </row>
    <row r="45" spans="1:14" ht="13.5" customHeight="1">
      <c r="B45" s="58"/>
      <c r="C45" s="58"/>
      <c r="D45" s="58"/>
      <c r="E45" s="102"/>
      <c r="F45" s="102"/>
      <c r="G45" s="102"/>
      <c r="H45" s="102"/>
      <c r="I45" s="58"/>
      <c r="J45" s="58"/>
      <c r="K45" s="102"/>
      <c r="L45" s="58"/>
      <c r="M45" s="58"/>
    </row>
    <row r="46" spans="1:14" ht="13.5" customHeight="1">
      <c r="B46" s="58"/>
      <c r="C46" s="58"/>
      <c r="D46" s="58"/>
      <c r="E46" s="102"/>
      <c r="F46" s="102"/>
      <c r="G46" s="102"/>
      <c r="H46" s="102"/>
      <c r="I46" s="58"/>
      <c r="J46" s="58"/>
      <c r="K46" s="102"/>
      <c r="L46" s="58"/>
      <c r="M46" s="58"/>
    </row>
    <row r="47" spans="1:14" ht="13.5" customHeight="1">
      <c r="B47" s="58"/>
      <c r="C47" s="58"/>
      <c r="D47" s="58"/>
      <c r="E47" s="102"/>
      <c r="F47" s="102"/>
      <c r="G47" s="102"/>
      <c r="H47" s="102"/>
      <c r="I47" s="58"/>
      <c r="J47" s="58"/>
      <c r="K47" s="102"/>
      <c r="L47" s="58"/>
      <c r="M47" s="58"/>
    </row>
    <row r="48" spans="1:14" ht="13.5" customHeight="1">
      <c r="B48" s="58"/>
      <c r="C48" s="58"/>
      <c r="D48" s="58"/>
      <c r="E48" s="102"/>
      <c r="F48" s="102"/>
      <c r="G48" s="102"/>
      <c r="H48" s="102"/>
      <c r="I48" s="58"/>
      <c r="J48" s="58"/>
      <c r="K48" s="102"/>
      <c r="L48" s="58"/>
      <c r="M48" s="58"/>
    </row>
  </sheetData>
  <mergeCells count="5">
    <mergeCell ref="A31:M31"/>
    <mergeCell ref="B6:D6"/>
    <mergeCell ref="E6:G6"/>
    <mergeCell ref="H6:J6"/>
    <mergeCell ref="K6:M6"/>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showZeros="0" view="pageBreakPreview" zoomScale="90" zoomScaleNormal="70" zoomScaleSheetLayoutView="90" workbookViewId="0"/>
  </sheetViews>
  <sheetFormatPr defaultColWidth="9.140625" defaultRowHeight="12.75"/>
  <cols>
    <col min="1" max="1" width="50.7109375" style="310" customWidth="1"/>
    <col min="2" max="3" width="14.28515625" style="312" customWidth="1"/>
    <col min="4" max="6" width="14.28515625" style="310" customWidth="1"/>
    <col min="7" max="8" width="14.28515625" style="312" customWidth="1"/>
    <col min="9" max="9" width="14.28515625" style="310" customWidth="1"/>
    <col min="10" max="11" width="14.28515625" style="309" customWidth="1"/>
    <col min="12" max="12" width="14.28515625" style="310" customWidth="1"/>
    <col min="13" max="13" width="14.28515625" style="312" customWidth="1"/>
    <col min="14" max="14" width="1.7109375" style="310" customWidth="1"/>
    <col min="15" max="16384" width="9.140625" style="310"/>
  </cols>
  <sheetData>
    <row r="1" spans="1:14" s="92" customFormat="1" ht="50.1" customHeight="1">
      <c r="A1" s="91"/>
    </row>
    <row r="2" spans="1:14" s="95" customFormat="1" ht="39.950000000000003" customHeight="1">
      <c r="A2" s="94" t="s">
        <v>464</v>
      </c>
      <c r="C2" s="121"/>
      <c r="D2" s="121"/>
      <c r="H2" s="122"/>
      <c r="L2" s="122"/>
      <c r="M2" s="221"/>
    </row>
    <row r="3" spans="1:14" s="95" customFormat="1" ht="2.1" customHeight="1">
      <c r="A3" s="222"/>
      <c r="B3" s="223"/>
      <c r="C3" s="224"/>
      <c r="D3" s="224"/>
      <c r="E3" s="223"/>
      <c r="F3" s="223"/>
      <c r="G3" s="223"/>
      <c r="H3" s="225"/>
      <c r="I3" s="223"/>
      <c r="J3" s="223"/>
      <c r="K3" s="223"/>
      <c r="L3" s="223"/>
      <c r="M3" s="223"/>
    </row>
    <row r="4" spans="1:14" s="98" customFormat="1" ht="15.75" customHeight="1">
      <c r="A4" s="96"/>
      <c r="B4" s="96"/>
      <c r="C4" s="96"/>
      <c r="D4" s="96"/>
      <c r="E4" s="97"/>
      <c r="F4" s="97"/>
      <c r="G4" s="97"/>
      <c r="H4" s="97"/>
      <c r="I4" s="226"/>
      <c r="N4" s="227"/>
    </row>
    <row r="5" spans="1:14" s="98" customFormat="1" ht="20.100000000000001" customHeight="1">
      <c r="A5" s="228" t="s">
        <v>408</v>
      </c>
      <c r="B5" s="229"/>
      <c r="C5" s="229"/>
      <c r="D5" s="229"/>
      <c r="E5" s="230"/>
      <c r="F5" s="230"/>
      <c r="G5" s="230"/>
      <c r="H5" s="230"/>
      <c r="I5" s="231"/>
      <c r="J5" s="231"/>
      <c r="K5" s="231"/>
      <c r="L5" s="231"/>
      <c r="M5" s="231"/>
    </row>
    <row r="6" spans="1:14" s="98" customFormat="1" ht="15.95" customHeight="1">
      <c r="A6" s="232"/>
      <c r="B6" s="735"/>
      <c r="C6" s="233"/>
      <c r="D6" s="234"/>
      <c r="E6" s="234"/>
      <c r="F6" s="234"/>
      <c r="G6" s="235" t="s">
        <v>129</v>
      </c>
      <c r="H6" s="233"/>
      <c r="I6" s="234"/>
      <c r="J6" s="234" t="s">
        <v>130</v>
      </c>
      <c r="K6" s="234"/>
      <c r="L6" s="235" t="s">
        <v>131</v>
      </c>
      <c r="M6" s="233" t="s">
        <v>138</v>
      </c>
    </row>
    <row r="7" spans="1:14" s="98" customFormat="1" ht="15.95" customHeight="1">
      <c r="A7" s="232"/>
      <c r="B7" s="735"/>
      <c r="C7" s="233" t="s">
        <v>129</v>
      </c>
      <c r="D7" s="234" t="s">
        <v>129</v>
      </c>
      <c r="E7" s="234" t="s">
        <v>129</v>
      </c>
      <c r="F7" s="234" t="s">
        <v>129</v>
      </c>
      <c r="G7" s="236" t="s">
        <v>132</v>
      </c>
      <c r="H7" s="233" t="s">
        <v>133</v>
      </c>
      <c r="I7" s="237" t="s">
        <v>134</v>
      </c>
      <c r="J7" s="237" t="s">
        <v>135</v>
      </c>
      <c r="K7" s="237" t="s">
        <v>136</v>
      </c>
      <c r="L7" s="236" t="s">
        <v>137</v>
      </c>
      <c r="M7" s="238" t="s">
        <v>147</v>
      </c>
    </row>
    <row r="8" spans="1:14" s="98" customFormat="1" ht="15.95" customHeight="1">
      <c r="A8" s="239" t="s">
        <v>84</v>
      </c>
      <c r="B8" s="736" t="s">
        <v>86</v>
      </c>
      <c r="C8" s="240" t="s">
        <v>90</v>
      </c>
      <c r="D8" s="241" t="s">
        <v>139</v>
      </c>
      <c r="E8" s="241" t="s">
        <v>140</v>
      </c>
      <c r="F8" s="241" t="s">
        <v>141</v>
      </c>
      <c r="G8" s="242" t="s">
        <v>142</v>
      </c>
      <c r="H8" s="240" t="s">
        <v>90</v>
      </c>
      <c r="I8" s="241" t="s">
        <v>143</v>
      </c>
      <c r="J8" s="241" t="s">
        <v>144</v>
      </c>
      <c r="K8" s="241" t="s">
        <v>145</v>
      </c>
      <c r="L8" s="242" t="s">
        <v>146</v>
      </c>
      <c r="M8" s="240" t="s">
        <v>90</v>
      </c>
    </row>
    <row r="9" spans="1:14" s="98" customFormat="1" ht="15.95" customHeight="1">
      <c r="A9" s="243" t="s">
        <v>148</v>
      </c>
      <c r="B9" s="737">
        <v>3155.6640000000002</v>
      </c>
      <c r="C9" s="244">
        <v>2306.8490000000002</v>
      </c>
      <c r="D9" s="245">
        <v>942.0920000000001</v>
      </c>
      <c r="E9" s="245">
        <v>486.2829999999999</v>
      </c>
      <c r="F9" s="245">
        <v>406.93000000000006</v>
      </c>
      <c r="G9" s="246">
        <v>471.54399999999998</v>
      </c>
      <c r="H9" s="244">
        <v>953.65899999999999</v>
      </c>
      <c r="I9" s="247">
        <v>373.81000000000006</v>
      </c>
      <c r="J9" s="247">
        <v>230.05799999999999</v>
      </c>
      <c r="K9" s="247">
        <v>209.43</v>
      </c>
      <c r="L9" s="248">
        <v>140.36099999999999</v>
      </c>
      <c r="M9" s="244">
        <v>-104.84400000000002</v>
      </c>
    </row>
    <row r="10" spans="1:14" s="98" customFormat="1" ht="15.95" customHeight="1">
      <c r="A10" s="249" t="s">
        <v>149</v>
      </c>
      <c r="B10" s="738">
        <v>0</v>
      </c>
      <c r="C10" s="250">
        <v>-62.242000000000004</v>
      </c>
      <c r="D10" s="251">
        <v>-0.38699999999999979</v>
      </c>
      <c r="E10" s="251">
        <v>0</v>
      </c>
      <c r="F10" s="251">
        <v>-16.588999999999999</v>
      </c>
      <c r="G10" s="252">
        <v>-45.266000000000005</v>
      </c>
      <c r="H10" s="250">
        <v>-124.68999999999997</v>
      </c>
      <c r="I10" s="253">
        <v>-0.14000000000000001</v>
      </c>
      <c r="J10" s="253">
        <v>-1.274</v>
      </c>
      <c r="K10" s="253">
        <v>-0.14000000000000001</v>
      </c>
      <c r="L10" s="254">
        <v>-123.13599999999997</v>
      </c>
      <c r="M10" s="250">
        <v>186.93200000000002</v>
      </c>
    </row>
    <row r="11" spans="1:14" s="98" customFormat="1" ht="15.95" customHeight="1">
      <c r="A11" s="255" t="s">
        <v>150</v>
      </c>
      <c r="B11" s="739">
        <v>0</v>
      </c>
      <c r="C11" s="256">
        <v>74</v>
      </c>
      <c r="D11" s="257">
        <v>23.601000000000006</v>
      </c>
      <c r="E11" s="257">
        <v>11.384999999999998</v>
      </c>
      <c r="F11" s="257">
        <v>18.962999999999994</v>
      </c>
      <c r="G11" s="258">
        <v>20.051000000000002</v>
      </c>
      <c r="H11" s="256">
        <v>64.172000000000011</v>
      </c>
      <c r="I11" s="259">
        <v>19.829999999999998</v>
      </c>
      <c r="J11" s="259">
        <v>17.861000000000004</v>
      </c>
      <c r="K11" s="259">
        <v>15.200000000000003</v>
      </c>
      <c r="L11" s="260">
        <v>11.281000000000002</v>
      </c>
      <c r="M11" s="256">
        <v>-138.17200000000003</v>
      </c>
    </row>
    <row r="12" spans="1:14" s="97" customFormat="1" ht="15.95" customHeight="1">
      <c r="A12" s="261" t="s">
        <v>151</v>
      </c>
      <c r="B12" s="740">
        <v>3155.6640000000002</v>
      </c>
      <c r="C12" s="262">
        <v>2318.607</v>
      </c>
      <c r="D12" s="263">
        <v>965.30600000000015</v>
      </c>
      <c r="E12" s="263">
        <v>497.66799999999989</v>
      </c>
      <c r="F12" s="263">
        <v>409.30400000000009</v>
      </c>
      <c r="G12" s="264">
        <v>446.32899999999995</v>
      </c>
      <c r="H12" s="262">
        <v>893.14100000000008</v>
      </c>
      <c r="I12" s="265">
        <v>393.50000000000006</v>
      </c>
      <c r="J12" s="265">
        <v>246.64499999999998</v>
      </c>
      <c r="K12" s="265">
        <v>224.49</v>
      </c>
      <c r="L12" s="266">
        <v>28.506000000000025</v>
      </c>
      <c r="M12" s="262">
        <v>-56.084000000000032</v>
      </c>
    </row>
    <row r="13" spans="1:14" s="97" customFormat="1" ht="15.95" customHeight="1">
      <c r="A13" s="243" t="s">
        <v>152</v>
      </c>
      <c r="B13" s="737">
        <v>157.24300000000005</v>
      </c>
      <c r="C13" s="244">
        <v>134.60400000000004</v>
      </c>
      <c r="D13" s="245">
        <v>80.246000000000009</v>
      </c>
      <c r="E13" s="245">
        <v>24.298999999999999</v>
      </c>
      <c r="F13" s="245">
        <v>0.35799999999999998</v>
      </c>
      <c r="G13" s="246">
        <v>29.701000000000008</v>
      </c>
      <c r="H13" s="244">
        <v>22.643999999999998</v>
      </c>
      <c r="I13" s="247"/>
      <c r="J13" s="247"/>
      <c r="K13" s="247"/>
      <c r="L13" s="248"/>
      <c r="M13" s="244">
        <v>-4.9999999999999992E-3</v>
      </c>
    </row>
    <row r="14" spans="1:14" s="97" customFormat="1" ht="15.95" customHeight="1">
      <c r="A14" s="249" t="s">
        <v>153</v>
      </c>
      <c r="B14" s="738">
        <v>111.43900000000004</v>
      </c>
      <c r="C14" s="250">
        <v>77.279000000000025</v>
      </c>
      <c r="D14" s="251">
        <v>23.943000000000005</v>
      </c>
      <c r="E14" s="251">
        <v>31.173000000000002</v>
      </c>
      <c r="F14" s="251">
        <v>21.460000000000008</v>
      </c>
      <c r="G14" s="252">
        <v>0.70300000000000029</v>
      </c>
      <c r="H14" s="250">
        <v>34.048999999999999</v>
      </c>
      <c r="I14" s="253"/>
      <c r="J14" s="253"/>
      <c r="K14" s="253"/>
      <c r="L14" s="254"/>
      <c r="M14" s="250">
        <v>0.11099999999999999</v>
      </c>
    </row>
    <row r="15" spans="1:14" s="97" customFormat="1" ht="15.95" customHeight="1">
      <c r="A15" s="249" t="s">
        <v>154</v>
      </c>
      <c r="B15" s="738">
        <v>38.868000000000002</v>
      </c>
      <c r="C15" s="250">
        <v>38.261000000000003</v>
      </c>
      <c r="D15" s="251">
        <v>0.39800000000000002</v>
      </c>
      <c r="E15" s="251">
        <v>25.847000000000001</v>
      </c>
      <c r="F15" s="251">
        <v>7.3999999999999996E-2</v>
      </c>
      <c r="G15" s="252">
        <v>11.942</v>
      </c>
      <c r="H15" s="250">
        <v>0.60700000000000021</v>
      </c>
      <c r="I15" s="253"/>
      <c r="J15" s="253"/>
      <c r="K15" s="253"/>
      <c r="L15" s="254"/>
      <c r="M15" s="250">
        <v>0</v>
      </c>
    </row>
    <row r="16" spans="1:14" s="97" customFormat="1" ht="15.95" customHeight="1">
      <c r="A16" s="249" t="s">
        <v>155</v>
      </c>
      <c r="B16" s="738">
        <v>50.286999999999999</v>
      </c>
      <c r="C16" s="250">
        <v>32.659999999999997</v>
      </c>
      <c r="D16" s="251">
        <v>0.67799999999999994</v>
      </c>
      <c r="E16" s="251">
        <v>30.749999999999993</v>
      </c>
      <c r="F16" s="251">
        <v>0</v>
      </c>
      <c r="G16" s="252">
        <v>1.2320000000000002</v>
      </c>
      <c r="H16" s="250">
        <v>17.628</v>
      </c>
      <c r="I16" s="253"/>
      <c r="J16" s="253"/>
      <c r="K16" s="253"/>
      <c r="L16" s="254"/>
      <c r="M16" s="250">
        <v>-1E-3</v>
      </c>
    </row>
    <row r="17" spans="1:14" s="97" customFormat="1" ht="15.95" customHeight="1">
      <c r="A17" s="249" t="s">
        <v>156</v>
      </c>
      <c r="B17" s="738">
        <v>66.71599999999998</v>
      </c>
      <c r="C17" s="250">
        <v>17.722999999999999</v>
      </c>
      <c r="D17" s="251">
        <v>2.6999999999999691E-2</v>
      </c>
      <c r="E17" s="251">
        <v>1.4989999999999997</v>
      </c>
      <c r="F17" s="251">
        <v>13.942</v>
      </c>
      <c r="G17" s="252">
        <v>2.2550000000000008</v>
      </c>
      <c r="H17" s="250">
        <v>48.984999999999985</v>
      </c>
      <c r="I17" s="253"/>
      <c r="J17" s="253"/>
      <c r="K17" s="253"/>
      <c r="L17" s="254"/>
      <c r="M17" s="250">
        <v>8.0000000000000002E-3</v>
      </c>
    </row>
    <row r="18" spans="1:14" s="97" customFormat="1" ht="15.95" customHeight="1">
      <c r="A18" s="255" t="s">
        <v>33</v>
      </c>
      <c r="B18" s="739">
        <v>154.24499999999998</v>
      </c>
      <c r="C18" s="256">
        <v>36.091999999999985</v>
      </c>
      <c r="D18" s="257">
        <v>16.905999999999992</v>
      </c>
      <c r="E18" s="257">
        <v>-24.093999999999994</v>
      </c>
      <c r="F18" s="257">
        <v>0.65399999999998926</v>
      </c>
      <c r="G18" s="258">
        <v>42.625999999999998</v>
      </c>
      <c r="H18" s="256">
        <v>118.40199999999999</v>
      </c>
      <c r="I18" s="259"/>
      <c r="J18" s="259"/>
      <c r="K18" s="259"/>
      <c r="L18" s="260"/>
      <c r="M18" s="256">
        <v>-0.249</v>
      </c>
    </row>
    <row r="19" spans="1:14" s="97" customFormat="1" ht="15.95" customHeight="1">
      <c r="A19" s="261" t="s">
        <v>34</v>
      </c>
      <c r="B19" s="740">
        <v>578.798</v>
      </c>
      <c r="C19" s="262">
        <v>336.61900000000009</v>
      </c>
      <c r="D19" s="263">
        <v>122.19800000000001</v>
      </c>
      <c r="E19" s="263">
        <v>89.47399999999999</v>
      </c>
      <c r="F19" s="263">
        <v>36.488</v>
      </c>
      <c r="G19" s="264">
        <v>88.459000000000003</v>
      </c>
      <c r="H19" s="262">
        <v>242.31499999999997</v>
      </c>
      <c r="I19" s="265">
        <v>141.10199999999998</v>
      </c>
      <c r="J19" s="265">
        <v>87.207999999999998</v>
      </c>
      <c r="K19" s="265">
        <v>14.621000000000009</v>
      </c>
      <c r="L19" s="266">
        <v>-0.61599999999999999</v>
      </c>
      <c r="M19" s="262">
        <v>-0.13600000000000001</v>
      </c>
    </row>
    <row r="20" spans="1:14" s="98" customFormat="1" ht="15.95" customHeight="1">
      <c r="A20" s="249" t="s">
        <v>157</v>
      </c>
      <c r="B20" s="738">
        <v>23.962</v>
      </c>
      <c r="C20" s="250">
        <v>19.61</v>
      </c>
      <c r="D20" s="251">
        <v>-3.9000000000000004</v>
      </c>
      <c r="E20" s="251">
        <v>1.000000000000334E-3</v>
      </c>
      <c r="F20" s="251">
        <v>0.12800000000000011</v>
      </c>
      <c r="G20" s="252">
        <v>23.381</v>
      </c>
      <c r="H20" s="250">
        <v>3.64</v>
      </c>
      <c r="I20" s="253">
        <v>2.5</v>
      </c>
      <c r="J20" s="253">
        <v>6.0000000000000053E-3</v>
      </c>
      <c r="K20" s="253">
        <v>1.5000000000000013E-2</v>
      </c>
      <c r="L20" s="254">
        <v>1.1189999999999998</v>
      </c>
      <c r="M20" s="250">
        <v>0.71200000000000008</v>
      </c>
    </row>
    <row r="21" spans="1:14" s="98" customFormat="1" ht="15.95" customHeight="1">
      <c r="A21" s="267" t="s">
        <v>158</v>
      </c>
      <c r="B21" s="739">
        <v>12.637999999999995</v>
      </c>
      <c r="C21" s="256">
        <v>-0.2290000000000012</v>
      </c>
      <c r="D21" s="257">
        <v>0</v>
      </c>
      <c r="E21" s="257">
        <v>-0.32800000000000118</v>
      </c>
      <c r="F21" s="257">
        <v>0</v>
      </c>
      <c r="G21" s="258">
        <v>9.8999999999999977E-2</v>
      </c>
      <c r="H21" s="256">
        <v>12.865999999999996</v>
      </c>
      <c r="I21" s="259">
        <v>1.6539999999999999</v>
      </c>
      <c r="J21" s="259">
        <v>0</v>
      </c>
      <c r="K21" s="259">
        <v>9.7000000000000419E-2</v>
      </c>
      <c r="L21" s="260">
        <v>11.114999999999995</v>
      </c>
      <c r="M21" s="256">
        <v>1E-3</v>
      </c>
    </row>
    <row r="22" spans="1:14" s="97" customFormat="1" ht="15.95" customHeight="1">
      <c r="A22" s="261" t="s">
        <v>159</v>
      </c>
      <c r="B22" s="740">
        <v>36.599999999999994</v>
      </c>
      <c r="C22" s="262">
        <v>19.380999999999997</v>
      </c>
      <c r="D22" s="263">
        <v>-3.9000000000000004</v>
      </c>
      <c r="E22" s="263">
        <v>-0.32700000000000085</v>
      </c>
      <c r="F22" s="263">
        <v>0.12800000000000011</v>
      </c>
      <c r="G22" s="264">
        <v>23.48</v>
      </c>
      <c r="H22" s="262">
        <v>16.505999999999997</v>
      </c>
      <c r="I22" s="265">
        <v>4.1539999999999999</v>
      </c>
      <c r="J22" s="265">
        <v>6.0000000000000053E-3</v>
      </c>
      <c r="K22" s="265">
        <v>0.11200000000000043</v>
      </c>
      <c r="L22" s="266">
        <v>12.233999999999995</v>
      </c>
      <c r="M22" s="262">
        <v>0.71300000000000008</v>
      </c>
    </row>
    <row r="23" spans="1:14" s="97" customFormat="1" ht="15.95" customHeight="1">
      <c r="A23" s="243" t="s">
        <v>160</v>
      </c>
      <c r="B23" s="737">
        <v>-148.89800000000002</v>
      </c>
      <c r="C23" s="244">
        <v>8.8140000000000001</v>
      </c>
      <c r="D23" s="245">
        <v>-1.8639999999999999</v>
      </c>
      <c r="E23" s="245">
        <v>-1.0649999999999995</v>
      </c>
      <c r="F23" s="245">
        <v>-10.754</v>
      </c>
      <c r="G23" s="246">
        <v>22.497</v>
      </c>
      <c r="H23" s="244">
        <v>13.776999999999994</v>
      </c>
      <c r="I23" s="247">
        <v>15.359</v>
      </c>
      <c r="J23" s="247">
        <v>1.9570000000000003</v>
      </c>
      <c r="K23" s="247">
        <v>19.144000000000002</v>
      </c>
      <c r="L23" s="248">
        <v>-22.683000000000007</v>
      </c>
      <c r="M23" s="244">
        <v>-171.48900000000003</v>
      </c>
    </row>
    <row r="24" spans="1:14" s="97" customFormat="1" ht="15.95" customHeight="1">
      <c r="A24" s="249" t="s">
        <v>161</v>
      </c>
      <c r="B24" s="738">
        <v>245.16500000000002</v>
      </c>
      <c r="C24" s="250">
        <v>35.493000000000009</v>
      </c>
      <c r="D24" s="251">
        <v>2.5500000000000007</v>
      </c>
      <c r="E24" s="251">
        <v>26.833000000000006</v>
      </c>
      <c r="F24" s="251">
        <v>-2.3999999999999994E-2</v>
      </c>
      <c r="G24" s="252">
        <v>6.1340000000000003</v>
      </c>
      <c r="H24" s="250">
        <v>144.37899999999999</v>
      </c>
      <c r="I24" s="253">
        <v>22.346</v>
      </c>
      <c r="J24" s="253">
        <v>8.8040000000000003</v>
      </c>
      <c r="K24" s="253">
        <v>21.390999999999991</v>
      </c>
      <c r="L24" s="254">
        <v>91.837999999999994</v>
      </c>
      <c r="M24" s="250">
        <v>65.293000000000006</v>
      </c>
    </row>
    <row r="25" spans="1:14" s="97" customFormat="1" ht="15.95" customHeight="1">
      <c r="A25" s="255" t="s">
        <v>162</v>
      </c>
      <c r="B25" s="739">
        <v>74.741000000000028</v>
      </c>
      <c r="C25" s="256">
        <v>18.576000000000001</v>
      </c>
      <c r="D25" s="257">
        <v>-3.4840000000000018</v>
      </c>
      <c r="E25" s="257">
        <v>-0.70400000000000063</v>
      </c>
      <c r="F25" s="257">
        <v>-1.1649999999999991</v>
      </c>
      <c r="G25" s="258">
        <v>23.929000000000002</v>
      </c>
      <c r="H25" s="256">
        <v>-38.308</v>
      </c>
      <c r="I25" s="259">
        <v>-31.774999999999999</v>
      </c>
      <c r="J25" s="259">
        <v>-6.3950000000000014</v>
      </c>
      <c r="K25" s="259">
        <v>-20.757999999999999</v>
      </c>
      <c r="L25" s="260">
        <v>20.619999999999997</v>
      </c>
      <c r="M25" s="256">
        <v>94.473000000000027</v>
      </c>
    </row>
    <row r="26" spans="1:14" s="97" customFormat="1" ht="15.95" customHeight="1">
      <c r="A26" s="261" t="s">
        <v>163</v>
      </c>
      <c r="B26" s="740">
        <v>171.00800000000004</v>
      </c>
      <c r="C26" s="262">
        <v>62.88300000000001</v>
      </c>
      <c r="D26" s="263">
        <v>-2.7980000000000009</v>
      </c>
      <c r="E26" s="263">
        <v>25.064000000000007</v>
      </c>
      <c r="F26" s="263">
        <v>-11.942999999999998</v>
      </c>
      <c r="G26" s="264">
        <v>52.56</v>
      </c>
      <c r="H26" s="262">
        <v>119.84799999999998</v>
      </c>
      <c r="I26" s="265">
        <v>5.93</v>
      </c>
      <c r="J26" s="265">
        <v>4.3659999999999997</v>
      </c>
      <c r="K26" s="265">
        <v>19.776999999999997</v>
      </c>
      <c r="L26" s="266">
        <v>89.774999999999977</v>
      </c>
      <c r="M26" s="262">
        <v>-11.722999999999999</v>
      </c>
    </row>
    <row r="27" spans="1:14" s="97" customFormat="1" ht="15.95" customHeight="1">
      <c r="A27" s="268" t="s">
        <v>35</v>
      </c>
      <c r="B27" s="741">
        <v>3942.0700000000006</v>
      </c>
      <c r="C27" s="269">
        <v>2737.49</v>
      </c>
      <c r="D27" s="270">
        <v>1080.806</v>
      </c>
      <c r="E27" s="270">
        <v>611.87899999999979</v>
      </c>
      <c r="F27" s="270">
        <v>433.97700000000009</v>
      </c>
      <c r="G27" s="271">
        <v>610.82799999999997</v>
      </c>
      <c r="H27" s="269">
        <v>1271.8100000000002</v>
      </c>
      <c r="I27" s="272">
        <v>544.68600000000004</v>
      </c>
      <c r="J27" s="272">
        <v>338.22499999999991</v>
      </c>
      <c r="K27" s="272">
        <v>259</v>
      </c>
      <c r="L27" s="273">
        <v>129.899</v>
      </c>
      <c r="M27" s="269">
        <v>-67.230000000000032</v>
      </c>
    </row>
    <row r="28" spans="1:14" s="98" customFormat="1" ht="15.95" customHeight="1">
      <c r="A28" s="274" t="s">
        <v>164</v>
      </c>
      <c r="B28" s="737">
        <v>2114.7659999999996</v>
      </c>
      <c r="C28" s="244">
        <v>1490.9409999999998</v>
      </c>
      <c r="D28" s="245">
        <v>558.19499999999994</v>
      </c>
      <c r="E28" s="245">
        <v>358.90200000000004</v>
      </c>
      <c r="F28" s="245">
        <v>201.99199999999996</v>
      </c>
      <c r="G28" s="246">
        <v>371.85199999999998</v>
      </c>
      <c r="H28" s="244">
        <v>555.52399999999989</v>
      </c>
      <c r="I28" s="247">
        <v>122.86099999999999</v>
      </c>
      <c r="J28" s="247">
        <v>179.83799999999997</v>
      </c>
      <c r="K28" s="247">
        <v>204.16899999999998</v>
      </c>
      <c r="L28" s="248">
        <v>48.655999999999992</v>
      </c>
      <c r="M28" s="244">
        <v>68.301000000000002</v>
      </c>
    </row>
    <row r="29" spans="1:14" s="98" customFormat="1" ht="15.95" customHeight="1">
      <c r="A29" s="275" t="s">
        <v>61</v>
      </c>
      <c r="B29" s="739">
        <v>19.456</v>
      </c>
      <c r="C29" s="256">
        <v>12.799000000000001</v>
      </c>
      <c r="D29" s="257">
        <v>12.764000000000001</v>
      </c>
      <c r="E29" s="257">
        <v>-5.1000000000000156E-2</v>
      </c>
      <c r="F29" s="257">
        <v>0</v>
      </c>
      <c r="G29" s="258">
        <v>8.6000000000000021E-2</v>
      </c>
      <c r="H29" s="256">
        <v>5.4109999999999996</v>
      </c>
      <c r="I29" s="259">
        <v>1.2999999999999901E-2</v>
      </c>
      <c r="J29" s="259">
        <v>0</v>
      </c>
      <c r="K29" s="259">
        <v>0</v>
      </c>
      <c r="L29" s="260">
        <v>5.3979999999999997</v>
      </c>
      <c r="M29" s="256">
        <v>1.2459999999999982</v>
      </c>
    </row>
    <row r="30" spans="1:14" s="97" customFormat="1" ht="15.95" customHeight="1">
      <c r="A30" s="276" t="s">
        <v>36</v>
      </c>
      <c r="B30" s="741">
        <v>2134.2219999999998</v>
      </c>
      <c r="C30" s="269">
        <v>1503.7399999999998</v>
      </c>
      <c r="D30" s="270">
        <v>570.95899999999995</v>
      </c>
      <c r="E30" s="270">
        <v>358.85100000000006</v>
      </c>
      <c r="F30" s="270">
        <v>201.99199999999996</v>
      </c>
      <c r="G30" s="271">
        <v>371.93799999999999</v>
      </c>
      <c r="H30" s="269">
        <v>560.93499999999983</v>
      </c>
      <c r="I30" s="272">
        <v>122.874</v>
      </c>
      <c r="J30" s="272">
        <v>179.83799999999997</v>
      </c>
      <c r="K30" s="272">
        <v>204.16899999999998</v>
      </c>
      <c r="L30" s="273">
        <v>54.053999999999988</v>
      </c>
      <c r="M30" s="269">
        <v>69.546999999999997</v>
      </c>
    </row>
    <row r="31" spans="1:14" s="97" customFormat="1" ht="15.95" customHeight="1">
      <c r="A31" s="268" t="s">
        <v>165</v>
      </c>
      <c r="B31" s="741">
        <v>1807.8480000000009</v>
      </c>
      <c r="C31" s="269">
        <v>1233.75</v>
      </c>
      <c r="D31" s="270">
        <v>509.84700000000009</v>
      </c>
      <c r="E31" s="270">
        <v>253.02799999999974</v>
      </c>
      <c r="F31" s="270">
        <v>231.98500000000013</v>
      </c>
      <c r="G31" s="271">
        <v>238.89</v>
      </c>
      <c r="H31" s="269">
        <v>710.87500000000034</v>
      </c>
      <c r="I31" s="272">
        <v>421.81200000000001</v>
      </c>
      <c r="J31" s="272">
        <v>158.38699999999994</v>
      </c>
      <c r="K31" s="272">
        <v>54.831000000000017</v>
      </c>
      <c r="L31" s="273">
        <v>75.845000000000013</v>
      </c>
      <c r="M31" s="269">
        <v>-136.77700000000004</v>
      </c>
      <c r="N31" s="277"/>
    </row>
    <row r="32" spans="1:14" s="98" customFormat="1" ht="15.95" customHeight="1">
      <c r="A32" s="261" t="s">
        <v>450</v>
      </c>
      <c r="B32" s="740">
        <v>321.64699999999999</v>
      </c>
      <c r="C32" s="262">
        <v>287.44599999999997</v>
      </c>
      <c r="D32" s="263">
        <v>180.017</v>
      </c>
      <c r="E32" s="263">
        <v>44.22</v>
      </c>
      <c r="F32" s="263">
        <v>18.771000000000001</v>
      </c>
      <c r="G32" s="264">
        <v>44.438000000000002</v>
      </c>
      <c r="H32" s="262">
        <v>34.201000000000001</v>
      </c>
      <c r="I32" s="265">
        <v>49.199999999999989</v>
      </c>
      <c r="J32" s="265">
        <v>-28.419999999999987</v>
      </c>
      <c r="K32" s="265">
        <v>-4.8000000000000043E-2</v>
      </c>
      <c r="L32" s="266">
        <v>13.469000000000001</v>
      </c>
      <c r="M32" s="262">
        <v>0</v>
      </c>
    </row>
    <row r="33" spans="1:13" s="97" customFormat="1" ht="15.95" customHeight="1">
      <c r="A33" s="278" t="s">
        <v>334</v>
      </c>
      <c r="B33" s="742">
        <v>1486.2010000000009</v>
      </c>
      <c r="C33" s="269">
        <v>946.30400000000009</v>
      </c>
      <c r="D33" s="270">
        <v>329.8300000000001</v>
      </c>
      <c r="E33" s="270">
        <v>208.80799999999974</v>
      </c>
      <c r="F33" s="270">
        <v>213.21400000000011</v>
      </c>
      <c r="G33" s="271">
        <v>194.452</v>
      </c>
      <c r="H33" s="279">
        <v>676.67400000000032</v>
      </c>
      <c r="I33" s="280">
        <v>372.61200000000002</v>
      </c>
      <c r="J33" s="280">
        <v>186.80699999999993</v>
      </c>
      <c r="K33" s="280">
        <v>54.879000000000019</v>
      </c>
      <c r="L33" s="281">
        <v>62.376000000000012</v>
      </c>
      <c r="M33" s="269">
        <v>-136.77700000000004</v>
      </c>
    </row>
    <row r="34" spans="1:13" s="97" customFormat="1" ht="15.95" customHeight="1">
      <c r="A34" s="282" t="s">
        <v>38</v>
      </c>
      <c r="B34" s="737">
        <v>348.91000000000008</v>
      </c>
      <c r="C34" s="244">
        <v>256.74200000000008</v>
      </c>
      <c r="D34" s="245">
        <v>82.69</v>
      </c>
      <c r="E34" s="245">
        <v>65.506000000000014</v>
      </c>
      <c r="F34" s="245">
        <v>67.677000000000007</v>
      </c>
      <c r="G34" s="246">
        <v>40.869</v>
      </c>
      <c r="H34" s="244">
        <v>134.17000000000002</v>
      </c>
      <c r="I34" s="247">
        <v>82.465000000000003</v>
      </c>
      <c r="J34" s="247">
        <v>45.18</v>
      </c>
      <c r="K34" s="247">
        <v>8.3810000000000002</v>
      </c>
      <c r="L34" s="248">
        <v>-1.8560000000000016</v>
      </c>
      <c r="M34" s="244">
        <v>-42.001999999999995</v>
      </c>
    </row>
    <row r="35" spans="1:13" s="97" customFormat="1" ht="15.95" customHeight="1">
      <c r="A35" s="239" t="s">
        <v>39</v>
      </c>
      <c r="B35" s="739">
        <v>14.276</v>
      </c>
      <c r="C35" s="256">
        <v>7.496999999999999</v>
      </c>
      <c r="D35" s="257">
        <v>0</v>
      </c>
      <c r="E35" s="257">
        <v>-2.0550000000000002</v>
      </c>
      <c r="F35" s="257">
        <v>0.33900000000000002</v>
      </c>
      <c r="G35" s="258">
        <v>9.2129999999999992</v>
      </c>
      <c r="H35" s="256">
        <v>6.7789999999999999</v>
      </c>
      <c r="I35" s="259">
        <v>0.995</v>
      </c>
      <c r="J35" s="259">
        <v>2.1629999999999998</v>
      </c>
      <c r="K35" s="259">
        <v>0.94399999999999995</v>
      </c>
      <c r="L35" s="260">
        <v>2.677</v>
      </c>
      <c r="M35" s="256">
        <v>0</v>
      </c>
    </row>
    <row r="36" spans="1:13" s="97" customFormat="1" ht="15.95" customHeight="1">
      <c r="A36" s="283" t="s">
        <v>335</v>
      </c>
      <c r="B36" s="742">
        <v>1123.0150000000008</v>
      </c>
      <c r="C36" s="269">
        <v>682.06500000000005</v>
      </c>
      <c r="D36" s="270">
        <v>247.1400000000001</v>
      </c>
      <c r="E36" s="270">
        <v>145.35699999999974</v>
      </c>
      <c r="F36" s="270">
        <v>145.19800000000009</v>
      </c>
      <c r="G36" s="271">
        <v>144.37</v>
      </c>
      <c r="H36" s="279">
        <v>535.72500000000036</v>
      </c>
      <c r="I36" s="280">
        <v>289.15200000000004</v>
      </c>
      <c r="J36" s="280">
        <v>139.46399999999991</v>
      </c>
      <c r="K36" s="280">
        <v>45.554000000000016</v>
      </c>
      <c r="L36" s="281">
        <v>61.555000000000014</v>
      </c>
      <c r="M36" s="269">
        <v>-94.775000000000048</v>
      </c>
    </row>
    <row r="37" spans="1:13" s="98" customFormat="1" ht="15.95" customHeight="1">
      <c r="A37" s="282" t="s">
        <v>41</v>
      </c>
      <c r="B37" s="743">
        <v>0</v>
      </c>
      <c r="C37" s="244">
        <v>0</v>
      </c>
      <c r="D37" s="245">
        <v>0</v>
      </c>
      <c r="E37" s="245">
        <v>0</v>
      </c>
      <c r="F37" s="245">
        <v>0</v>
      </c>
      <c r="G37" s="246">
        <v>0</v>
      </c>
      <c r="H37" s="284">
        <v>0</v>
      </c>
      <c r="I37" s="247">
        <v>0</v>
      </c>
      <c r="J37" s="247">
        <v>0</v>
      </c>
      <c r="K37" s="247">
        <v>0</v>
      </c>
      <c r="L37" s="248">
        <v>0</v>
      </c>
      <c r="M37" s="244">
        <v>0</v>
      </c>
    </row>
    <row r="38" spans="1:13" s="98" customFormat="1" ht="15.95" customHeight="1">
      <c r="A38" s="285" t="s">
        <v>42</v>
      </c>
      <c r="B38" s="744">
        <v>0</v>
      </c>
      <c r="C38" s="250">
        <v>0</v>
      </c>
      <c r="D38" s="251">
        <v>0</v>
      </c>
      <c r="E38" s="251">
        <v>0</v>
      </c>
      <c r="F38" s="251">
        <v>0</v>
      </c>
      <c r="G38" s="252">
        <v>0</v>
      </c>
      <c r="H38" s="286">
        <v>0</v>
      </c>
      <c r="I38" s="253">
        <v>0</v>
      </c>
      <c r="J38" s="253">
        <v>0</v>
      </c>
      <c r="K38" s="253">
        <v>0</v>
      </c>
      <c r="L38" s="254">
        <v>0</v>
      </c>
      <c r="M38" s="250">
        <v>0</v>
      </c>
    </row>
    <row r="39" spans="1:13" s="98" customFormat="1" ht="15.95" customHeight="1">
      <c r="A39" s="239" t="s">
        <v>43</v>
      </c>
      <c r="B39" s="745">
        <v>-117.39863799999999</v>
      </c>
      <c r="C39" s="256">
        <v>-16.018637999999999</v>
      </c>
      <c r="D39" s="257">
        <v>-16.018637999999999</v>
      </c>
      <c r="E39" s="257">
        <v>0</v>
      </c>
      <c r="F39" s="257">
        <v>0</v>
      </c>
      <c r="G39" s="258">
        <v>0</v>
      </c>
      <c r="H39" s="287">
        <v>0</v>
      </c>
      <c r="I39" s="259">
        <v>0</v>
      </c>
      <c r="J39" s="259">
        <v>0</v>
      </c>
      <c r="K39" s="259">
        <v>0</v>
      </c>
      <c r="L39" s="260">
        <v>0</v>
      </c>
      <c r="M39" s="256">
        <v>-101.38</v>
      </c>
    </row>
    <row r="40" spans="1:13" s="97" customFormat="1" ht="15.95" customHeight="1">
      <c r="A40" s="283" t="s">
        <v>336</v>
      </c>
      <c r="B40" s="742">
        <v>1005.6163620000008</v>
      </c>
      <c r="C40" s="269">
        <v>666.04636200000004</v>
      </c>
      <c r="D40" s="270">
        <v>231.12136200000009</v>
      </c>
      <c r="E40" s="270">
        <v>145.35699999999974</v>
      </c>
      <c r="F40" s="270">
        <v>145.19800000000009</v>
      </c>
      <c r="G40" s="271">
        <v>144.37</v>
      </c>
      <c r="H40" s="279">
        <v>535.72500000000036</v>
      </c>
      <c r="I40" s="280">
        <v>289.15200000000004</v>
      </c>
      <c r="J40" s="280">
        <v>139.46399999999991</v>
      </c>
      <c r="K40" s="280">
        <v>45.554000000000016</v>
      </c>
      <c r="L40" s="281">
        <v>61.555000000000014</v>
      </c>
      <c r="M40" s="269">
        <v>-196.15500000000003</v>
      </c>
    </row>
    <row r="41" spans="1:13" s="97" customFormat="1" ht="15.95" customHeight="1">
      <c r="A41" s="1054" t="s">
        <v>319</v>
      </c>
      <c r="B41" s="1055">
        <v>43</v>
      </c>
      <c r="C41" s="289"/>
      <c r="D41" s="1056"/>
      <c r="E41" s="1056"/>
      <c r="F41" s="1056"/>
      <c r="G41" s="290"/>
      <c r="H41" s="1057"/>
      <c r="I41" s="1058"/>
      <c r="J41" s="1058"/>
      <c r="K41" s="1058"/>
      <c r="L41" s="1059"/>
      <c r="M41" s="289"/>
    </row>
    <row r="42" spans="1:13" s="97" customFormat="1" ht="15.95" customHeight="1">
      <c r="A42" s="1054" t="s">
        <v>346</v>
      </c>
      <c r="B42" s="1060">
        <v>-3</v>
      </c>
      <c r="C42" s="1061"/>
      <c r="D42" s="367"/>
      <c r="E42" s="367"/>
      <c r="F42" s="367"/>
      <c r="G42" s="853"/>
      <c r="H42" s="1062"/>
      <c r="I42" s="1063"/>
      <c r="J42" s="1063"/>
      <c r="K42" s="1063"/>
      <c r="L42" s="1064"/>
      <c r="M42" s="1061"/>
    </row>
    <row r="43" spans="1:13" s="97" customFormat="1" ht="15.95" customHeight="1">
      <c r="A43" s="1054" t="s">
        <v>478</v>
      </c>
      <c r="B43" s="1060">
        <v>-159</v>
      </c>
      <c r="C43" s="1061"/>
      <c r="D43" s="367"/>
      <c r="E43" s="367"/>
      <c r="F43" s="367"/>
      <c r="G43" s="853"/>
      <c r="H43" s="1062"/>
      <c r="I43" s="1063"/>
      <c r="J43" s="1063"/>
      <c r="K43" s="1063"/>
      <c r="L43" s="1064"/>
      <c r="M43" s="1061"/>
    </row>
    <row r="44" spans="1:13" s="97" customFormat="1" ht="15.95" customHeight="1">
      <c r="A44" s="1054" t="s">
        <v>313</v>
      </c>
      <c r="B44" s="1065">
        <v>41</v>
      </c>
      <c r="C44" s="1066"/>
      <c r="D44" s="1067"/>
      <c r="E44" s="1067"/>
      <c r="F44" s="1067"/>
      <c r="G44" s="1068"/>
      <c r="H44" s="1069"/>
      <c r="I44" s="1070"/>
      <c r="J44" s="1070"/>
      <c r="K44" s="1070"/>
      <c r="L44" s="1071"/>
      <c r="M44" s="1066"/>
    </row>
    <row r="45" spans="1:13" s="97" customFormat="1" ht="15.95" customHeight="1">
      <c r="A45" s="283" t="s">
        <v>320</v>
      </c>
      <c r="B45" s="742">
        <v>928</v>
      </c>
      <c r="C45" s="269"/>
      <c r="D45" s="270"/>
      <c r="E45" s="270"/>
      <c r="F45" s="270"/>
      <c r="G45" s="271"/>
      <c r="H45" s="279"/>
      <c r="I45" s="280"/>
      <c r="J45" s="280"/>
      <c r="K45" s="280"/>
      <c r="L45" s="281"/>
      <c r="M45" s="269"/>
    </row>
    <row r="46" spans="1:13" s="98" customFormat="1" ht="15.95" customHeight="1">
      <c r="A46" s="288" t="s">
        <v>480</v>
      </c>
      <c r="B46" s="746"/>
      <c r="C46" s="289"/>
      <c r="D46" s="245"/>
      <c r="E46" s="245"/>
      <c r="F46" s="245"/>
      <c r="G46" s="290"/>
      <c r="H46" s="289"/>
      <c r="I46" s="247"/>
      <c r="J46" s="247"/>
      <c r="K46" s="247"/>
      <c r="L46" s="248"/>
      <c r="M46" s="289"/>
    </row>
    <row r="47" spans="1:13" s="98" customFormat="1" ht="15.95" customHeight="1">
      <c r="A47" s="291" t="s">
        <v>167</v>
      </c>
      <c r="B47" s="747">
        <v>1.5300000000000001E-2</v>
      </c>
      <c r="C47" s="292"/>
      <c r="D47" s="293"/>
      <c r="E47" s="293"/>
      <c r="F47" s="294"/>
      <c r="G47" s="295"/>
      <c r="H47" s="292"/>
      <c r="I47" s="293"/>
      <c r="J47" s="293"/>
      <c r="K47" s="293"/>
      <c r="L47" s="295"/>
      <c r="M47" s="296"/>
    </row>
    <row r="48" spans="1:13" s="98" customFormat="1" ht="15.95" customHeight="1">
      <c r="A48" s="291" t="s">
        <v>168</v>
      </c>
      <c r="B48" s="748">
        <v>0.54139627150202796</v>
      </c>
      <c r="C48" s="292">
        <v>0.54931342214948731</v>
      </c>
      <c r="D48" s="293">
        <v>0.52827149368156723</v>
      </c>
      <c r="E48" s="293">
        <v>0.58647379628978957</v>
      </c>
      <c r="F48" s="293">
        <v>0.46544402122693118</v>
      </c>
      <c r="G48" s="295">
        <v>0.60890790860929755</v>
      </c>
      <c r="H48" s="292">
        <v>0.44105251570596216</v>
      </c>
      <c r="I48" s="293">
        <v>0.22558685187429084</v>
      </c>
      <c r="J48" s="293">
        <v>0.53171113903466627</v>
      </c>
      <c r="K48" s="293">
        <v>0.78829729729729725</v>
      </c>
      <c r="L48" s="295">
        <v>0.41612329579134549</v>
      </c>
      <c r="M48" s="292" t="s">
        <v>169</v>
      </c>
    </row>
    <row r="49" spans="1:14" s="98" customFormat="1" ht="15.95" customHeight="1">
      <c r="A49" s="291" t="s">
        <v>347</v>
      </c>
      <c r="B49" s="748">
        <v>0.127</v>
      </c>
      <c r="C49" s="292"/>
      <c r="D49" s="293"/>
      <c r="E49" s="293"/>
      <c r="F49" s="293"/>
      <c r="G49" s="295"/>
      <c r="H49" s="292"/>
      <c r="I49" s="293"/>
      <c r="J49" s="293"/>
      <c r="K49" s="293"/>
      <c r="L49" s="295"/>
      <c r="M49" s="296"/>
    </row>
    <row r="50" spans="1:14" s="98" customFormat="1" ht="15.95" customHeight="1">
      <c r="A50" s="291" t="s">
        <v>479</v>
      </c>
      <c r="B50" s="749">
        <v>0.15465403823206458</v>
      </c>
      <c r="C50" s="297">
        <v>0.18014498146544694</v>
      </c>
      <c r="D50" s="298">
        <v>0.16184846215719009</v>
      </c>
      <c r="E50" s="298">
        <v>0.23839298751777219</v>
      </c>
      <c r="F50" s="298">
        <v>0.22689653601287979</v>
      </c>
      <c r="G50" s="299">
        <v>0.14512235459148051</v>
      </c>
      <c r="H50" s="297">
        <v>0.15836168990118388</v>
      </c>
      <c r="I50" s="300">
        <v>0.23549739980769005</v>
      </c>
      <c r="J50" s="300">
        <v>0.15778793848429531</v>
      </c>
      <c r="K50" s="300">
        <v>5.1925249104648769E-2</v>
      </c>
      <c r="L50" s="301">
        <v>0.16033567848892261</v>
      </c>
      <c r="M50" s="292"/>
    </row>
    <row r="51" spans="1:14" s="98" customFormat="1" ht="15.95" customHeight="1">
      <c r="A51" s="291" t="s">
        <v>170</v>
      </c>
      <c r="B51" s="738">
        <v>43.73903199377191</v>
      </c>
      <c r="C51" s="250">
        <v>75.093978992921407</v>
      </c>
      <c r="D51" s="251">
        <v>117.89056652970331</v>
      </c>
      <c r="E51" s="251">
        <v>73.563089894320427</v>
      </c>
      <c r="F51" s="251">
        <v>29.264550440766016</v>
      </c>
      <c r="G51" s="252">
        <v>41.990310776892208</v>
      </c>
      <c r="H51" s="250">
        <v>9.9835727594826746</v>
      </c>
      <c r="I51" s="253">
        <v>39.933110011609102</v>
      </c>
      <c r="J51" s="253">
        <v>-31.662982423716336</v>
      </c>
      <c r="K51" s="253">
        <v>-5.3602562626847226E-2</v>
      </c>
      <c r="L51" s="254">
        <v>33.621267492329345</v>
      </c>
      <c r="M51" s="250"/>
    </row>
    <row r="52" spans="1:14" s="98" customFormat="1" ht="15.95" customHeight="1">
      <c r="A52" s="291" t="s">
        <v>171</v>
      </c>
      <c r="B52" s="738">
        <v>294903</v>
      </c>
      <c r="C52" s="250">
        <v>151934.34700000001</v>
      </c>
      <c r="D52" s="251">
        <v>59314.13</v>
      </c>
      <c r="E52" s="251">
        <v>23800.884999999998</v>
      </c>
      <c r="F52" s="251">
        <v>26028.992999999999</v>
      </c>
      <c r="G52" s="252">
        <v>42790.339</v>
      </c>
      <c r="H52" s="250">
        <v>139033.739</v>
      </c>
      <c r="I52" s="253">
        <v>49876.233999999997</v>
      </c>
      <c r="J52" s="253">
        <v>36389.046000000002</v>
      </c>
      <c r="K52" s="253">
        <v>36277.188000000002</v>
      </c>
      <c r="L52" s="254">
        <v>16491.271000000001</v>
      </c>
      <c r="M52" s="250">
        <v>3934.9140000000002</v>
      </c>
    </row>
    <row r="53" spans="1:14" s="98" customFormat="1" ht="15.95" customHeight="1">
      <c r="A53" s="302" t="s">
        <v>172</v>
      </c>
      <c r="B53" s="750">
        <v>52853.612999999998</v>
      </c>
      <c r="C53" s="303">
        <v>42176.697</v>
      </c>
      <c r="D53" s="304">
        <v>10585.337</v>
      </c>
      <c r="E53" s="304">
        <v>9032.2960000000003</v>
      </c>
      <c r="F53" s="304">
        <v>3902.7080000000001</v>
      </c>
      <c r="G53" s="305">
        <v>18656.356</v>
      </c>
      <c r="H53" s="303">
        <v>10674.915999999999</v>
      </c>
      <c r="I53" s="304"/>
      <c r="J53" s="304"/>
      <c r="K53" s="304"/>
      <c r="L53" s="305"/>
      <c r="M53" s="303">
        <v>2</v>
      </c>
    </row>
    <row r="54" spans="1:14" ht="15" customHeight="1">
      <c r="A54" s="1179" t="s">
        <v>485</v>
      </c>
      <c r="B54" s="1180"/>
      <c r="C54" s="1180"/>
      <c r="D54" s="1180"/>
      <c r="E54" s="1180"/>
      <c r="F54" s="1180"/>
      <c r="G54" s="1180"/>
      <c r="H54" s="1180"/>
      <c r="I54" s="1180"/>
      <c r="J54" s="1180"/>
      <c r="K54" s="1180"/>
      <c r="L54" s="1180"/>
      <c r="M54" s="1180"/>
      <c r="N54" s="309"/>
    </row>
    <row r="55" spans="1:14" ht="15" customHeight="1">
      <c r="A55" s="306" t="s">
        <v>181</v>
      </c>
      <c r="B55" s="1132"/>
      <c r="C55" s="1132"/>
      <c r="D55" s="1132"/>
      <c r="E55" s="1132"/>
      <c r="F55" s="1132"/>
      <c r="G55" s="1132"/>
      <c r="H55" s="1132"/>
      <c r="I55" s="1132"/>
      <c r="J55" s="1132"/>
      <c r="K55" s="1132"/>
      <c r="L55" s="1132"/>
      <c r="M55" s="1132"/>
      <c r="N55" s="309"/>
    </row>
    <row r="56" spans="1:14" ht="15" customHeight="1">
      <c r="A56" s="311" t="s">
        <v>182</v>
      </c>
      <c r="B56" s="307"/>
      <c r="C56" s="307"/>
      <c r="D56" s="308"/>
      <c r="E56" s="308"/>
      <c r="F56" s="307"/>
      <c r="G56" s="308"/>
      <c r="H56" s="307"/>
      <c r="I56" s="308"/>
      <c r="J56" s="308"/>
      <c r="K56" s="308"/>
      <c r="L56" s="308"/>
      <c r="M56" s="307"/>
      <c r="N56" s="309"/>
    </row>
    <row r="57" spans="1:14" ht="15" customHeight="1">
      <c r="A57" s="311"/>
      <c r="B57" s="307"/>
      <c r="C57" s="307"/>
      <c r="D57" s="308"/>
      <c r="E57" s="308"/>
      <c r="F57" s="307"/>
      <c r="G57" s="308"/>
      <c r="H57" s="307"/>
      <c r="I57" s="308"/>
      <c r="J57" s="308"/>
      <c r="K57" s="308"/>
      <c r="L57" s="308"/>
      <c r="M57" s="307"/>
      <c r="N57" s="309"/>
    </row>
  </sheetData>
  <mergeCells count="1">
    <mergeCell ref="A54:M54"/>
  </mergeCells>
  <pageMargins left="0.74803149606299213" right="0.35433070866141736" top="0.47244094488188981" bottom="0.43307086614173229" header="0.11811023622047245" footer="0.11811023622047245"/>
  <pageSetup paperSize="9" scale="59"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zoomScale="90" zoomScaleNormal="100" zoomScaleSheetLayoutView="90" workbookViewId="0"/>
  </sheetViews>
  <sheetFormatPr defaultColWidth="9.140625" defaultRowHeight="12.75"/>
  <cols>
    <col min="1" max="1" width="65.7109375" style="355" customWidth="1"/>
    <col min="2" max="2" width="14.7109375" style="354" customWidth="1"/>
    <col min="3" max="3" width="14.7109375" style="355" customWidth="1"/>
    <col min="4" max="4" width="14.7109375" style="354" customWidth="1"/>
    <col min="5" max="7" width="14.7109375" style="355" customWidth="1"/>
    <col min="8" max="11" width="14.7109375" style="354" customWidth="1"/>
    <col min="12" max="12" width="3.7109375" style="356" customWidth="1"/>
    <col min="13" max="16384" width="9.140625" style="355"/>
  </cols>
  <sheetData>
    <row r="1" spans="1:12" s="219" customFormat="1" ht="50.1" customHeight="1">
      <c r="A1" s="220"/>
    </row>
    <row r="2" spans="1:12" s="211" customFormat="1" ht="39.950000000000003" customHeight="1">
      <c r="A2" s="218" t="s">
        <v>382</v>
      </c>
      <c r="C2" s="212"/>
      <c r="I2" s="217"/>
      <c r="J2" s="217"/>
      <c r="K2" s="217"/>
      <c r="L2" s="212"/>
    </row>
    <row r="3" spans="1:12" s="211" customFormat="1" ht="2.1" customHeight="1">
      <c r="A3" s="216"/>
      <c r="B3" s="214"/>
      <c r="C3" s="215"/>
      <c r="D3" s="214"/>
      <c r="E3" s="214"/>
      <c r="F3" s="214"/>
      <c r="G3" s="214"/>
      <c r="H3" s="214"/>
      <c r="I3" s="213"/>
      <c r="J3" s="213"/>
      <c r="K3" s="213"/>
      <c r="L3" s="212"/>
    </row>
    <row r="4" spans="1:12" s="205" customFormat="1" ht="15.75" customHeight="1">
      <c r="A4" s="210"/>
      <c r="B4" s="210"/>
      <c r="C4" s="210"/>
      <c r="D4" s="209"/>
      <c r="E4" s="209"/>
      <c r="F4" s="209"/>
      <c r="G4" s="209"/>
      <c r="H4" s="209"/>
      <c r="I4" s="209"/>
      <c r="J4" s="209"/>
      <c r="K4" s="209"/>
      <c r="L4" s="219"/>
    </row>
    <row r="5" spans="1:12" s="205" customFormat="1" ht="20.100000000000001" customHeight="1">
      <c r="A5" s="208" t="s">
        <v>407</v>
      </c>
      <c r="B5" s="207"/>
      <c r="C5" s="207"/>
      <c r="D5" s="207"/>
      <c r="E5" s="207"/>
      <c r="F5" s="207"/>
      <c r="G5" s="207"/>
      <c r="H5" s="207"/>
      <c r="I5" s="206"/>
      <c r="J5" s="206"/>
      <c r="K5" s="206"/>
      <c r="L5" s="219"/>
    </row>
    <row r="6" spans="1:12" s="205" customFormat="1" ht="15.95" customHeight="1">
      <c r="A6" s="313" t="s">
        <v>84</v>
      </c>
      <c r="B6" s="200" t="s">
        <v>128</v>
      </c>
      <c r="C6" s="777" t="s">
        <v>87</v>
      </c>
      <c r="D6" s="314" t="s">
        <v>88</v>
      </c>
      <c r="E6" s="767" t="s">
        <v>89</v>
      </c>
      <c r="F6" s="314" t="s">
        <v>76</v>
      </c>
      <c r="G6" s="314" t="s">
        <v>77</v>
      </c>
      <c r="H6" s="314" t="s">
        <v>78</v>
      </c>
      <c r="I6" s="843" t="s">
        <v>79</v>
      </c>
      <c r="J6" s="315" t="s">
        <v>330</v>
      </c>
      <c r="K6" s="315" t="s">
        <v>337</v>
      </c>
      <c r="L6" s="219"/>
    </row>
    <row r="7" spans="1:12" s="205" customFormat="1" ht="15.95" customHeight="1">
      <c r="A7" s="316" t="s">
        <v>175</v>
      </c>
      <c r="B7" s="251"/>
      <c r="C7" s="778">
        <v>12020.66</v>
      </c>
      <c r="D7" s="317">
        <v>11892.068000000001</v>
      </c>
      <c r="E7" s="768">
        <v>12821.74</v>
      </c>
      <c r="F7" s="317">
        <v>12178.171567999998</v>
      </c>
      <c r="G7" s="317">
        <v>12037.780000000002</v>
      </c>
      <c r="H7" s="317">
        <v>13980.053431999999</v>
      </c>
      <c r="I7" s="252">
        <v>14273.26</v>
      </c>
      <c r="J7" s="251">
        <v>36734.468000000001</v>
      </c>
      <c r="K7" s="251">
        <v>40291.093432000001</v>
      </c>
      <c r="L7" s="219"/>
    </row>
    <row r="8" spans="1:12" s="205" customFormat="1" ht="15.95" customHeight="1">
      <c r="A8" s="316" t="s">
        <v>338</v>
      </c>
      <c r="B8" s="251"/>
      <c r="C8" s="778">
        <v>8864.9959999999992</v>
      </c>
      <c r="D8" s="317">
        <v>8906.9350000000013</v>
      </c>
      <c r="E8" s="768">
        <v>9794.5479999999989</v>
      </c>
      <c r="F8" s="317">
        <v>9232.0640723516444</v>
      </c>
      <c r="G8" s="317">
        <v>9101.3412361398568</v>
      </c>
      <c r="H8" s="317">
        <v>10974.322718918611</v>
      </c>
      <c r="I8" s="252">
        <v>11357.414769938154</v>
      </c>
      <c r="J8" s="251">
        <v>27566.478999999999</v>
      </c>
      <c r="K8" s="251">
        <v>31433.07872499662</v>
      </c>
      <c r="L8" s="219"/>
    </row>
    <row r="9" spans="1:12" s="209" customFormat="1" ht="15.95" customHeight="1">
      <c r="A9" s="318" t="s">
        <v>151</v>
      </c>
      <c r="B9" s="319"/>
      <c r="C9" s="779">
        <v>3155.6640000000002</v>
      </c>
      <c r="D9" s="320">
        <v>2985.1329999999998</v>
      </c>
      <c r="E9" s="769">
        <v>3027.192</v>
      </c>
      <c r="F9" s="320">
        <v>2946.1074956483526</v>
      </c>
      <c r="G9" s="320">
        <v>2936.4387638601461</v>
      </c>
      <c r="H9" s="320">
        <v>3005.7307130813883</v>
      </c>
      <c r="I9" s="844">
        <v>2915.8452300618469</v>
      </c>
      <c r="J9" s="319">
        <v>9167.9890000000014</v>
      </c>
      <c r="K9" s="319">
        <v>8858.0147070033818</v>
      </c>
      <c r="L9" s="210"/>
    </row>
    <row r="10" spans="1:12" s="209" customFormat="1" ht="15.95" customHeight="1">
      <c r="A10" s="316" t="s">
        <v>152</v>
      </c>
      <c r="B10" s="251"/>
      <c r="C10" s="778">
        <v>157.24300000000002</v>
      </c>
      <c r="D10" s="317">
        <v>158.74299999999999</v>
      </c>
      <c r="E10" s="768">
        <v>154.11699999999996</v>
      </c>
      <c r="F10" s="317">
        <v>161.63900000000001</v>
      </c>
      <c r="G10" s="317">
        <v>156.67699999999999</v>
      </c>
      <c r="H10" s="317">
        <v>151.69299999999998</v>
      </c>
      <c r="I10" s="252">
        <v>146.953</v>
      </c>
      <c r="J10" s="251">
        <v>470.10299999999995</v>
      </c>
      <c r="K10" s="251">
        <v>455.32299999999998</v>
      </c>
      <c r="L10" s="210"/>
    </row>
    <row r="11" spans="1:12" s="209" customFormat="1" ht="15.95" customHeight="1">
      <c r="A11" s="316" t="s">
        <v>153</v>
      </c>
      <c r="B11" s="251"/>
      <c r="C11" s="778">
        <v>111.43900000000001</v>
      </c>
      <c r="D11" s="317">
        <v>90.830000000000013</v>
      </c>
      <c r="E11" s="768">
        <v>116.81800000000001</v>
      </c>
      <c r="F11" s="317">
        <v>108.86499999999999</v>
      </c>
      <c r="G11" s="317">
        <v>101.24199999999999</v>
      </c>
      <c r="H11" s="317">
        <v>104.057</v>
      </c>
      <c r="I11" s="252">
        <v>103.51800000000001</v>
      </c>
      <c r="J11" s="251">
        <v>319.08699999999999</v>
      </c>
      <c r="K11" s="251">
        <v>308.81700000000001</v>
      </c>
      <c r="L11" s="210"/>
    </row>
    <row r="12" spans="1:12" s="209" customFormat="1" ht="15.95" customHeight="1">
      <c r="A12" s="316" t="s">
        <v>154</v>
      </c>
      <c r="B12" s="251"/>
      <c r="C12" s="778">
        <v>38.868000000000002</v>
      </c>
      <c r="D12" s="317">
        <v>39.657000000000004</v>
      </c>
      <c r="E12" s="768">
        <v>38.445</v>
      </c>
      <c r="F12" s="317">
        <v>35.167999999999992</v>
      </c>
      <c r="G12" s="317">
        <v>33.326999999999998</v>
      </c>
      <c r="H12" s="317">
        <v>38.664000000000001</v>
      </c>
      <c r="I12" s="252">
        <v>36.79</v>
      </c>
      <c r="J12" s="251">
        <v>116.97</v>
      </c>
      <c r="K12" s="251">
        <v>108.78100000000001</v>
      </c>
      <c r="L12" s="210"/>
    </row>
    <row r="13" spans="1:12" s="209" customFormat="1" ht="15.95" customHeight="1">
      <c r="A13" s="316" t="s">
        <v>155</v>
      </c>
      <c r="B13" s="251"/>
      <c r="C13" s="778">
        <v>50.286999999999999</v>
      </c>
      <c r="D13" s="317">
        <v>27.583000000000006</v>
      </c>
      <c r="E13" s="768">
        <v>20.801000000000002</v>
      </c>
      <c r="F13" s="317">
        <v>32.576999999999998</v>
      </c>
      <c r="G13" s="317">
        <v>31.789000000000001</v>
      </c>
      <c r="H13" s="317">
        <v>29.151</v>
      </c>
      <c r="I13" s="252">
        <v>32.437999999999995</v>
      </c>
      <c r="J13" s="251">
        <v>98.671000000000006</v>
      </c>
      <c r="K13" s="251">
        <v>93.377999999999986</v>
      </c>
      <c r="L13" s="210"/>
    </row>
    <row r="14" spans="1:12" s="209" customFormat="1" ht="15.95" customHeight="1">
      <c r="A14" s="316" t="s">
        <v>156</v>
      </c>
      <c r="B14" s="251"/>
      <c r="C14" s="778">
        <v>66.71599999999998</v>
      </c>
      <c r="D14" s="317">
        <v>79.259000000000015</v>
      </c>
      <c r="E14" s="768">
        <v>49.257999999999996</v>
      </c>
      <c r="F14" s="317">
        <v>48.357999999999997</v>
      </c>
      <c r="G14" s="317">
        <v>60.876000000000005</v>
      </c>
      <c r="H14" s="317">
        <v>77.682999999999993</v>
      </c>
      <c r="I14" s="252">
        <v>64.929000000000002</v>
      </c>
      <c r="J14" s="251">
        <v>195.233</v>
      </c>
      <c r="K14" s="251">
        <v>203.488</v>
      </c>
      <c r="L14" s="210"/>
    </row>
    <row r="15" spans="1:12" s="209" customFormat="1" ht="15.95" customHeight="1">
      <c r="A15" s="316" t="s">
        <v>33</v>
      </c>
      <c r="B15" s="251"/>
      <c r="C15" s="778">
        <v>154.24499999999998</v>
      </c>
      <c r="D15" s="317">
        <v>198.71299999999997</v>
      </c>
      <c r="E15" s="768">
        <v>181.02500000000001</v>
      </c>
      <c r="F15" s="317">
        <v>175.619</v>
      </c>
      <c r="G15" s="317">
        <v>162.44900000000001</v>
      </c>
      <c r="H15" s="317">
        <v>180.75800000000001</v>
      </c>
      <c r="I15" s="252">
        <v>168.947</v>
      </c>
      <c r="J15" s="251">
        <v>533.98299999999995</v>
      </c>
      <c r="K15" s="251">
        <v>512.154</v>
      </c>
      <c r="L15" s="210"/>
    </row>
    <row r="16" spans="1:12" s="209" customFormat="1" ht="15.95" customHeight="1">
      <c r="A16" s="318" t="s">
        <v>34</v>
      </c>
      <c r="B16" s="319"/>
      <c r="C16" s="779">
        <v>578.798</v>
      </c>
      <c r="D16" s="320">
        <v>594.78499999999997</v>
      </c>
      <c r="E16" s="769">
        <v>560.46400000000006</v>
      </c>
      <c r="F16" s="320">
        <v>562.226</v>
      </c>
      <c r="G16" s="320">
        <v>546.36</v>
      </c>
      <c r="H16" s="320">
        <v>582.00600000000009</v>
      </c>
      <c r="I16" s="844">
        <v>553.57499999999993</v>
      </c>
      <c r="J16" s="319">
        <v>1734.047</v>
      </c>
      <c r="K16" s="319">
        <v>1681.9409999999998</v>
      </c>
      <c r="L16" s="210"/>
    </row>
    <row r="17" spans="1:12" s="205" customFormat="1" ht="15.95" customHeight="1">
      <c r="A17" s="316" t="s">
        <v>157</v>
      </c>
      <c r="B17" s="251"/>
      <c r="C17" s="778">
        <v>23.962</v>
      </c>
      <c r="D17" s="317">
        <v>9.4929999999999986</v>
      </c>
      <c r="E17" s="768">
        <v>-1.4999999999999999E-2</v>
      </c>
      <c r="F17" s="317">
        <v>22.187000000000005</v>
      </c>
      <c r="G17" s="317">
        <v>69.321999999999989</v>
      </c>
      <c r="H17" s="317">
        <v>25.638999999999999</v>
      </c>
      <c r="I17" s="252">
        <v>13.712999999999999</v>
      </c>
      <c r="J17" s="251">
        <v>33.44</v>
      </c>
      <c r="K17" s="251">
        <v>108.67399999999998</v>
      </c>
      <c r="L17" s="219"/>
    </row>
    <row r="18" spans="1:12" s="205" customFormat="1" ht="15.95" customHeight="1">
      <c r="A18" s="321" t="s">
        <v>158</v>
      </c>
      <c r="B18" s="251"/>
      <c r="C18" s="778">
        <v>12.637999999999995</v>
      </c>
      <c r="D18" s="317">
        <v>28.883000000000003</v>
      </c>
      <c r="E18" s="768">
        <v>105.44800000000001</v>
      </c>
      <c r="F18" s="317">
        <v>42.019999999999989</v>
      </c>
      <c r="G18" s="317">
        <v>9.0510000000000002</v>
      </c>
      <c r="H18" s="317">
        <v>26.764000000000003</v>
      </c>
      <c r="I18" s="252">
        <v>110.038</v>
      </c>
      <c r="J18" s="251">
        <v>146.96899999999999</v>
      </c>
      <c r="K18" s="251">
        <v>145.85300000000001</v>
      </c>
      <c r="L18" s="219"/>
    </row>
    <row r="19" spans="1:12" s="209" customFormat="1" ht="15.95" customHeight="1">
      <c r="A19" s="318" t="s">
        <v>159</v>
      </c>
      <c r="B19" s="319"/>
      <c r="C19" s="779">
        <v>36.599999999999994</v>
      </c>
      <c r="D19" s="320">
        <v>38.376000000000005</v>
      </c>
      <c r="E19" s="769">
        <v>105.43300000000001</v>
      </c>
      <c r="F19" s="320">
        <v>64.206999999999994</v>
      </c>
      <c r="G19" s="320">
        <v>78.37299999999999</v>
      </c>
      <c r="H19" s="320">
        <v>52.403000000000006</v>
      </c>
      <c r="I19" s="844">
        <v>123.75099999999999</v>
      </c>
      <c r="J19" s="319">
        <v>180.40899999999999</v>
      </c>
      <c r="K19" s="319">
        <v>254.52699999999999</v>
      </c>
      <c r="L19" s="210"/>
    </row>
    <row r="20" spans="1:12" s="209" customFormat="1" ht="15.95" customHeight="1">
      <c r="A20" s="316" t="s">
        <v>160</v>
      </c>
      <c r="B20" s="251"/>
      <c r="C20" s="778">
        <v>-148.89800000000002</v>
      </c>
      <c r="D20" s="317">
        <v>-132.30200000000002</v>
      </c>
      <c r="E20" s="768">
        <v>89.681000000000012</v>
      </c>
      <c r="F20" s="317">
        <v>-33.385000000000019</v>
      </c>
      <c r="G20" s="317">
        <v>-76.938999999999993</v>
      </c>
      <c r="H20" s="317">
        <v>417.13800000000003</v>
      </c>
      <c r="I20" s="252">
        <v>-99.537999999999997</v>
      </c>
      <c r="J20" s="251">
        <v>-191.51900000000003</v>
      </c>
      <c r="K20" s="251">
        <v>240.66100000000006</v>
      </c>
      <c r="L20" s="210"/>
    </row>
    <row r="21" spans="1:12" s="209" customFormat="1" ht="15.95" customHeight="1">
      <c r="A21" s="316" t="s">
        <v>161</v>
      </c>
      <c r="B21" s="251"/>
      <c r="C21" s="778">
        <v>245.16500000000002</v>
      </c>
      <c r="D21" s="317">
        <v>276.49599999999998</v>
      </c>
      <c r="E21" s="768">
        <v>-14.058000000000003</v>
      </c>
      <c r="F21" s="317">
        <v>131.16099999999994</v>
      </c>
      <c r="G21" s="317">
        <v>311.88200000000006</v>
      </c>
      <c r="H21" s="317">
        <v>-244.68799999999999</v>
      </c>
      <c r="I21" s="252">
        <v>343.77821503999996</v>
      </c>
      <c r="J21" s="251">
        <v>507.60300000000007</v>
      </c>
      <c r="K21" s="251">
        <v>410.97221504000004</v>
      </c>
      <c r="L21" s="210"/>
    </row>
    <row r="22" spans="1:12" s="209" customFormat="1" ht="15.95" customHeight="1">
      <c r="A22" s="316" t="s">
        <v>162</v>
      </c>
      <c r="B22" s="251"/>
      <c r="C22" s="778">
        <v>74.741000000000028</v>
      </c>
      <c r="D22" s="317">
        <v>18.479999999999983</v>
      </c>
      <c r="E22" s="768">
        <v>49.11699999999999</v>
      </c>
      <c r="F22" s="317">
        <v>144.52399999999997</v>
      </c>
      <c r="G22" s="317">
        <v>-21.728999999999992</v>
      </c>
      <c r="H22" s="317">
        <v>40.034999999999997</v>
      </c>
      <c r="I22" s="252">
        <v>26.02</v>
      </c>
      <c r="J22" s="251">
        <v>142.33799999999999</v>
      </c>
      <c r="K22" s="251">
        <v>44.326000000000008</v>
      </c>
      <c r="L22" s="210"/>
    </row>
    <row r="23" spans="1:12" s="209" customFormat="1" ht="15.95" customHeight="1">
      <c r="A23" s="318" t="s">
        <v>163</v>
      </c>
      <c r="B23" s="319"/>
      <c r="C23" s="779">
        <v>171.00800000000004</v>
      </c>
      <c r="D23" s="320">
        <v>162.67399999999995</v>
      </c>
      <c r="E23" s="769">
        <v>124.74</v>
      </c>
      <c r="F23" s="320">
        <v>242.2999999999999</v>
      </c>
      <c r="G23" s="320">
        <v>213.21400000000008</v>
      </c>
      <c r="H23" s="320">
        <v>212.48500000000004</v>
      </c>
      <c r="I23" s="844">
        <v>270.26021503999993</v>
      </c>
      <c r="J23" s="319">
        <v>458.42200000000003</v>
      </c>
      <c r="K23" s="319">
        <v>695.95921504000012</v>
      </c>
      <c r="L23" s="210"/>
    </row>
    <row r="24" spans="1:12" s="209" customFormat="1" ht="15.95" customHeight="1">
      <c r="A24" s="322" t="s">
        <v>35</v>
      </c>
      <c r="B24" s="323"/>
      <c r="C24" s="780">
        <v>3942.0700000000006</v>
      </c>
      <c r="D24" s="324">
        <v>3780.9679999999998</v>
      </c>
      <c r="E24" s="770">
        <v>3817.8289999999997</v>
      </c>
      <c r="F24" s="324">
        <v>3814.8404956483523</v>
      </c>
      <c r="G24" s="324">
        <v>3774.3857638601462</v>
      </c>
      <c r="H24" s="324">
        <v>3852.6247130813881</v>
      </c>
      <c r="I24" s="845">
        <v>3863.4314451018467</v>
      </c>
      <c r="J24" s="323">
        <v>11540.867</v>
      </c>
      <c r="K24" s="323">
        <v>11490.441922043381</v>
      </c>
      <c r="L24" s="210"/>
    </row>
    <row r="25" spans="1:12" s="205" customFormat="1" ht="15.95" customHeight="1">
      <c r="A25" s="325" t="s">
        <v>46</v>
      </c>
      <c r="B25" s="251"/>
      <c r="C25" s="778">
        <v>1193.8547700000004</v>
      </c>
      <c r="D25" s="317">
        <v>1206.5131739999997</v>
      </c>
      <c r="E25" s="768">
        <v>1239.8061090000001</v>
      </c>
      <c r="F25" s="317">
        <v>1193.6054109999995</v>
      </c>
      <c r="G25" s="317">
        <v>1193.5295890000002</v>
      </c>
      <c r="H25" s="317">
        <v>1235.9879999999998</v>
      </c>
      <c r="I25" s="252">
        <v>1239.451</v>
      </c>
      <c r="J25" s="251">
        <v>3640.1740530000002</v>
      </c>
      <c r="K25" s="251">
        <v>3668.9685890000001</v>
      </c>
      <c r="L25" s="219"/>
    </row>
    <row r="26" spans="1:12" s="205" customFormat="1" ht="15.95" customHeight="1">
      <c r="A26" s="325" t="s">
        <v>64</v>
      </c>
      <c r="B26" s="251"/>
      <c r="C26" s="778">
        <v>920.91122999999936</v>
      </c>
      <c r="D26" s="317">
        <v>865.60782599999982</v>
      </c>
      <c r="E26" s="768">
        <v>920.93489099999999</v>
      </c>
      <c r="F26" s="317">
        <v>1125.0855890000007</v>
      </c>
      <c r="G26" s="317">
        <v>887.52341099999978</v>
      </c>
      <c r="H26" s="317">
        <v>828.0360000000004</v>
      </c>
      <c r="I26" s="252">
        <v>854.62299999999993</v>
      </c>
      <c r="J26" s="251">
        <v>2707.4539469999991</v>
      </c>
      <c r="K26" s="251">
        <v>2570.1824110000002</v>
      </c>
      <c r="L26" s="219"/>
    </row>
    <row r="27" spans="1:12" s="205" customFormat="1" ht="15.95" customHeight="1">
      <c r="A27" s="326" t="s">
        <v>61</v>
      </c>
      <c r="B27" s="327"/>
      <c r="C27" s="781">
        <v>19.456</v>
      </c>
      <c r="D27" s="328">
        <v>26.195999999999998</v>
      </c>
      <c r="E27" s="771">
        <v>13.416</v>
      </c>
      <c r="F27" s="328">
        <v>32.046999999999997</v>
      </c>
      <c r="G27" s="328">
        <v>38.714999999999996</v>
      </c>
      <c r="H27" s="328">
        <v>26.216000000000001</v>
      </c>
      <c r="I27" s="846">
        <v>39.274000000000001</v>
      </c>
      <c r="J27" s="327">
        <v>59.067999999999998</v>
      </c>
      <c r="K27" s="327">
        <v>104.205</v>
      </c>
      <c r="L27" s="219"/>
    </row>
    <row r="28" spans="1:12" s="209" customFormat="1" ht="15.95" customHeight="1">
      <c r="A28" s="329" t="s">
        <v>36</v>
      </c>
      <c r="B28" s="323"/>
      <c r="C28" s="780">
        <v>2134.2219999999998</v>
      </c>
      <c r="D28" s="324">
        <v>2098.3169999999996</v>
      </c>
      <c r="E28" s="770">
        <v>2174.1570000000002</v>
      </c>
      <c r="F28" s="324">
        <v>2350.7380000000003</v>
      </c>
      <c r="G28" s="324">
        <v>2119.768</v>
      </c>
      <c r="H28" s="324">
        <v>2090.2400000000002</v>
      </c>
      <c r="I28" s="845">
        <v>2133.348</v>
      </c>
      <c r="J28" s="323">
        <v>6406.695999999999</v>
      </c>
      <c r="K28" s="323">
        <v>6343.3559999999998</v>
      </c>
      <c r="L28" s="210"/>
    </row>
    <row r="29" spans="1:12" s="209" customFormat="1" ht="15.95" customHeight="1">
      <c r="A29" s="322" t="s">
        <v>165</v>
      </c>
      <c r="B29" s="323"/>
      <c r="C29" s="780">
        <v>1807.8480000000009</v>
      </c>
      <c r="D29" s="324">
        <v>1682.6510000000003</v>
      </c>
      <c r="E29" s="770">
        <v>1643.6719999999996</v>
      </c>
      <c r="F29" s="324">
        <v>1464.102495648352</v>
      </c>
      <c r="G29" s="324">
        <v>1654.6177638601462</v>
      </c>
      <c r="H29" s="324">
        <v>1762.3847130813879</v>
      </c>
      <c r="I29" s="845">
        <v>1730.0834451018468</v>
      </c>
      <c r="J29" s="323">
        <v>5134.1710000000003</v>
      </c>
      <c r="K29" s="323">
        <v>5147.0859220433813</v>
      </c>
      <c r="L29" s="210"/>
    </row>
    <row r="30" spans="1:12" s="205" customFormat="1" ht="15.95" customHeight="1">
      <c r="A30" s="318" t="s">
        <v>450</v>
      </c>
      <c r="B30" s="319"/>
      <c r="C30" s="779">
        <v>321.64700000000005</v>
      </c>
      <c r="D30" s="320">
        <v>404.63599999999997</v>
      </c>
      <c r="E30" s="769">
        <v>467.66800000000001</v>
      </c>
      <c r="F30" s="320">
        <v>560.21099999999979</v>
      </c>
      <c r="G30" s="320">
        <v>551.56100000000015</v>
      </c>
      <c r="H30" s="320">
        <v>615.51099999999997</v>
      </c>
      <c r="I30" s="844">
        <v>560.86999999999989</v>
      </c>
      <c r="J30" s="319">
        <v>1193.951</v>
      </c>
      <c r="K30" s="319">
        <v>1727.942</v>
      </c>
      <c r="L30" s="219"/>
    </row>
    <row r="31" spans="1:12" s="209" customFormat="1" ht="15.95" customHeight="1">
      <c r="A31" s="330" t="s">
        <v>334</v>
      </c>
      <c r="B31" s="323"/>
      <c r="C31" s="780">
        <v>1486.2010000000009</v>
      </c>
      <c r="D31" s="324">
        <v>1278.0150000000003</v>
      </c>
      <c r="E31" s="770">
        <v>1176.0039999999995</v>
      </c>
      <c r="F31" s="324">
        <v>903.89149564835225</v>
      </c>
      <c r="G31" s="324">
        <v>1103.056763860146</v>
      </c>
      <c r="H31" s="324">
        <v>1146.8737130813879</v>
      </c>
      <c r="I31" s="845">
        <v>1169.2134451018469</v>
      </c>
      <c r="J31" s="323">
        <v>3940.2200000000007</v>
      </c>
      <c r="K31" s="323">
        <v>3419.1439220433808</v>
      </c>
      <c r="L31" s="210"/>
    </row>
    <row r="32" spans="1:12" s="209" customFormat="1" ht="15.95" customHeight="1">
      <c r="A32" s="331" t="s">
        <v>38</v>
      </c>
      <c r="B32" s="251"/>
      <c r="C32" s="778">
        <v>348.91</v>
      </c>
      <c r="D32" s="317">
        <v>338.32299999999998</v>
      </c>
      <c r="E32" s="768">
        <v>318.18200000000002</v>
      </c>
      <c r="F32" s="317">
        <v>199.05599999999995</v>
      </c>
      <c r="G32" s="317">
        <v>264.56600000000003</v>
      </c>
      <c r="H32" s="317">
        <v>283.36799999999994</v>
      </c>
      <c r="I32" s="252">
        <v>330.77336127546175</v>
      </c>
      <c r="J32" s="251">
        <v>1005.415</v>
      </c>
      <c r="K32" s="251">
        <v>878.70736127546172</v>
      </c>
      <c r="L32" s="210"/>
    </row>
    <row r="33" spans="1:12" s="209" customFormat="1" ht="15.95" customHeight="1">
      <c r="A33" s="331" t="s">
        <v>39</v>
      </c>
      <c r="B33" s="251"/>
      <c r="C33" s="778">
        <v>14.276</v>
      </c>
      <c r="D33" s="317">
        <v>17.003</v>
      </c>
      <c r="E33" s="768">
        <v>28</v>
      </c>
      <c r="F33" s="317">
        <v>19.237000000000002</v>
      </c>
      <c r="G33" s="317">
        <v>18.392000000000003</v>
      </c>
      <c r="H33" s="317">
        <v>23.112999999999996</v>
      </c>
      <c r="I33" s="252">
        <v>29.610000000000003</v>
      </c>
      <c r="J33" s="251">
        <v>59.278999999999996</v>
      </c>
      <c r="K33" s="251">
        <v>71.114999999999995</v>
      </c>
      <c r="L33" s="210"/>
    </row>
    <row r="34" spans="1:12" s="209" customFormat="1" ht="15.95" customHeight="1">
      <c r="A34" s="332" t="s">
        <v>335</v>
      </c>
      <c r="B34" s="323"/>
      <c r="C34" s="780">
        <v>1123.0150000000008</v>
      </c>
      <c r="D34" s="324">
        <v>922.68900000000031</v>
      </c>
      <c r="E34" s="770">
        <v>829.822</v>
      </c>
      <c r="F34" s="324">
        <v>685.59849564835235</v>
      </c>
      <c r="G34" s="324">
        <v>820.09876386014594</v>
      </c>
      <c r="H34" s="324">
        <v>840.39271308138802</v>
      </c>
      <c r="I34" s="845">
        <v>808.83008382638513</v>
      </c>
      <c r="J34" s="323">
        <v>2875.5260000000007</v>
      </c>
      <c r="K34" s="323">
        <v>2469.3215607679194</v>
      </c>
      <c r="L34" s="210"/>
    </row>
    <row r="35" spans="1:12" s="205" customFormat="1" ht="15.95" customHeight="1">
      <c r="A35" s="331" t="s">
        <v>41</v>
      </c>
      <c r="B35" s="251"/>
      <c r="C35" s="778">
        <v>0</v>
      </c>
      <c r="D35" s="317">
        <v>0</v>
      </c>
      <c r="E35" s="768">
        <v>202.46600000000001</v>
      </c>
      <c r="F35" s="317">
        <v>0</v>
      </c>
      <c r="G35" s="317">
        <v>0</v>
      </c>
      <c r="H35" s="317">
        <v>0</v>
      </c>
      <c r="I35" s="252">
        <v>-5.5289999999999999</v>
      </c>
      <c r="J35" s="251">
        <v>202.46600000000001</v>
      </c>
      <c r="K35" s="251">
        <v>-5.5289999999999999</v>
      </c>
      <c r="L35" s="219"/>
    </row>
    <row r="36" spans="1:12" s="205" customFormat="1" ht="15.95" customHeight="1">
      <c r="A36" s="331" t="s">
        <v>42</v>
      </c>
      <c r="B36" s="251"/>
      <c r="C36" s="778">
        <v>0</v>
      </c>
      <c r="D36" s="317">
        <v>0</v>
      </c>
      <c r="E36" s="768">
        <v>0</v>
      </c>
      <c r="F36" s="317">
        <v>0</v>
      </c>
      <c r="G36" s="317">
        <v>0</v>
      </c>
      <c r="H36" s="317">
        <v>0</v>
      </c>
      <c r="I36" s="252">
        <v>-36.619</v>
      </c>
      <c r="J36" s="251">
        <v>0</v>
      </c>
      <c r="K36" s="251">
        <v>-36.619</v>
      </c>
      <c r="L36" s="219"/>
    </row>
    <row r="37" spans="1:12" s="205" customFormat="1" ht="15.95" customHeight="1">
      <c r="A37" s="331" t="s">
        <v>43</v>
      </c>
      <c r="B37" s="251"/>
      <c r="C37" s="778">
        <v>-117.39863799999999</v>
      </c>
      <c r="D37" s="317">
        <v>-116.81863950000006</v>
      </c>
      <c r="E37" s="768">
        <v>-767.88099999999997</v>
      </c>
      <c r="F37" s="317">
        <v>-19.251598000000008</v>
      </c>
      <c r="G37" s="317">
        <v>-18.625401999999987</v>
      </c>
      <c r="H37" s="317">
        <v>-21.61000000000001</v>
      </c>
      <c r="I37" s="252">
        <v>-22.780999999999999</v>
      </c>
      <c r="J37" s="251">
        <v>-1002.0982775</v>
      </c>
      <c r="K37" s="251">
        <v>-63.016401999999992</v>
      </c>
      <c r="L37" s="219"/>
    </row>
    <row r="38" spans="1:12" s="209" customFormat="1" ht="15.95" customHeight="1">
      <c r="A38" s="332" t="s">
        <v>336</v>
      </c>
      <c r="B38" s="323"/>
      <c r="C38" s="780">
        <v>1005.6163620000008</v>
      </c>
      <c r="D38" s="324">
        <v>805.87036050000029</v>
      </c>
      <c r="E38" s="770">
        <v>264.40699999999958</v>
      </c>
      <c r="F38" s="324">
        <v>666.3468976483523</v>
      </c>
      <c r="G38" s="324">
        <v>801.47336186014593</v>
      </c>
      <c r="H38" s="324">
        <v>818.78271308138801</v>
      </c>
      <c r="I38" s="845">
        <v>743.90108382638516</v>
      </c>
      <c r="J38" s="323">
        <v>2075.8937225000009</v>
      </c>
      <c r="K38" s="323">
        <v>2364.1571587679191</v>
      </c>
      <c r="L38" s="210"/>
    </row>
    <row r="39" spans="1:12" s="209" customFormat="1" ht="15.95" customHeight="1">
      <c r="A39" s="1072" t="s">
        <v>319</v>
      </c>
      <c r="B39" s="367"/>
      <c r="C39" s="791">
        <v>43</v>
      </c>
      <c r="D39" s="1014">
        <v>-6</v>
      </c>
      <c r="E39" s="70">
        <v>56</v>
      </c>
      <c r="F39" s="69">
        <v>-26</v>
      </c>
      <c r="G39" s="70">
        <v>2</v>
      </c>
      <c r="H39" s="70">
        <v>42</v>
      </c>
      <c r="I39" s="1073">
        <v>99</v>
      </c>
      <c r="J39" s="251">
        <f>C39+D39+E39</f>
        <v>93</v>
      </c>
      <c r="K39" s="251">
        <f>G39+H39+I39</f>
        <v>143</v>
      </c>
      <c r="L39" s="210"/>
    </row>
    <row r="40" spans="1:12" s="209" customFormat="1" ht="15.95" customHeight="1">
      <c r="A40" s="520" t="s">
        <v>346</v>
      </c>
      <c r="B40" s="367"/>
      <c r="C40" s="791">
        <v>-3</v>
      </c>
      <c r="D40" s="1014">
        <v>-19</v>
      </c>
      <c r="E40" s="70">
        <v>-21</v>
      </c>
      <c r="F40" s="69">
        <v>-22</v>
      </c>
      <c r="G40" s="70">
        <v>-26</v>
      </c>
      <c r="H40" s="70">
        <v>-25</v>
      </c>
      <c r="I40" s="1074">
        <v>-24</v>
      </c>
      <c r="J40" s="251">
        <f t="shared" ref="J40:J41" si="0">C40+D40+E40</f>
        <v>-43</v>
      </c>
      <c r="K40" s="251">
        <f t="shared" ref="K40:K42" si="1">G40+H40+I40</f>
        <v>-75</v>
      </c>
      <c r="L40" s="210"/>
    </row>
    <row r="41" spans="1:12" s="209" customFormat="1" ht="15.95" customHeight="1">
      <c r="A41" s="520" t="s">
        <v>481</v>
      </c>
      <c r="B41" s="367"/>
      <c r="C41" s="791">
        <v>-159</v>
      </c>
      <c r="D41" s="1014">
        <v>264</v>
      </c>
      <c r="E41" s="70">
        <v>-266</v>
      </c>
      <c r="F41" s="69">
        <v>-171</v>
      </c>
      <c r="G41" s="70">
        <v>-728</v>
      </c>
      <c r="H41" s="70">
        <v>81</v>
      </c>
      <c r="I41" s="1074">
        <v>1275</v>
      </c>
      <c r="J41" s="251">
        <f t="shared" si="0"/>
        <v>-161</v>
      </c>
      <c r="K41" s="251">
        <f>G41+H41+I41-2</f>
        <v>626</v>
      </c>
      <c r="L41" s="210"/>
    </row>
    <row r="42" spans="1:12" s="209" customFormat="1" ht="15.95" customHeight="1">
      <c r="A42" s="357" t="s">
        <v>313</v>
      </c>
      <c r="B42" s="367"/>
      <c r="C42" s="791">
        <v>41</v>
      </c>
      <c r="D42" s="1014">
        <v>22</v>
      </c>
      <c r="E42" s="70">
        <v>-1952</v>
      </c>
      <c r="F42" s="69">
        <v>179</v>
      </c>
      <c r="G42" s="70">
        <v>79</v>
      </c>
      <c r="H42" s="70">
        <v>-23</v>
      </c>
      <c r="I42" s="1074">
        <v>-195</v>
      </c>
      <c r="J42" s="251">
        <f>C42+D42+E42</f>
        <v>-1889</v>
      </c>
      <c r="K42" s="251">
        <f t="shared" si="1"/>
        <v>-139</v>
      </c>
      <c r="L42" s="210"/>
    </row>
    <row r="43" spans="1:12" s="209" customFormat="1" ht="15.95" customHeight="1">
      <c r="A43" s="332" t="s">
        <v>320</v>
      </c>
      <c r="B43" s="323"/>
      <c r="C43" s="780">
        <v>928</v>
      </c>
      <c r="D43" s="1078">
        <v>1067</v>
      </c>
      <c r="E43" s="1079">
        <v>-1917</v>
      </c>
      <c r="F43" s="1080">
        <v>626</v>
      </c>
      <c r="G43" s="1079">
        <v>128</v>
      </c>
      <c r="H43" s="1079">
        <v>895</v>
      </c>
      <c r="I43" s="1081">
        <v>1897</v>
      </c>
      <c r="J43" s="323">
        <f>C43+D43+E43-3</f>
        <v>75</v>
      </c>
      <c r="K43" s="323">
        <f>G43+H43+I43-2</f>
        <v>2918</v>
      </c>
      <c r="L43" s="210"/>
    </row>
    <row r="44" spans="1:12" s="205" customFormat="1" ht="15.95" customHeight="1">
      <c r="A44" s="288" t="s">
        <v>480</v>
      </c>
      <c r="B44" s="251"/>
      <c r="C44" s="778"/>
      <c r="D44" s="333"/>
      <c r="E44" s="768"/>
      <c r="F44" s="317"/>
      <c r="G44" s="317"/>
      <c r="H44" s="333"/>
      <c r="I44" s="252"/>
      <c r="J44" s="251"/>
      <c r="K44" s="251"/>
      <c r="L44" s="219"/>
    </row>
    <row r="45" spans="1:12" s="338" customFormat="1" ht="15.95" customHeight="1">
      <c r="A45" s="334" t="s">
        <v>167</v>
      </c>
      <c r="B45" s="335"/>
      <c r="C45" s="782">
        <v>1.5300000000000001E-2</v>
      </c>
      <c r="D45" s="336">
        <v>1.46E-2</v>
      </c>
      <c r="E45" s="772">
        <v>1.4999999999999999E-2</v>
      </c>
      <c r="F45" s="336">
        <v>1.4499999999999999E-2</v>
      </c>
      <c r="G45" s="336">
        <v>1.44E-2</v>
      </c>
      <c r="H45" s="336">
        <v>1.4199999999999999E-2</v>
      </c>
      <c r="I45" s="847">
        <v>1.38E-2</v>
      </c>
      <c r="J45" s="335">
        <v>1.4999999999999999E-2</v>
      </c>
      <c r="K45" s="335">
        <v>1.41E-2</v>
      </c>
      <c r="L45" s="337"/>
    </row>
    <row r="46" spans="1:12" s="338" customFormat="1" ht="15.95" customHeight="1">
      <c r="A46" s="334" t="s">
        <v>168</v>
      </c>
      <c r="B46" s="339"/>
      <c r="C46" s="783">
        <v>0.54139627150202796</v>
      </c>
      <c r="D46" s="340">
        <v>0.55496819862003588</v>
      </c>
      <c r="E46" s="773">
        <v>0.56947469360204461</v>
      </c>
      <c r="F46" s="340">
        <v>0.61620872554999973</v>
      </c>
      <c r="G46" s="340">
        <v>0.56161932897713862</v>
      </c>
      <c r="H46" s="340">
        <v>0.54254960077027448</v>
      </c>
      <c r="I46" s="848">
        <v>0.55218994572938807</v>
      </c>
      <c r="J46" s="339">
        <v>0.55513125660316498</v>
      </c>
      <c r="K46" s="339">
        <v>0.55205500737363644</v>
      </c>
      <c r="L46" s="341"/>
    </row>
    <row r="47" spans="1:12" s="338" customFormat="1" ht="15.95" customHeight="1">
      <c r="A47" s="334" t="s">
        <v>347</v>
      </c>
      <c r="B47" s="339"/>
      <c r="C47" s="783">
        <v>0.127</v>
      </c>
      <c r="D47" s="340">
        <v>0.111</v>
      </c>
      <c r="E47" s="773">
        <v>0.10199999999999999</v>
      </c>
      <c r="F47" s="340">
        <v>8.1000000000000003E-2</v>
      </c>
      <c r="G47" s="340">
        <v>9.4E-2</v>
      </c>
      <c r="H47" s="340">
        <v>9.5000000000000001E-2</v>
      </c>
      <c r="I47" s="848">
        <v>0.09</v>
      </c>
      <c r="J47" s="339">
        <v>0.114</v>
      </c>
      <c r="K47" s="339">
        <v>9.3000000000000013E-2</v>
      </c>
      <c r="L47" s="341"/>
    </row>
    <row r="48" spans="1:12" s="338" customFormat="1" ht="15.95" customHeight="1">
      <c r="A48" s="334" t="s">
        <v>179</v>
      </c>
      <c r="B48" s="342"/>
      <c r="C48" s="784">
        <v>0.15465403823206458</v>
      </c>
      <c r="D48" s="343">
        <v>0.12868284538564079</v>
      </c>
      <c r="E48" s="774">
        <v>0.11970409670362386</v>
      </c>
      <c r="F48" s="343">
        <v>0.1018338704704993</v>
      </c>
      <c r="G48" s="343">
        <v>0.12221939854065825</v>
      </c>
      <c r="H48" s="343">
        <v>0.12427738843056163</v>
      </c>
      <c r="I48" s="849">
        <v>0.12110481566582311</v>
      </c>
      <c r="J48" s="342">
        <v>0.1344862035189682</v>
      </c>
      <c r="K48" s="342">
        <v>0.12253691742485319</v>
      </c>
      <c r="L48" s="344"/>
    </row>
    <row r="49" spans="1:13" s="338" customFormat="1" ht="15.95" customHeight="1">
      <c r="A49" s="345" t="s">
        <v>177</v>
      </c>
      <c r="B49" s="346"/>
      <c r="C49" s="785">
        <v>43.73903199377191</v>
      </c>
      <c r="D49" s="347">
        <v>55.411466550171887</v>
      </c>
      <c r="E49" s="775">
        <v>65.26036345208027</v>
      </c>
      <c r="F49" s="347">
        <v>80.938679681096488</v>
      </c>
      <c r="G49" s="347">
        <v>80.396179163790706</v>
      </c>
      <c r="H49" s="347">
        <v>88.585516542000718</v>
      </c>
      <c r="I49" s="850">
        <v>81.012417312523382</v>
      </c>
      <c r="J49" s="346">
        <v>54.712301900015689</v>
      </c>
      <c r="K49" s="346">
        <v>83.346574930779695</v>
      </c>
      <c r="L49" s="348"/>
    </row>
    <row r="50" spans="1:13" s="338" customFormat="1" ht="15.95" customHeight="1">
      <c r="A50" s="345" t="s">
        <v>171</v>
      </c>
      <c r="B50" s="346"/>
      <c r="C50" s="785">
        <v>294903</v>
      </c>
      <c r="D50" s="347">
        <v>293399</v>
      </c>
      <c r="E50" s="775">
        <v>290791.99899999995</v>
      </c>
      <c r="F50" s="347">
        <v>282503.00000000006</v>
      </c>
      <c r="G50" s="347">
        <v>271210.99899999995</v>
      </c>
      <c r="H50" s="347">
        <v>277631.99900000001</v>
      </c>
      <c r="I50" s="850">
        <v>278225.00699999998</v>
      </c>
      <c r="J50" s="346">
        <v>294903</v>
      </c>
      <c r="K50" s="346">
        <v>271210.99899999995</v>
      </c>
      <c r="L50" s="349"/>
    </row>
    <row r="51" spans="1:13" s="338" customFormat="1" ht="15.95" customHeight="1">
      <c r="A51" s="350" t="s">
        <v>172</v>
      </c>
      <c r="B51" s="351"/>
      <c r="C51" s="786">
        <v>52853.612999999998</v>
      </c>
      <c r="D51" s="352">
        <v>52735.966</v>
      </c>
      <c r="E51" s="776">
        <v>63476.803</v>
      </c>
      <c r="F51" s="352">
        <v>63804.905999999995</v>
      </c>
      <c r="G51" s="352">
        <v>64151.770000000004</v>
      </c>
      <c r="H51" s="352">
        <v>64298.298000000003</v>
      </c>
      <c r="I51" s="851">
        <v>64358.820000000007</v>
      </c>
      <c r="J51" s="351">
        <v>52853.612999999998</v>
      </c>
      <c r="K51" s="351">
        <v>64151.770000000004</v>
      </c>
      <c r="L51" s="349"/>
    </row>
    <row r="52" spans="1:13" s="338" customFormat="1" ht="15.95" customHeight="1">
      <c r="A52" s="1179" t="s">
        <v>486</v>
      </c>
      <c r="B52" s="1180"/>
      <c r="C52" s="1180"/>
      <c r="D52" s="1180"/>
      <c r="E52" s="1180"/>
      <c r="F52" s="1180"/>
      <c r="G52" s="1180"/>
      <c r="H52" s="1180"/>
      <c r="I52" s="1180"/>
      <c r="J52" s="1180"/>
      <c r="K52" s="1180"/>
      <c r="L52" s="1180"/>
      <c r="M52" s="1180"/>
    </row>
    <row r="53" spans="1:13" ht="15" customHeight="1">
      <c r="A53" s="353" t="s">
        <v>181</v>
      </c>
    </row>
    <row r="54" spans="1:13" ht="15" customHeight="1">
      <c r="A54" s="353" t="s">
        <v>182</v>
      </c>
    </row>
  </sheetData>
  <mergeCells count="1">
    <mergeCell ref="A52:M52"/>
  </mergeCells>
  <pageMargins left="0.74803149606299213" right="0.35433070866141736" top="0.47244094488188981" bottom="0.43307086614173229" header="0.11811023622047245" footer="0.11811023622047245"/>
  <pageSetup paperSize="9" scale="61"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3" customWidth="1"/>
    <col min="13" max="16384" width="9.140625" style="82"/>
  </cols>
  <sheetData>
    <row r="1" spans="1:12" s="55" customFormat="1" ht="50.1" customHeight="1">
      <c r="A1" s="52"/>
    </row>
    <row r="2" spans="1:12" s="58" customFormat="1" ht="39.950000000000003" customHeight="1">
      <c r="A2" s="56" t="s">
        <v>381</v>
      </c>
      <c r="C2" s="59"/>
      <c r="I2" s="124"/>
      <c r="J2" s="124"/>
      <c r="K2" s="124"/>
      <c r="L2" s="59"/>
    </row>
    <row r="3" spans="1:12" s="58" customFormat="1" ht="2.1" customHeight="1">
      <c r="A3" s="125"/>
      <c r="B3" s="105"/>
      <c r="C3" s="106"/>
      <c r="D3" s="105"/>
      <c r="E3" s="105"/>
      <c r="F3" s="105"/>
      <c r="G3" s="105"/>
      <c r="H3" s="105"/>
      <c r="I3" s="126"/>
      <c r="J3" s="126"/>
      <c r="K3" s="126"/>
      <c r="L3" s="59"/>
    </row>
    <row r="4" spans="1:12" s="62" customFormat="1" ht="15.75" customHeight="1">
      <c r="A4" s="60"/>
      <c r="B4" s="60"/>
      <c r="C4" s="60"/>
      <c r="D4" s="61"/>
      <c r="E4" s="61"/>
      <c r="F4" s="61"/>
      <c r="G4" s="61"/>
      <c r="H4" s="61"/>
      <c r="I4" s="61"/>
      <c r="J4" s="61"/>
      <c r="K4" s="61"/>
      <c r="L4" s="55"/>
    </row>
    <row r="5" spans="1:12" s="62" customFormat="1" ht="20.100000000000001" customHeight="1">
      <c r="A5" s="184" t="s">
        <v>406</v>
      </c>
      <c r="B5" s="207"/>
      <c r="C5" s="207"/>
      <c r="D5" s="185"/>
      <c r="E5" s="207"/>
      <c r="F5" s="185"/>
      <c r="G5" s="185"/>
      <c r="H5" s="185"/>
      <c r="I5" s="186"/>
      <c r="J5" s="186"/>
      <c r="K5" s="186"/>
      <c r="L5" s="55"/>
    </row>
    <row r="6" spans="1:12" s="62" customFormat="1" ht="15.95" customHeight="1">
      <c r="A6" s="357" t="s">
        <v>84</v>
      </c>
      <c r="B6" s="200" t="s">
        <v>128</v>
      </c>
      <c r="C6" s="777" t="s">
        <v>87</v>
      </c>
      <c r="D6" s="358" t="s">
        <v>88</v>
      </c>
      <c r="E6" s="760" t="s">
        <v>89</v>
      </c>
      <c r="F6" s="358" t="s">
        <v>76</v>
      </c>
      <c r="G6" s="358" t="s">
        <v>77</v>
      </c>
      <c r="H6" s="358" t="s">
        <v>78</v>
      </c>
      <c r="I6" s="852" t="s">
        <v>79</v>
      </c>
      <c r="J6" s="315" t="s">
        <v>330</v>
      </c>
      <c r="K6" s="315" t="s">
        <v>337</v>
      </c>
      <c r="L6" s="55"/>
    </row>
    <row r="7" spans="1:12" s="62" customFormat="1" ht="15.95" customHeight="1">
      <c r="A7" s="360" t="s">
        <v>148</v>
      </c>
      <c r="B7" s="251"/>
      <c r="C7" s="778">
        <v>2306.8490000000002</v>
      </c>
      <c r="D7" s="251">
        <v>2208.2430000000004</v>
      </c>
      <c r="E7" s="768">
        <v>2197.759</v>
      </c>
      <c r="F7" s="251">
        <v>2180.4959999999996</v>
      </c>
      <c r="G7" s="251">
        <v>2106.598</v>
      </c>
      <c r="H7" s="251">
        <v>2094.377</v>
      </c>
      <c r="I7" s="252">
        <v>1999.502</v>
      </c>
      <c r="J7" s="251">
        <v>6712.8510000000006</v>
      </c>
      <c r="K7" s="251">
        <v>6200.4770000000008</v>
      </c>
      <c r="L7" s="55"/>
    </row>
    <row r="8" spans="1:12" s="62" customFormat="1" ht="15.95" customHeight="1">
      <c r="A8" s="360" t="s">
        <v>149</v>
      </c>
      <c r="B8" s="251"/>
      <c r="C8" s="778">
        <v>-62.242000000000004</v>
      </c>
      <c r="D8" s="251">
        <v>-67.38</v>
      </c>
      <c r="E8" s="768">
        <v>-59.183999999999997</v>
      </c>
      <c r="F8" s="251">
        <v>-53.496000000000002</v>
      </c>
      <c r="G8" s="251">
        <v>-52.593999999999987</v>
      </c>
      <c r="H8" s="251">
        <v>-43.866000000000007</v>
      </c>
      <c r="I8" s="252">
        <v>-43.442</v>
      </c>
      <c r="J8" s="251">
        <v>-188.80600000000001</v>
      </c>
      <c r="K8" s="251">
        <v>-139.90200000000002</v>
      </c>
      <c r="L8" s="55"/>
    </row>
    <row r="9" spans="1:12" s="62" customFormat="1" ht="15.95" customHeight="1">
      <c r="A9" s="360" t="s">
        <v>150</v>
      </c>
      <c r="B9" s="251"/>
      <c r="C9" s="778">
        <v>74</v>
      </c>
      <c r="D9" s="251">
        <v>79.25200000000001</v>
      </c>
      <c r="E9" s="768">
        <v>84.412999999999997</v>
      </c>
      <c r="F9" s="251">
        <v>78.369</v>
      </c>
      <c r="G9" s="251">
        <v>73.469000000000023</v>
      </c>
      <c r="H9" s="251">
        <v>70.774000000000001</v>
      </c>
      <c r="I9" s="252">
        <v>72.028999999999996</v>
      </c>
      <c r="J9" s="251">
        <v>237.66500000000002</v>
      </c>
      <c r="K9" s="251">
        <v>216.27199999999999</v>
      </c>
      <c r="L9" s="55"/>
    </row>
    <row r="10" spans="1:12" s="61" customFormat="1" ht="15.95" customHeight="1">
      <c r="A10" s="361" t="s">
        <v>151</v>
      </c>
      <c r="B10" s="319"/>
      <c r="C10" s="779">
        <v>2318.607</v>
      </c>
      <c r="D10" s="319">
        <v>2220.1149999999998</v>
      </c>
      <c r="E10" s="769">
        <v>2222.9880000000003</v>
      </c>
      <c r="F10" s="319">
        <v>2205.3689999999997</v>
      </c>
      <c r="G10" s="319">
        <v>2127.4730000000004</v>
      </c>
      <c r="H10" s="319">
        <v>2121.2849999999999</v>
      </c>
      <c r="I10" s="844">
        <v>2028.0889999999999</v>
      </c>
      <c r="J10" s="319">
        <v>6761.71</v>
      </c>
      <c r="K10" s="319">
        <v>6276.8469999999998</v>
      </c>
      <c r="L10" s="60"/>
    </row>
    <row r="11" spans="1:12" s="61" customFormat="1" ht="15.95" customHeight="1">
      <c r="A11" s="360" t="s">
        <v>152</v>
      </c>
      <c r="B11" s="251"/>
      <c r="C11" s="778">
        <v>134.60400000000001</v>
      </c>
      <c r="D11" s="251">
        <v>141.16099999999997</v>
      </c>
      <c r="E11" s="768">
        <v>134.10199999999998</v>
      </c>
      <c r="F11" s="251">
        <v>143.74700000000001</v>
      </c>
      <c r="G11" s="251">
        <v>139.24299999999999</v>
      </c>
      <c r="H11" s="251">
        <v>134.59199999999998</v>
      </c>
      <c r="I11" s="252">
        <v>130.375</v>
      </c>
      <c r="J11" s="251">
        <v>409.86699999999996</v>
      </c>
      <c r="K11" s="251">
        <v>404.21</v>
      </c>
      <c r="L11" s="60"/>
    </row>
    <row r="12" spans="1:12" s="61" customFormat="1" ht="15.95" customHeight="1">
      <c r="A12" s="360" t="s">
        <v>153</v>
      </c>
      <c r="B12" s="251"/>
      <c r="C12" s="778">
        <v>77.279000000000011</v>
      </c>
      <c r="D12" s="251">
        <v>76.033000000000001</v>
      </c>
      <c r="E12" s="768">
        <v>93.87</v>
      </c>
      <c r="F12" s="251">
        <v>70.882000000000005</v>
      </c>
      <c r="G12" s="251">
        <v>74.173000000000002</v>
      </c>
      <c r="H12" s="251">
        <v>82.870999999999995</v>
      </c>
      <c r="I12" s="252">
        <v>89.929000000000002</v>
      </c>
      <c r="J12" s="251">
        <v>247.18200000000002</v>
      </c>
      <c r="K12" s="251">
        <v>246.97299999999998</v>
      </c>
      <c r="L12" s="60"/>
    </row>
    <row r="13" spans="1:12" s="61" customFormat="1" ht="15.95" customHeight="1">
      <c r="A13" s="360" t="s">
        <v>154</v>
      </c>
      <c r="B13" s="251"/>
      <c r="C13" s="778">
        <v>38.261000000000003</v>
      </c>
      <c r="D13" s="251">
        <v>41.673000000000002</v>
      </c>
      <c r="E13" s="768">
        <v>35.302</v>
      </c>
      <c r="F13" s="251">
        <v>33.583999999999996</v>
      </c>
      <c r="G13" s="251">
        <v>30.813999999999997</v>
      </c>
      <c r="H13" s="251">
        <v>36.975000000000001</v>
      </c>
      <c r="I13" s="252">
        <v>35.39</v>
      </c>
      <c r="J13" s="251">
        <v>115.23599999999999</v>
      </c>
      <c r="K13" s="251">
        <v>103.179</v>
      </c>
      <c r="L13" s="60"/>
    </row>
    <row r="14" spans="1:12" s="61" customFormat="1" ht="15.95" customHeight="1">
      <c r="A14" s="360" t="s">
        <v>155</v>
      </c>
      <c r="B14" s="251"/>
      <c r="C14" s="778">
        <v>32.659999999999997</v>
      </c>
      <c r="D14" s="251">
        <v>41.809000000000005</v>
      </c>
      <c r="E14" s="768">
        <v>18.838000000000001</v>
      </c>
      <c r="F14" s="251">
        <v>30.147999999999996</v>
      </c>
      <c r="G14" s="251">
        <v>28.629000000000001</v>
      </c>
      <c r="H14" s="251">
        <v>28.509999999999998</v>
      </c>
      <c r="I14" s="252">
        <v>31.088999999999999</v>
      </c>
      <c r="J14" s="251">
        <v>93.306999999999988</v>
      </c>
      <c r="K14" s="251">
        <v>88.227999999999994</v>
      </c>
      <c r="L14" s="60"/>
    </row>
    <row r="15" spans="1:12" s="61" customFormat="1" ht="15.95" customHeight="1">
      <c r="A15" s="360" t="s">
        <v>156</v>
      </c>
      <c r="B15" s="251"/>
      <c r="C15" s="778">
        <v>17.723000000000003</v>
      </c>
      <c r="D15" s="251">
        <v>9.5240000000000009</v>
      </c>
      <c r="E15" s="768">
        <v>12.995000000000001</v>
      </c>
      <c r="F15" s="251">
        <v>7.163000000000002</v>
      </c>
      <c r="G15" s="251">
        <v>13.965999999999999</v>
      </c>
      <c r="H15" s="251">
        <v>9.0299999999999994</v>
      </c>
      <c r="I15" s="252">
        <v>8.327</v>
      </c>
      <c r="J15" s="251">
        <v>40.242000000000004</v>
      </c>
      <c r="K15" s="251">
        <v>31.323</v>
      </c>
      <c r="L15" s="60"/>
    </row>
    <row r="16" spans="1:12" s="61" customFormat="1" ht="15.95" customHeight="1">
      <c r="A16" s="360" t="s">
        <v>33</v>
      </c>
      <c r="B16" s="251"/>
      <c r="C16" s="778">
        <v>36.091999999999985</v>
      </c>
      <c r="D16" s="251">
        <v>22.036000000000001</v>
      </c>
      <c r="E16" s="768">
        <v>50.309000000000019</v>
      </c>
      <c r="F16" s="251">
        <v>33.114999999999988</v>
      </c>
      <c r="G16" s="251">
        <v>31.007000000000012</v>
      </c>
      <c r="H16" s="251">
        <v>37.588999999999999</v>
      </c>
      <c r="I16" s="252">
        <v>23.268000000000001</v>
      </c>
      <c r="J16" s="251">
        <v>108.43700000000001</v>
      </c>
      <c r="K16" s="251">
        <v>91.864000000000019</v>
      </c>
      <c r="L16" s="60"/>
    </row>
    <row r="17" spans="1:12" s="61" customFormat="1" ht="15.95" customHeight="1">
      <c r="A17" s="361" t="s">
        <v>34</v>
      </c>
      <c r="B17" s="319"/>
      <c r="C17" s="779">
        <v>336.61900000000003</v>
      </c>
      <c r="D17" s="319">
        <v>332.23599999999999</v>
      </c>
      <c r="E17" s="769">
        <v>345.41600000000005</v>
      </c>
      <c r="F17" s="319">
        <v>318.63900000000001</v>
      </c>
      <c r="G17" s="319">
        <v>317.83199999999999</v>
      </c>
      <c r="H17" s="319">
        <v>329.56700000000001</v>
      </c>
      <c r="I17" s="844">
        <v>318.37799999999999</v>
      </c>
      <c r="J17" s="319">
        <v>1014.2710000000001</v>
      </c>
      <c r="K17" s="319">
        <v>965.77700000000004</v>
      </c>
      <c r="L17" s="60"/>
    </row>
    <row r="18" spans="1:12" s="62" customFormat="1" ht="15.95" customHeight="1">
      <c r="A18" s="360" t="s">
        <v>157</v>
      </c>
      <c r="B18" s="251"/>
      <c r="C18" s="778">
        <v>19.61</v>
      </c>
      <c r="D18" s="251">
        <v>-10.733999999999998</v>
      </c>
      <c r="E18" s="768">
        <v>9.3069999999999986</v>
      </c>
      <c r="F18" s="251">
        <v>2.5559999999999978</v>
      </c>
      <c r="G18" s="251">
        <v>52.997</v>
      </c>
      <c r="H18" s="251">
        <v>2.3830000000000005</v>
      </c>
      <c r="I18" s="252">
        <v>7.3339999999999996</v>
      </c>
      <c r="J18" s="251">
        <v>18.183</v>
      </c>
      <c r="K18" s="251">
        <v>62.713999999999999</v>
      </c>
      <c r="L18" s="55"/>
    </row>
    <row r="19" spans="1:12" s="62" customFormat="1" ht="15.95" customHeight="1">
      <c r="A19" s="363" t="s">
        <v>158</v>
      </c>
      <c r="B19" s="251"/>
      <c r="C19" s="778">
        <v>-0.2290000000000012</v>
      </c>
      <c r="D19" s="251">
        <v>2.4430000000000001</v>
      </c>
      <c r="E19" s="768">
        <v>12.397</v>
      </c>
      <c r="F19" s="251">
        <v>8.2579999999999973</v>
      </c>
      <c r="G19" s="251">
        <v>3.4190000000000023</v>
      </c>
      <c r="H19" s="251">
        <v>0.23599999999999888</v>
      </c>
      <c r="I19" s="252">
        <v>41.493000000000002</v>
      </c>
      <c r="J19" s="251">
        <v>14.610999999999999</v>
      </c>
      <c r="K19" s="251">
        <v>45.148000000000003</v>
      </c>
      <c r="L19" s="55"/>
    </row>
    <row r="20" spans="1:12" s="61" customFormat="1" ht="15.95" customHeight="1">
      <c r="A20" s="361" t="s">
        <v>159</v>
      </c>
      <c r="B20" s="319"/>
      <c r="C20" s="779">
        <v>19.380999999999997</v>
      </c>
      <c r="D20" s="319">
        <v>-8.2909999999999986</v>
      </c>
      <c r="E20" s="769">
        <v>21.704000000000001</v>
      </c>
      <c r="F20" s="319">
        <v>10.813999999999995</v>
      </c>
      <c r="G20" s="319">
        <v>56.416000000000004</v>
      </c>
      <c r="H20" s="319">
        <v>2.6189999999999993</v>
      </c>
      <c r="I20" s="844">
        <v>48.826999999999998</v>
      </c>
      <c r="J20" s="319">
        <v>32.793999999999997</v>
      </c>
      <c r="K20" s="319">
        <v>107.86199999999999</v>
      </c>
      <c r="L20" s="60"/>
    </row>
    <row r="21" spans="1:12" s="61" customFormat="1" ht="15.95" customHeight="1">
      <c r="A21" s="360" t="s">
        <v>160</v>
      </c>
      <c r="B21" s="251"/>
      <c r="C21" s="778">
        <v>8.8140000000000001</v>
      </c>
      <c r="D21" s="251">
        <v>-13.128</v>
      </c>
      <c r="E21" s="768">
        <v>-11.858000000000001</v>
      </c>
      <c r="F21" s="251">
        <v>-31.254999999999999</v>
      </c>
      <c r="G21" s="251">
        <v>3.6809999999999974</v>
      </c>
      <c r="H21" s="251">
        <v>-17.663</v>
      </c>
      <c r="I21" s="252">
        <v>10.026000000000003</v>
      </c>
      <c r="J21" s="251">
        <v>-16.172000000000001</v>
      </c>
      <c r="K21" s="251">
        <v>-3.9559999999999995</v>
      </c>
      <c r="L21" s="60"/>
    </row>
    <row r="22" spans="1:12" s="61" customFormat="1" ht="15.95" customHeight="1">
      <c r="A22" s="360" t="s">
        <v>161</v>
      </c>
      <c r="B22" s="251"/>
      <c r="C22" s="778">
        <v>35.493000000000009</v>
      </c>
      <c r="D22" s="251">
        <v>67.457999999999998</v>
      </c>
      <c r="E22" s="768">
        <v>67.099999999999994</v>
      </c>
      <c r="F22" s="251">
        <v>46.502999999999979</v>
      </c>
      <c r="G22" s="251">
        <v>52.938999999999993</v>
      </c>
      <c r="H22" s="251">
        <v>62.92</v>
      </c>
      <c r="I22" s="252">
        <v>57.352999999999994</v>
      </c>
      <c r="J22" s="251">
        <v>170.05099999999999</v>
      </c>
      <c r="K22" s="251">
        <v>173.21199999999999</v>
      </c>
      <c r="L22" s="60"/>
    </row>
    <row r="23" spans="1:12" s="61" customFormat="1" ht="15.95" customHeight="1">
      <c r="A23" s="360" t="s">
        <v>162</v>
      </c>
      <c r="B23" s="251"/>
      <c r="C23" s="778">
        <v>18.576000000000001</v>
      </c>
      <c r="D23" s="251">
        <v>0.18599999999999461</v>
      </c>
      <c r="E23" s="768">
        <v>12.195</v>
      </c>
      <c r="F23" s="251">
        <v>9.0869999999999909</v>
      </c>
      <c r="G23" s="251">
        <v>17.888000000000005</v>
      </c>
      <c r="H23" s="251">
        <v>53.433999999999997</v>
      </c>
      <c r="I23" s="252">
        <v>12.24</v>
      </c>
      <c r="J23" s="251">
        <v>30.956999999999994</v>
      </c>
      <c r="K23" s="251">
        <v>83.561999999999998</v>
      </c>
      <c r="L23" s="60"/>
    </row>
    <row r="24" spans="1:12" s="61" customFormat="1" ht="15.95" customHeight="1">
      <c r="A24" s="361" t="s">
        <v>163</v>
      </c>
      <c r="B24" s="319"/>
      <c r="C24" s="779">
        <v>62.88300000000001</v>
      </c>
      <c r="D24" s="319">
        <v>54.515999999999991</v>
      </c>
      <c r="E24" s="769">
        <v>67.436999999999983</v>
      </c>
      <c r="F24" s="319">
        <v>24.334999999999972</v>
      </c>
      <c r="G24" s="319">
        <v>74.507999999999996</v>
      </c>
      <c r="H24" s="319">
        <v>98.691000000000003</v>
      </c>
      <c r="I24" s="844">
        <v>79.618999999999986</v>
      </c>
      <c r="J24" s="319">
        <v>184.83599999999998</v>
      </c>
      <c r="K24" s="319">
        <v>252.81799999999998</v>
      </c>
      <c r="L24" s="60"/>
    </row>
    <row r="25" spans="1:12" s="61" customFormat="1" ht="15.95" customHeight="1">
      <c r="A25" s="364" t="s">
        <v>35</v>
      </c>
      <c r="B25" s="323"/>
      <c r="C25" s="780">
        <v>2737.49</v>
      </c>
      <c r="D25" s="323">
        <v>2598.5759999999996</v>
      </c>
      <c r="E25" s="770">
        <v>2657.5450000000005</v>
      </c>
      <c r="F25" s="323">
        <v>2559.1569999999997</v>
      </c>
      <c r="G25" s="323">
        <v>2576.2290000000003</v>
      </c>
      <c r="H25" s="323">
        <v>2552.1619999999998</v>
      </c>
      <c r="I25" s="845">
        <v>2474.913</v>
      </c>
      <c r="J25" s="323">
        <v>7993.6109999999999</v>
      </c>
      <c r="K25" s="323">
        <v>7603.3040000000001</v>
      </c>
      <c r="L25" s="60"/>
    </row>
    <row r="26" spans="1:12" s="62" customFormat="1" ht="15.95" customHeight="1">
      <c r="A26" s="111" t="s">
        <v>164</v>
      </c>
      <c r="B26" s="251"/>
      <c r="C26" s="778">
        <v>1490.9409999999998</v>
      </c>
      <c r="D26" s="251">
        <v>1459.3129999999999</v>
      </c>
      <c r="E26" s="768">
        <v>1584.1620000000003</v>
      </c>
      <c r="F26" s="251">
        <v>1631.8970000000002</v>
      </c>
      <c r="G26" s="251">
        <v>1493.2199999999998</v>
      </c>
      <c r="H26" s="251">
        <v>1508.2660000000001</v>
      </c>
      <c r="I26" s="252">
        <v>1518.431</v>
      </c>
      <c r="J26" s="251">
        <v>4534.4160000000002</v>
      </c>
      <c r="K26" s="251">
        <v>4519.9169999999995</v>
      </c>
      <c r="L26" s="55"/>
    </row>
    <row r="27" spans="1:12" s="62" customFormat="1" ht="15.95" customHeight="1">
      <c r="A27" s="365" t="s">
        <v>61</v>
      </c>
      <c r="B27" s="327"/>
      <c r="C27" s="781">
        <v>12.799000000000001</v>
      </c>
      <c r="D27" s="327">
        <v>6.2520000000000007</v>
      </c>
      <c r="E27" s="771">
        <v>6.4830000000000005</v>
      </c>
      <c r="F27" s="327">
        <v>1.5719999999999981</v>
      </c>
      <c r="G27" s="327">
        <v>13.818000000000001</v>
      </c>
      <c r="H27" s="327">
        <v>9.2649999999999988</v>
      </c>
      <c r="I27" s="846">
        <v>6.484</v>
      </c>
      <c r="J27" s="327">
        <v>25.534000000000002</v>
      </c>
      <c r="K27" s="327">
        <v>29.567</v>
      </c>
      <c r="L27" s="55"/>
    </row>
    <row r="28" spans="1:12" s="61" customFormat="1" ht="15.95" customHeight="1">
      <c r="A28" s="366" t="s">
        <v>36</v>
      </c>
      <c r="B28" s="367"/>
      <c r="C28" s="791">
        <v>1503.7399999999998</v>
      </c>
      <c r="D28" s="367">
        <v>1465.5649999999998</v>
      </c>
      <c r="E28" s="787">
        <v>1590.6450000000002</v>
      </c>
      <c r="F28" s="367">
        <v>1633.4690000000001</v>
      </c>
      <c r="G28" s="367">
        <v>1507.0379999999998</v>
      </c>
      <c r="H28" s="367">
        <v>1517.5310000000002</v>
      </c>
      <c r="I28" s="853">
        <v>1524.915</v>
      </c>
      <c r="J28" s="367">
        <v>4559.95</v>
      </c>
      <c r="K28" s="367">
        <v>4549.4840000000004</v>
      </c>
      <c r="L28" s="60"/>
    </row>
    <row r="29" spans="1:12" s="61" customFormat="1" ht="15.95" customHeight="1">
      <c r="A29" s="364" t="s">
        <v>165</v>
      </c>
      <c r="B29" s="323"/>
      <c r="C29" s="780">
        <v>1233.75</v>
      </c>
      <c r="D29" s="323">
        <v>1133.0109999999997</v>
      </c>
      <c r="E29" s="770">
        <v>1066.9000000000003</v>
      </c>
      <c r="F29" s="323">
        <v>925.68799999999965</v>
      </c>
      <c r="G29" s="323">
        <v>1069.1910000000005</v>
      </c>
      <c r="H29" s="323">
        <v>1034.6309999999996</v>
      </c>
      <c r="I29" s="845">
        <v>949.99800000000005</v>
      </c>
      <c r="J29" s="323">
        <v>3433.6610000000001</v>
      </c>
      <c r="K29" s="323">
        <v>3053.82</v>
      </c>
      <c r="L29" s="60"/>
    </row>
    <row r="30" spans="1:12" s="62" customFormat="1" ht="15.95" customHeight="1">
      <c r="A30" s="368" t="s">
        <v>450</v>
      </c>
      <c r="B30" s="251"/>
      <c r="C30" s="778">
        <v>287.44600000000003</v>
      </c>
      <c r="D30" s="251">
        <v>262.637</v>
      </c>
      <c r="E30" s="768">
        <v>295.75900000000001</v>
      </c>
      <c r="F30" s="251">
        <v>383.61999999999989</v>
      </c>
      <c r="G30" s="251">
        <v>324.41700000000009</v>
      </c>
      <c r="H30" s="251">
        <v>370.14799999999997</v>
      </c>
      <c r="I30" s="252">
        <v>343.20399999999995</v>
      </c>
      <c r="J30" s="251">
        <v>845.8420000000001</v>
      </c>
      <c r="K30" s="251">
        <v>1037.769</v>
      </c>
      <c r="L30" s="55"/>
    </row>
    <row r="31" spans="1:12" s="61" customFormat="1" ht="15.95" customHeight="1">
      <c r="A31" s="369" t="s">
        <v>37</v>
      </c>
      <c r="B31" s="323"/>
      <c r="C31" s="780">
        <v>946.30399999999997</v>
      </c>
      <c r="D31" s="323">
        <v>870.3739999999998</v>
      </c>
      <c r="E31" s="770">
        <v>771.1410000000003</v>
      </c>
      <c r="F31" s="323">
        <v>542.06799999999976</v>
      </c>
      <c r="G31" s="323">
        <v>744.77400000000034</v>
      </c>
      <c r="H31" s="323">
        <v>664.48299999999972</v>
      </c>
      <c r="I31" s="845">
        <v>606.7940000000001</v>
      </c>
      <c r="J31" s="323">
        <v>2587.8190000000004</v>
      </c>
      <c r="K31" s="323">
        <v>2016.0510000000002</v>
      </c>
      <c r="L31" s="60"/>
    </row>
    <row r="32" spans="1:12" s="61" customFormat="1" ht="15.95" customHeight="1">
      <c r="A32" s="370" t="s">
        <v>38</v>
      </c>
      <c r="B32" s="251"/>
      <c r="C32" s="778">
        <v>256.74200000000002</v>
      </c>
      <c r="D32" s="251">
        <v>214.72999999999996</v>
      </c>
      <c r="E32" s="768">
        <v>214.42400000000001</v>
      </c>
      <c r="F32" s="251">
        <v>165.01599999999996</v>
      </c>
      <c r="G32" s="251">
        <v>197.72100000000003</v>
      </c>
      <c r="H32" s="251">
        <v>199.834</v>
      </c>
      <c r="I32" s="252">
        <v>152.44</v>
      </c>
      <c r="J32" s="251">
        <v>685.89599999999996</v>
      </c>
      <c r="K32" s="251">
        <v>549.995</v>
      </c>
      <c r="L32" s="60"/>
    </row>
    <row r="33" spans="1:12" s="61" customFormat="1" ht="15.95" customHeight="1">
      <c r="A33" s="370" t="s">
        <v>39</v>
      </c>
      <c r="B33" s="251"/>
      <c r="C33" s="778">
        <v>7.4969999999999999</v>
      </c>
      <c r="D33" s="251">
        <v>9.604000000000001</v>
      </c>
      <c r="E33" s="768">
        <v>21.631</v>
      </c>
      <c r="F33" s="251">
        <v>14.579000000000001</v>
      </c>
      <c r="G33" s="251">
        <v>12.056000000000001</v>
      </c>
      <c r="H33" s="251">
        <v>14.650999999999996</v>
      </c>
      <c r="I33" s="252">
        <v>21.664000000000001</v>
      </c>
      <c r="J33" s="251">
        <v>38.733000000000004</v>
      </c>
      <c r="K33" s="251">
        <v>48.370999999999995</v>
      </c>
      <c r="L33" s="60"/>
    </row>
    <row r="34" spans="1:12" s="61" customFormat="1" ht="15.95" customHeight="1">
      <c r="A34" s="371" t="s">
        <v>40</v>
      </c>
      <c r="B34" s="323"/>
      <c r="C34" s="780">
        <v>682.06499999999994</v>
      </c>
      <c r="D34" s="323">
        <v>646.03999999999974</v>
      </c>
      <c r="E34" s="770">
        <v>535.08600000000035</v>
      </c>
      <c r="F34" s="323">
        <v>362.47299999999979</v>
      </c>
      <c r="G34" s="323">
        <v>534.9970000000003</v>
      </c>
      <c r="H34" s="323">
        <v>449.99799999999971</v>
      </c>
      <c r="I34" s="845">
        <v>432.69000000000011</v>
      </c>
      <c r="J34" s="323">
        <v>1863.19</v>
      </c>
      <c r="K34" s="323">
        <v>1417.6850000000002</v>
      </c>
      <c r="L34" s="60"/>
    </row>
    <row r="35" spans="1:12" s="62" customFormat="1" ht="15.95" customHeight="1">
      <c r="A35" s="370" t="s">
        <v>41</v>
      </c>
      <c r="B35" s="251"/>
      <c r="C35" s="778">
        <v>0</v>
      </c>
      <c r="D35" s="251">
        <v>0</v>
      </c>
      <c r="E35" s="768">
        <v>202.46600000000001</v>
      </c>
      <c r="F35" s="251">
        <v>0</v>
      </c>
      <c r="G35" s="251">
        <v>0</v>
      </c>
      <c r="H35" s="251">
        <v>0</v>
      </c>
      <c r="I35" s="252">
        <v>-5.5289999999999999</v>
      </c>
      <c r="J35" s="251">
        <v>202.46600000000001</v>
      </c>
      <c r="K35" s="251">
        <v>-5.5289999999999999</v>
      </c>
      <c r="L35" s="55"/>
    </row>
    <row r="36" spans="1:12" s="62" customFormat="1" ht="15.95" customHeight="1">
      <c r="A36" s="370" t="s">
        <v>42</v>
      </c>
      <c r="B36" s="251"/>
      <c r="C36" s="778">
        <v>0</v>
      </c>
      <c r="D36" s="251">
        <v>0</v>
      </c>
      <c r="E36" s="768">
        <v>0</v>
      </c>
      <c r="F36" s="251">
        <v>0</v>
      </c>
      <c r="G36" s="251">
        <v>0</v>
      </c>
      <c r="H36" s="251">
        <v>0</v>
      </c>
      <c r="I36" s="252">
        <v>-36.619</v>
      </c>
      <c r="J36" s="251">
        <v>0</v>
      </c>
      <c r="K36" s="251">
        <v>-36.619</v>
      </c>
      <c r="L36" s="55"/>
    </row>
    <row r="37" spans="1:12" s="62" customFormat="1" ht="15.95" customHeight="1">
      <c r="A37" s="370" t="s">
        <v>43</v>
      </c>
      <c r="B37" s="251"/>
      <c r="C37" s="778">
        <v>-16.018637999999999</v>
      </c>
      <c r="D37" s="251">
        <v>-15.4329485</v>
      </c>
      <c r="E37" s="768">
        <v>-13.249000000000001</v>
      </c>
      <c r="F37" s="251">
        <v>-19.248900000000006</v>
      </c>
      <c r="G37" s="251">
        <v>-18.217099999999988</v>
      </c>
      <c r="H37" s="251">
        <v>-48.532000000000011</v>
      </c>
      <c r="I37" s="252">
        <v>-21.279</v>
      </c>
      <c r="J37" s="251">
        <v>-44.7005865</v>
      </c>
      <c r="K37" s="251">
        <v>-88.028099999999995</v>
      </c>
      <c r="L37" s="55"/>
    </row>
    <row r="38" spans="1:12" s="61" customFormat="1" ht="15.95" customHeight="1">
      <c r="A38" s="371" t="s">
        <v>44</v>
      </c>
      <c r="B38" s="323"/>
      <c r="C38" s="780">
        <v>666.04636199999993</v>
      </c>
      <c r="D38" s="323">
        <v>630.60705149999978</v>
      </c>
      <c r="E38" s="770">
        <v>724.30300000000034</v>
      </c>
      <c r="F38" s="323">
        <v>343.22409999999979</v>
      </c>
      <c r="G38" s="323">
        <v>516.77990000000034</v>
      </c>
      <c r="H38" s="323">
        <v>401.46599999999967</v>
      </c>
      <c r="I38" s="845">
        <v>369.26300000000015</v>
      </c>
      <c r="J38" s="323">
        <v>2020.9554135000001</v>
      </c>
      <c r="K38" s="323">
        <v>1287.5089000000003</v>
      </c>
      <c r="L38" s="60"/>
    </row>
    <row r="39" spans="1:12" s="62" customFormat="1" ht="15.95" customHeight="1">
      <c r="A39" s="372" t="s">
        <v>166</v>
      </c>
      <c r="B39" s="251"/>
      <c r="C39" s="778"/>
      <c r="D39" s="251"/>
      <c r="E39" s="768"/>
      <c r="F39" s="251"/>
      <c r="G39" s="251"/>
      <c r="H39" s="367"/>
      <c r="I39" s="252"/>
      <c r="J39" s="251"/>
      <c r="K39" s="251"/>
      <c r="L39" s="55"/>
    </row>
    <row r="40" spans="1:12" s="62" customFormat="1" ht="15.95" customHeight="1">
      <c r="A40" s="373" t="s">
        <v>168</v>
      </c>
      <c r="B40" s="293"/>
      <c r="C40" s="792">
        <v>0.54931342214948731</v>
      </c>
      <c r="D40" s="293">
        <v>0.5639877378995265</v>
      </c>
      <c r="E40" s="788">
        <v>0.59853925333343361</v>
      </c>
      <c r="F40" s="293">
        <v>0.6382840130558618</v>
      </c>
      <c r="G40" s="293">
        <v>0.58497827638769673</v>
      </c>
      <c r="H40" s="293">
        <v>0.59460606340820066</v>
      </c>
      <c r="I40" s="295">
        <v>0.61614893129576676</v>
      </c>
      <c r="J40" s="293">
        <v>0.57044932509225177</v>
      </c>
      <c r="K40" s="293">
        <v>0.59835618830971382</v>
      </c>
      <c r="L40" s="55"/>
    </row>
    <row r="41" spans="1:12" s="62" customFormat="1" ht="15.95" customHeight="1">
      <c r="A41" s="374" t="s">
        <v>176</v>
      </c>
      <c r="B41" s="298"/>
      <c r="C41" s="793">
        <v>0.18014498146544694</v>
      </c>
      <c r="D41" s="298">
        <v>0.17149946771639124</v>
      </c>
      <c r="E41" s="789">
        <v>0.14665695929278685</v>
      </c>
      <c r="F41" s="298">
        <v>0.10302389371815852</v>
      </c>
      <c r="G41" s="298">
        <v>0.1549594775434113</v>
      </c>
      <c r="H41" s="298">
        <v>0.13182267130132697</v>
      </c>
      <c r="I41" s="299">
        <v>0.12820044766625355</v>
      </c>
      <c r="J41" s="298">
        <v>0.16615216233517294</v>
      </c>
      <c r="K41" s="298">
        <v>0.13831772468187833</v>
      </c>
      <c r="L41" s="55"/>
    </row>
    <row r="42" spans="1:12" s="62" customFormat="1" ht="15.95" customHeight="1">
      <c r="A42" s="373" t="s">
        <v>170</v>
      </c>
      <c r="B42" s="251"/>
      <c r="C42" s="778">
        <v>75.093978992921407</v>
      </c>
      <c r="D42" s="251">
        <v>68.699028287652837</v>
      </c>
      <c r="E42" s="768">
        <v>77.912324616412519</v>
      </c>
      <c r="F42" s="251">
        <v>104.81850277457747</v>
      </c>
      <c r="G42" s="251">
        <v>91.895097597857699</v>
      </c>
      <c r="H42" s="251">
        <v>105.01238168347204</v>
      </c>
      <c r="I42" s="252">
        <v>96.838382496575065</v>
      </c>
      <c r="J42" s="251">
        <v>73.892832303887872</v>
      </c>
      <c r="K42" s="251">
        <v>97.910207267245042</v>
      </c>
      <c r="L42" s="55"/>
    </row>
    <row r="43" spans="1:12" s="62" customFormat="1" ht="15.95" customHeight="1">
      <c r="A43" s="375" t="s">
        <v>171</v>
      </c>
      <c r="B43" s="251"/>
      <c r="C43" s="778">
        <v>151934.34700000001</v>
      </c>
      <c r="D43" s="251">
        <v>154291.003</v>
      </c>
      <c r="E43" s="768">
        <v>151549.71299999999</v>
      </c>
      <c r="F43" s="251">
        <v>152134.20500000002</v>
      </c>
      <c r="G43" s="251">
        <v>140653.79699999999</v>
      </c>
      <c r="H43" s="251">
        <v>141769.97399999999</v>
      </c>
      <c r="I43" s="252">
        <v>140214.29800000001</v>
      </c>
      <c r="J43" s="251">
        <v>151934.34700000001</v>
      </c>
      <c r="K43" s="251">
        <v>140653.79699999999</v>
      </c>
      <c r="L43" s="55"/>
    </row>
    <row r="44" spans="1:12" s="67" customFormat="1" ht="15.95" customHeight="1">
      <c r="A44" s="376" t="s">
        <v>172</v>
      </c>
      <c r="B44" s="377"/>
      <c r="C44" s="794">
        <v>42176.697</v>
      </c>
      <c r="D44" s="304">
        <v>42184.442999999999</v>
      </c>
      <c r="E44" s="790">
        <v>52881.175000000003</v>
      </c>
      <c r="F44" s="304">
        <v>53277.376999999993</v>
      </c>
      <c r="G44" s="304">
        <v>53592.542000000001</v>
      </c>
      <c r="H44" s="304">
        <v>53737.794000000002</v>
      </c>
      <c r="I44" s="854">
        <v>53605.479000000007</v>
      </c>
      <c r="J44" s="377">
        <v>42176.697</v>
      </c>
      <c r="K44" s="377">
        <v>53592.542000000001</v>
      </c>
      <c r="L44" s="1047"/>
    </row>
    <row r="45" spans="1:12" s="379" customFormat="1" ht="15" customHeight="1">
      <c r="A45" s="378" t="s">
        <v>173</v>
      </c>
      <c r="B45" s="344"/>
      <c r="C45" s="344"/>
      <c r="D45" s="344"/>
      <c r="E45" s="344"/>
      <c r="F45" s="344"/>
      <c r="G45" s="344"/>
      <c r="H45" s="344"/>
      <c r="I45" s="344"/>
      <c r="J45" s="344"/>
      <c r="K45" s="344"/>
      <c r="L45" s="349"/>
    </row>
    <row r="46" spans="1:12" ht="15" customHeight="1">
      <c r="A46" s="378" t="s">
        <v>174</v>
      </c>
      <c r="C46" s="80"/>
      <c r="I46" s="380"/>
      <c r="J46" s="380"/>
      <c r="K46" s="380"/>
    </row>
    <row r="47" spans="1:12" ht="15" customHeight="1">
      <c r="C47" s="80"/>
      <c r="I47" s="380"/>
      <c r="J47" s="380"/>
      <c r="K47" s="380"/>
    </row>
    <row r="48" spans="1:12" ht="15" customHeight="1">
      <c r="C48" s="80"/>
      <c r="I48" s="380"/>
      <c r="J48" s="380"/>
      <c r="K48" s="38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3" width="14.7109375" style="82" customWidth="1"/>
    <col min="4" max="4" width="14.7109375" style="81" customWidth="1"/>
    <col min="5" max="7" width="14.7109375" style="82" customWidth="1"/>
    <col min="8" max="11" width="14.7109375" style="81" customWidth="1"/>
    <col min="12" max="12" width="3.7109375" style="83" customWidth="1"/>
    <col min="13" max="16384" width="9.140625" style="82"/>
  </cols>
  <sheetData>
    <row r="1" spans="1:12" s="55" customFormat="1" ht="50.1" customHeight="1">
      <c r="A1" s="52"/>
    </row>
    <row r="2" spans="1:12" s="58" customFormat="1" ht="39.950000000000003" customHeight="1">
      <c r="A2" s="56" t="s">
        <v>380</v>
      </c>
      <c r="C2" s="59"/>
      <c r="I2" s="124"/>
      <c r="J2" s="124"/>
      <c r="K2" s="124"/>
      <c r="L2" s="59"/>
    </row>
    <row r="3" spans="1:12" s="58" customFormat="1" ht="2.1" customHeight="1">
      <c r="A3" s="125"/>
      <c r="B3" s="105"/>
      <c r="C3" s="106"/>
      <c r="D3" s="105"/>
      <c r="E3" s="105"/>
      <c r="F3" s="105"/>
      <c r="G3" s="105"/>
      <c r="H3" s="105"/>
      <c r="I3" s="126"/>
      <c r="J3" s="126"/>
      <c r="K3" s="126"/>
      <c r="L3" s="59"/>
    </row>
    <row r="4" spans="1:12" s="62" customFormat="1" ht="15.75" customHeight="1">
      <c r="A4" s="60"/>
      <c r="B4" s="60"/>
      <c r="C4" s="60"/>
      <c r="D4" s="61"/>
      <c r="E4" s="61"/>
      <c r="F4" s="61"/>
      <c r="G4" s="61"/>
      <c r="H4" s="61"/>
      <c r="I4" s="61"/>
      <c r="J4" s="61"/>
      <c r="K4" s="61"/>
      <c r="L4" s="55"/>
    </row>
    <row r="5" spans="1:12" s="62" customFormat="1" ht="20.100000000000001" customHeight="1">
      <c r="A5" s="184" t="s">
        <v>405</v>
      </c>
      <c r="B5" s="207"/>
      <c r="C5" s="207"/>
      <c r="D5" s="185"/>
      <c r="E5" s="207"/>
      <c r="F5" s="185"/>
      <c r="G5" s="185"/>
      <c r="H5" s="185"/>
      <c r="I5" s="186"/>
      <c r="J5" s="186"/>
      <c r="K5" s="186"/>
      <c r="L5" s="55"/>
    </row>
    <row r="6" spans="1:12" s="62" customFormat="1" ht="15.95" customHeight="1">
      <c r="A6" s="84" t="s">
        <v>84</v>
      </c>
      <c r="B6" s="381" t="s">
        <v>128</v>
      </c>
      <c r="C6" s="777" t="s">
        <v>87</v>
      </c>
      <c r="D6" s="358" t="s">
        <v>88</v>
      </c>
      <c r="E6" s="760" t="s">
        <v>89</v>
      </c>
      <c r="F6" s="358" t="s">
        <v>76</v>
      </c>
      <c r="G6" s="358" t="s">
        <v>77</v>
      </c>
      <c r="H6" s="358" t="s">
        <v>78</v>
      </c>
      <c r="I6" s="852" t="s">
        <v>79</v>
      </c>
      <c r="J6" s="315" t="s">
        <v>330</v>
      </c>
      <c r="K6" s="315" t="s">
        <v>337</v>
      </c>
      <c r="L6" s="55"/>
    </row>
    <row r="7" spans="1:12" s="62" customFormat="1" ht="15.95" customHeight="1">
      <c r="A7" s="382" t="s">
        <v>148</v>
      </c>
      <c r="B7" s="250"/>
      <c r="C7" s="778">
        <v>1428.375</v>
      </c>
      <c r="D7" s="251">
        <v>1399.4370000000001</v>
      </c>
      <c r="E7" s="768">
        <v>1376.4059999999999</v>
      </c>
      <c r="F7" s="251">
        <v>1373.6489999999999</v>
      </c>
      <c r="G7" s="251">
        <v>1333.6660000000002</v>
      </c>
      <c r="H7" s="251">
        <v>1301.357</v>
      </c>
      <c r="I7" s="252">
        <v>1250.0830000000001</v>
      </c>
      <c r="J7" s="251">
        <v>4204.2179999999998</v>
      </c>
      <c r="K7" s="251">
        <v>3885.1060000000002</v>
      </c>
      <c r="L7" s="55"/>
    </row>
    <row r="8" spans="1:12" s="62" customFormat="1" ht="15.95" customHeight="1">
      <c r="A8" s="382" t="s">
        <v>149</v>
      </c>
      <c r="B8" s="250"/>
      <c r="C8" s="778">
        <v>-0.38699999999999979</v>
      </c>
      <c r="D8" s="251">
        <v>-0.72699999999999998</v>
      </c>
      <c r="E8" s="768">
        <v>-1.214</v>
      </c>
      <c r="F8" s="251">
        <v>-0.37600000000000006</v>
      </c>
      <c r="G8" s="251">
        <v>-0.23299999999999987</v>
      </c>
      <c r="H8" s="251">
        <v>-0.46700000000000003</v>
      </c>
      <c r="I8" s="252">
        <v>-0.45600000000000002</v>
      </c>
      <c r="J8" s="251">
        <v>-2.3279999999999998</v>
      </c>
      <c r="K8" s="251">
        <v>-1.1559999999999999</v>
      </c>
      <c r="L8" s="55"/>
    </row>
    <row r="9" spans="1:12" s="62" customFormat="1" ht="15.95" customHeight="1">
      <c r="A9" s="382" t="s">
        <v>150</v>
      </c>
      <c r="B9" s="250"/>
      <c r="C9" s="778">
        <v>34.986000000000004</v>
      </c>
      <c r="D9" s="251">
        <v>38.936999999999998</v>
      </c>
      <c r="E9" s="768">
        <v>40.942999999999998</v>
      </c>
      <c r="F9" s="251">
        <v>36.305999999999997</v>
      </c>
      <c r="G9" s="251">
        <v>33.806000000000004</v>
      </c>
      <c r="H9" s="251">
        <v>31.757999999999999</v>
      </c>
      <c r="I9" s="252">
        <v>31.431000000000001</v>
      </c>
      <c r="J9" s="251">
        <v>114.866</v>
      </c>
      <c r="K9" s="251">
        <v>96.995000000000005</v>
      </c>
      <c r="L9" s="55"/>
    </row>
    <row r="10" spans="1:12" s="61" customFormat="1" ht="15.95" customHeight="1">
      <c r="A10" s="383" t="s">
        <v>151</v>
      </c>
      <c r="B10" s="384"/>
      <c r="C10" s="779">
        <v>1462.9740000000002</v>
      </c>
      <c r="D10" s="319">
        <v>1437.6469999999999</v>
      </c>
      <c r="E10" s="769">
        <v>1416.135</v>
      </c>
      <c r="F10" s="319">
        <v>1409.579</v>
      </c>
      <c r="G10" s="319">
        <v>1367.2390000000003</v>
      </c>
      <c r="H10" s="319">
        <v>1332.6480000000001</v>
      </c>
      <c r="I10" s="844">
        <v>1281.058</v>
      </c>
      <c r="J10" s="319">
        <v>4316.7560000000003</v>
      </c>
      <c r="K10" s="319">
        <v>3980.9450000000006</v>
      </c>
      <c r="L10" s="60"/>
    </row>
    <row r="11" spans="1:12" s="61" customFormat="1" ht="15.95" customHeight="1">
      <c r="A11" s="382" t="s">
        <v>152</v>
      </c>
      <c r="B11" s="250"/>
      <c r="C11" s="778">
        <v>104.54500000000002</v>
      </c>
      <c r="D11" s="251">
        <v>102.89599999999999</v>
      </c>
      <c r="E11" s="768">
        <v>102.00399999999999</v>
      </c>
      <c r="F11" s="251">
        <v>107.50100000000003</v>
      </c>
      <c r="G11" s="251">
        <v>104.49799999999999</v>
      </c>
      <c r="H11" s="251">
        <v>103.51599999999999</v>
      </c>
      <c r="I11" s="252">
        <v>99.63</v>
      </c>
      <c r="J11" s="251">
        <v>309.44499999999999</v>
      </c>
      <c r="K11" s="251">
        <v>307.64400000000001</v>
      </c>
      <c r="L11" s="60"/>
    </row>
    <row r="12" spans="1:12" s="61" customFormat="1" ht="15.95" customHeight="1">
      <c r="A12" s="382" t="s">
        <v>153</v>
      </c>
      <c r="B12" s="385"/>
      <c r="C12" s="778">
        <v>55.116000000000007</v>
      </c>
      <c r="D12" s="251">
        <v>53.727000000000004</v>
      </c>
      <c r="E12" s="768">
        <v>64.835999999999999</v>
      </c>
      <c r="F12" s="251">
        <v>40.334000000000003</v>
      </c>
      <c r="G12" s="251">
        <v>48.029000000000003</v>
      </c>
      <c r="H12" s="251">
        <v>55.572999999999993</v>
      </c>
      <c r="I12" s="252">
        <v>62.041000000000004</v>
      </c>
      <c r="J12" s="251">
        <v>173.67900000000003</v>
      </c>
      <c r="K12" s="251">
        <v>165.643</v>
      </c>
      <c r="L12" s="60"/>
    </row>
    <row r="13" spans="1:12" s="61" customFormat="1" ht="15.95" customHeight="1">
      <c r="A13" s="382" t="s">
        <v>154</v>
      </c>
      <c r="B13" s="385"/>
      <c r="C13" s="778">
        <v>26.245000000000001</v>
      </c>
      <c r="D13" s="251">
        <v>27.854999999999997</v>
      </c>
      <c r="E13" s="768">
        <v>25.818000000000001</v>
      </c>
      <c r="F13" s="251">
        <v>25.968999999999994</v>
      </c>
      <c r="G13" s="251">
        <v>24.721999999999998</v>
      </c>
      <c r="H13" s="251">
        <v>28.858000000000001</v>
      </c>
      <c r="I13" s="252">
        <v>25.965</v>
      </c>
      <c r="J13" s="251">
        <v>79.917999999999992</v>
      </c>
      <c r="K13" s="251">
        <v>79.545000000000002</v>
      </c>
      <c r="L13" s="60"/>
    </row>
    <row r="14" spans="1:12" s="61" customFormat="1" ht="15.95" customHeight="1">
      <c r="A14" s="382" t="s">
        <v>155</v>
      </c>
      <c r="B14" s="385"/>
      <c r="C14" s="778">
        <v>31.427999999999994</v>
      </c>
      <c r="D14" s="251">
        <v>29.819000000000003</v>
      </c>
      <c r="E14" s="768">
        <v>28.151</v>
      </c>
      <c r="F14" s="251">
        <v>36.205999999999996</v>
      </c>
      <c r="G14" s="251">
        <v>34.527000000000001</v>
      </c>
      <c r="H14" s="251">
        <v>32.917999999999999</v>
      </c>
      <c r="I14" s="252">
        <v>31.088999999999999</v>
      </c>
      <c r="J14" s="251">
        <v>89.397999999999996</v>
      </c>
      <c r="K14" s="251">
        <v>98.533999999999992</v>
      </c>
      <c r="L14" s="60"/>
    </row>
    <row r="15" spans="1:12" s="61" customFormat="1" ht="15.95" customHeight="1">
      <c r="A15" s="382" t="s">
        <v>156</v>
      </c>
      <c r="B15" s="385"/>
      <c r="C15" s="778">
        <v>1.5259999999999994</v>
      </c>
      <c r="D15" s="251">
        <v>1.8910000000000002</v>
      </c>
      <c r="E15" s="768">
        <v>2.8890000000000002</v>
      </c>
      <c r="F15" s="251">
        <v>0.40300000000000002</v>
      </c>
      <c r="G15" s="251">
        <v>3.3330000000000002</v>
      </c>
      <c r="H15" s="251">
        <v>0.71200000000000008</v>
      </c>
      <c r="I15" s="252">
        <v>1.1890000000000001</v>
      </c>
      <c r="J15" s="251">
        <v>6.306</v>
      </c>
      <c r="K15" s="251">
        <v>5.234</v>
      </c>
      <c r="L15" s="60"/>
    </row>
    <row r="16" spans="1:12" s="61" customFormat="1" ht="15.95" customHeight="1">
      <c r="A16" s="382" t="s">
        <v>33</v>
      </c>
      <c r="B16" s="385"/>
      <c r="C16" s="778">
        <v>-7.1880000000000024</v>
      </c>
      <c r="D16" s="251">
        <v>-8.5150000000000006</v>
      </c>
      <c r="E16" s="768">
        <v>-10.962999999999994</v>
      </c>
      <c r="F16" s="251">
        <v>-14.446000000000041</v>
      </c>
      <c r="G16" s="251">
        <v>-16.708999999999975</v>
      </c>
      <c r="H16" s="251">
        <v>-14.061999999999998</v>
      </c>
      <c r="I16" s="252">
        <v>-12.903999999999996</v>
      </c>
      <c r="J16" s="251">
        <v>-26.665999999999997</v>
      </c>
      <c r="K16" s="251">
        <v>-43.674999999999969</v>
      </c>
      <c r="L16" s="60"/>
    </row>
    <row r="17" spans="1:12" s="61" customFormat="1" ht="15.95" customHeight="1">
      <c r="A17" s="383" t="s">
        <v>34</v>
      </c>
      <c r="B17" s="386"/>
      <c r="C17" s="779">
        <v>211.672</v>
      </c>
      <c r="D17" s="319">
        <v>207.673</v>
      </c>
      <c r="E17" s="769">
        <v>212.73500000000001</v>
      </c>
      <c r="F17" s="319">
        <v>195.96699999999998</v>
      </c>
      <c r="G17" s="319">
        <v>198.4</v>
      </c>
      <c r="H17" s="319">
        <v>207.51499999999999</v>
      </c>
      <c r="I17" s="844">
        <v>207.01</v>
      </c>
      <c r="J17" s="319">
        <v>632.08000000000004</v>
      </c>
      <c r="K17" s="319">
        <v>612.92499999999995</v>
      </c>
      <c r="L17" s="60"/>
    </row>
    <row r="18" spans="1:12" s="62" customFormat="1" ht="15.95" customHeight="1">
      <c r="A18" s="382" t="s">
        <v>157</v>
      </c>
      <c r="B18" s="385"/>
      <c r="C18" s="778">
        <v>-3.899</v>
      </c>
      <c r="D18" s="251">
        <v>-11.238999999999999</v>
      </c>
      <c r="E18" s="768">
        <v>8.6689999999999987</v>
      </c>
      <c r="F18" s="251">
        <v>-1.0000000000000009E-3</v>
      </c>
      <c r="G18" s="251">
        <v>-7.9999999999999984E-3</v>
      </c>
      <c r="H18" s="251">
        <v>0.67799999999999994</v>
      </c>
      <c r="I18" s="252">
        <v>1.4999999999999999E-2</v>
      </c>
      <c r="J18" s="251">
        <v>-6.4689999999999994</v>
      </c>
      <c r="K18" s="251">
        <v>0.68499999999999994</v>
      </c>
      <c r="L18" s="55"/>
    </row>
    <row r="19" spans="1:12" s="62" customFormat="1" ht="15.95" customHeight="1">
      <c r="A19" s="387" t="s">
        <v>158</v>
      </c>
      <c r="B19" s="385"/>
      <c r="C19" s="778">
        <v>-0.32800000000000118</v>
      </c>
      <c r="D19" s="251">
        <v>0.92600000000000016</v>
      </c>
      <c r="E19" s="768">
        <v>11.663</v>
      </c>
      <c r="F19" s="251">
        <v>1.2559999999999985</v>
      </c>
      <c r="G19" s="251">
        <v>-5.1999999999999998E-2</v>
      </c>
      <c r="H19" s="251">
        <v>-0.2159999999999993</v>
      </c>
      <c r="I19" s="252">
        <v>10.33</v>
      </c>
      <c r="J19" s="251">
        <v>12.260999999999999</v>
      </c>
      <c r="K19" s="251">
        <v>10.062000000000001</v>
      </c>
      <c r="L19" s="55"/>
    </row>
    <row r="20" spans="1:12" s="61" customFormat="1" ht="15.95" customHeight="1">
      <c r="A20" s="383" t="s">
        <v>159</v>
      </c>
      <c r="B20" s="386"/>
      <c r="C20" s="779">
        <v>-4.2270000000000012</v>
      </c>
      <c r="D20" s="319">
        <v>-10.312999999999999</v>
      </c>
      <c r="E20" s="769">
        <v>20.332000000000001</v>
      </c>
      <c r="F20" s="319">
        <v>1.2549999999999986</v>
      </c>
      <c r="G20" s="319">
        <v>-0.06</v>
      </c>
      <c r="H20" s="319">
        <v>0.46200000000000063</v>
      </c>
      <c r="I20" s="844">
        <v>10.345000000000001</v>
      </c>
      <c r="J20" s="319">
        <v>5.7920000000000016</v>
      </c>
      <c r="K20" s="319">
        <v>10.747000000000002</v>
      </c>
      <c r="L20" s="60"/>
    </row>
    <row r="21" spans="1:12" s="61" customFormat="1" ht="15.95" customHeight="1">
      <c r="A21" s="382" t="s">
        <v>160</v>
      </c>
      <c r="B21" s="385"/>
      <c r="C21" s="778">
        <v>-2.9289999999999994</v>
      </c>
      <c r="D21" s="251">
        <v>-6.7620000000000013</v>
      </c>
      <c r="E21" s="768">
        <v>-3.0749999999999993</v>
      </c>
      <c r="F21" s="251">
        <v>-15.675000000000001</v>
      </c>
      <c r="G21" s="251">
        <v>1.2219999999999995</v>
      </c>
      <c r="H21" s="251">
        <v>-8.6</v>
      </c>
      <c r="I21" s="252">
        <v>-2.3569999999999998</v>
      </c>
      <c r="J21" s="251">
        <v>-12.766</v>
      </c>
      <c r="K21" s="251">
        <v>-9.7349999999999994</v>
      </c>
      <c r="L21" s="60"/>
    </row>
    <row r="22" spans="1:12" s="61" customFormat="1" ht="15.95" customHeight="1">
      <c r="A22" s="382" t="s">
        <v>161</v>
      </c>
      <c r="B22" s="385"/>
      <c r="C22" s="778">
        <v>29.383000000000006</v>
      </c>
      <c r="D22" s="251">
        <v>42.79</v>
      </c>
      <c r="E22" s="768">
        <v>40.377000000000002</v>
      </c>
      <c r="F22" s="251">
        <v>33.582999999999977</v>
      </c>
      <c r="G22" s="251">
        <v>38.320999999999998</v>
      </c>
      <c r="H22" s="251">
        <v>46.565000000000005</v>
      </c>
      <c r="I22" s="252">
        <v>57.355999999999995</v>
      </c>
      <c r="J22" s="251">
        <v>112.55000000000001</v>
      </c>
      <c r="K22" s="251">
        <v>142.24199999999999</v>
      </c>
      <c r="L22" s="60"/>
    </row>
    <row r="23" spans="1:12" s="61" customFormat="1" ht="15.95" customHeight="1">
      <c r="A23" s="382" t="s">
        <v>162</v>
      </c>
      <c r="B23" s="385"/>
      <c r="C23" s="778">
        <v>-4.1880000000000024</v>
      </c>
      <c r="D23" s="251">
        <v>-12.423000000000002</v>
      </c>
      <c r="E23" s="768">
        <v>5.5830000000000002</v>
      </c>
      <c r="F23" s="251">
        <v>5.905999999999997</v>
      </c>
      <c r="G23" s="251">
        <v>8.9250000000000025</v>
      </c>
      <c r="H23" s="251">
        <v>14.443999999999999</v>
      </c>
      <c r="I23" s="252">
        <v>8.9830000000000005</v>
      </c>
      <c r="J23" s="251">
        <v>-11.028000000000004</v>
      </c>
      <c r="K23" s="251">
        <v>32.352000000000004</v>
      </c>
      <c r="L23" s="60"/>
    </row>
    <row r="24" spans="1:12" s="61" customFormat="1" ht="15.95" customHeight="1">
      <c r="A24" s="383" t="s">
        <v>163</v>
      </c>
      <c r="B24" s="386"/>
      <c r="C24" s="779">
        <v>22.266000000000005</v>
      </c>
      <c r="D24" s="319">
        <v>23.604999999999997</v>
      </c>
      <c r="E24" s="769">
        <v>42.885000000000005</v>
      </c>
      <c r="F24" s="319">
        <v>23.813999999999972</v>
      </c>
      <c r="G24" s="319">
        <v>48.468000000000004</v>
      </c>
      <c r="H24" s="319">
        <v>52.409000000000006</v>
      </c>
      <c r="I24" s="844">
        <v>63.981999999999999</v>
      </c>
      <c r="J24" s="319">
        <v>88.756</v>
      </c>
      <c r="K24" s="319">
        <v>164.85900000000001</v>
      </c>
      <c r="L24" s="60"/>
    </row>
    <row r="25" spans="1:12" s="61" customFormat="1" ht="15.95" customHeight="1">
      <c r="A25" s="388" t="s">
        <v>35</v>
      </c>
      <c r="B25" s="389"/>
      <c r="C25" s="780">
        <v>1692.6850000000002</v>
      </c>
      <c r="D25" s="323">
        <v>1658.6119999999999</v>
      </c>
      <c r="E25" s="770">
        <v>1692.087</v>
      </c>
      <c r="F25" s="323">
        <v>1630.615</v>
      </c>
      <c r="G25" s="323">
        <v>1614.0470000000005</v>
      </c>
      <c r="H25" s="323">
        <v>1593.0340000000001</v>
      </c>
      <c r="I25" s="845">
        <v>1562.395</v>
      </c>
      <c r="J25" s="323">
        <v>5043.3840000000009</v>
      </c>
      <c r="K25" s="323">
        <v>4769.4760000000015</v>
      </c>
      <c r="L25" s="60"/>
    </row>
    <row r="26" spans="1:12" s="62" customFormat="1" ht="15.95" customHeight="1">
      <c r="A26" s="74" t="s">
        <v>164</v>
      </c>
      <c r="B26" s="385"/>
      <c r="C26" s="778">
        <v>917.09699999999998</v>
      </c>
      <c r="D26" s="251">
        <v>917.94599999999991</v>
      </c>
      <c r="E26" s="768">
        <v>1000.3220000000001</v>
      </c>
      <c r="F26" s="251">
        <v>1055.0340000000001</v>
      </c>
      <c r="G26" s="251">
        <v>915.49999999999977</v>
      </c>
      <c r="H26" s="251">
        <v>923.98299999999995</v>
      </c>
      <c r="I26" s="252">
        <v>920.19599999999991</v>
      </c>
      <c r="J26" s="251">
        <v>2835.3649999999998</v>
      </c>
      <c r="K26" s="251">
        <v>2759.6789999999996</v>
      </c>
      <c r="L26" s="55"/>
    </row>
    <row r="27" spans="1:12" s="62" customFormat="1" ht="15.95" customHeight="1">
      <c r="A27" s="75" t="s">
        <v>61</v>
      </c>
      <c r="B27" s="390"/>
      <c r="C27" s="781">
        <v>12.713000000000001</v>
      </c>
      <c r="D27" s="327">
        <v>5.8680000000000003</v>
      </c>
      <c r="E27" s="771">
        <v>6.4460000000000006</v>
      </c>
      <c r="F27" s="327">
        <v>-0.30100000000000193</v>
      </c>
      <c r="G27" s="327">
        <v>13.584000000000001</v>
      </c>
      <c r="H27" s="327">
        <v>9.2249999999999996</v>
      </c>
      <c r="I27" s="846">
        <v>6.4329999999999998</v>
      </c>
      <c r="J27" s="327">
        <v>25.027000000000005</v>
      </c>
      <c r="K27" s="327">
        <v>29.242000000000001</v>
      </c>
      <c r="L27" s="55"/>
    </row>
    <row r="28" spans="1:12" s="61" customFormat="1" ht="15.95" customHeight="1">
      <c r="A28" s="85" t="s">
        <v>36</v>
      </c>
      <c r="B28" s="391"/>
      <c r="C28" s="791">
        <v>929.81</v>
      </c>
      <c r="D28" s="367">
        <v>923.81399999999996</v>
      </c>
      <c r="E28" s="787">
        <v>1006.7680000000001</v>
      </c>
      <c r="F28" s="367">
        <v>1054.7330000000002</v>
      </c>
      <c r="G28" s="367">
        <v>929.08399999999972</v>
      </c>
      <c r="H28" s="367">
        <v>933.20799999999997</v>
      </c>
      <c r="I28" s="853">
        <v>926.62899999999991</v>
      </c>
      <c r="J28" s="367">
        <v>2860.3919999999998</v>
      </c>
      <c r="K28" s="367">
        <v>2788.9209999999994</v>
      </c>
      <c r="L28" s="60"/>
    </row>
    <row r="29" spans="1:12" s="61" customFormat="1" ht="15.95" customHeight="1">
      <c r="A29" s="388" t="s">
        <v>165</v>
      </c>
      <c r="B29" s="389"/>
      <c r="C29" s="780">
        <v>762.87500000000023</v>
      </c>
      <c r="D29" s="323">
        <v>734.79799999999989</v>
      </c>
      <c r="E29" s="770">
        <v>685.31899999999985</v>
      </c>
      <c r="F29" s="323">
        <v>575.88199999999983</v>
      </c>
      <c r="G29" s="323">
        <v>684.96300000000076</v>
      </c>
      <c r="H29" s="323">
        <v>659.82600000000014</v>
      </c>
      <c r="I29" s="845">
        <v>635.76600000000008</v>
      </c>
      <c r="J29" s="323">
        <v>2182.9920000000002</v>
      </c>
      <c r="K29" s="323">
        <v>1980.555000000001</v>
      </c>
      <c r="L29" s="60"/>
    </row>
    <row r="30" spans="1:12" s="62" customFormat="1" ht="15.95" customHeight="1">
      <c r="A30" s="55" t="s">
        <v>450</v>
      </c>
      <c r="B30" s="385"/>
      <c r="C30" s="778">
        <v>224.23699999999999</v>
      </c>
      <c r="D30" s="251">
        <v>226.87099999999998</v>
      </c>
      <c r="E30" s="768">
        <v>223.08199999999999</v>
      </c>
      <c r="F30" s="251">
        <v>304.87899999999991</v>
      </c>
      <c r="G30" s="251">
        <v>242.1880000000001</v>
      </c>
      <c r="H30" s="251">
        <v>258.59699999999998</v>
      </c>
      <c r="I30" s="252">
        <v>253.90699999999998</v>
      </c>
      <c r="J30" s="251">
        <v>674.18999999999994</v>
      </c>
      <c r="K30" s="251">
        <v>754.69200000000001</v>
      </c>
      <c r="L30" s="55"/>
    </row>
    <row r="31" spans="1:12" s="61" customFormat="1" ht="15.95" customHeight="1">
      <c r="A31" s="392" t="s">
        <v>37</v>
      </c>
      <c r="B31" s="389"/>
      <c r="C31" s="780">
        <v>538.63800000000026</v>
      </c>
      <c r="D31" s="323">
        <v>507.92699999999991</v>
      </c>
      <c r="E31" s="770">
        <v>462.23699999999985</v>
      </c>
      <c r="F31" s="323">
        <v>271.00299999999993</v>
      </c>
      <c r="G31" s="323">
        <v>442.77500000000066</v>
      </c>
      <c r="H31" s="323">
        <v>401.22900000000016</v>
      </c>
      <c r="I31" s="845">
        <v>381.85900000000009</v>
      </c>
      <c r="J31" s="323">
        <v>1508.8019999999999</v>
      </c>
      <c r="K31" s="323">
        <v>1225.863000000001</v>
      </c>
      <c r="L31" s="60"/>
    </row>
    <row r="32" spans="1:12" s="61" customFormat="1" ht="15.95" customHeight="1">
      <c r="A32" s="86" t="s">
        <v>38</v>
      </c>
      <c r="B32" s="385"/>
      <c r="C32" s="778">
        <v>148.19600000000003</v>
      </c>
      <c r="D32" s="251">
        <v>138.28299999999999</v>
      </c>
      <c r="E32" s="768">
        <v>118.938</v>
      </c>
      <c r="F32" s="251">
        <v>85.750999999999976</v>
      </c>
      <c r="G32" s="251">
        <v>109.92699999999999</v>
      </c>
      <c r="H32" s="251">
        <v>111.46200000000002</v>
      </c>
      <c r="I32" s="252">
        <v>109.74700000000001</v>
      </c>
      <c r="J32" s="251">
        <v>405.41700000000003</v>
      </c>
      <c r="K32" s="251">
        <v>331.13600000000002</v>
      </c>
      <c r="L32" s="60"/>
    </row>
    <row r="33" spans="1:12" s="61" customFormat="1" ht="15.95" customHeight="1">
      <c r="A33" s="86" t="s">
        <v>39</v>
      </c>
      <c r="B33" s="385"/>
      <c r="C33" s="778">
        <v>-2.0550000000000002</v>
      </c>
      <c r="D33" s="251">
        <v>-0.93200000000000005</v>
      </c>
      <c r="E33" s="768">
        <v>-0.90400000000000003</v>
      </c>
      <c r="F33" s="251">
        <v>-0.47799999999999998</v>
      </c>
      <c r="G33" s="251">
        <v>-0.72899999999999998</v>
      </c>
      <c r="H33" s="251">
        <v>-1.954</v>
      </c>
      <c r="I33" s="252">
        <v>-0.52800000000000002</v>
      </c>
      <c r="J33" s="251">
        <v>-3.891</v>
      </c>
      <c r="K33" s="251">
        <v>-3.2109999999999999</v>
      </c>
      <c r="L33" s="60"/>
    </row>
    <row r="34" spans="1:12" s="61" customFormat="1" ht="15.95" customHeight="1">
      <c r="A34" s="393" t="s">
        <v>40</v>
      </c>
      <c r="B34" s="389"/>
      <c r="C34" s="780">
        <v>392.49700000000024</v>
      </c>
      <c r="D34" s="323">
        <v>370.57599999999991</v>
      </c>
      <c r="E34" s="770">
        <v>344.20299999999986</v>
      </c>
      <c r="F34" s="323">
        <v>185.72999999999996</v>
      </c>
      <c r="G34" s="323">
        <v>333.57700000000062</v>
      </c>
      <c r="H34" s="323">
        <v>291.72100000000017</v>
      </c>
      <c r="I34" s="845">
        <v>272.6400000000001</v>
      </c>
      <c r="J34" s="323">
        <v>1107.2759999999998</v>
      </c>
      <c r="K34" s="323">
        <v>897.9380000000009</v>
      </c>
      <c r="L34" s="60"/>
    </row>
    <row r="35" spans="1:12" s="62" customFormat="1" ht="15.95" customHeight="1">
      <c r="A35" s="86" t="s">
        <v>41</v>
      </c>
      <c r="B35" s="385"/>
      <c r="C35" s="778">
        <v>0</v>
      </c>
      <c r="D35" s="251">
        <v>0</v>
      </c>
      <c r="E35" s="768">
        <v>0</v>
      </c>
      <c r="F35" s="251">
        <v>0</v>
      </c>
      <c r="G35" s="251">
        <v>0</v>
      </c>
      <c r="H35" s="251">
        <v>0</v>
      </c>
      <c r="I35" s="252">
        <v>0</v>
      </c>
      <c r="J35" s="251">
        <v>0</v>
      </c>
      <c r="K35" s="251">
        <v>0</v>
      </c>
      <c r="L35" s="55"/>
    </row>
    <row r="36" spans="1:12" s="62" customFormat="1" ht="15.95" customHeight="1">
      <c r="A36" s="86" t="s">
        <v>42</v>
      </c>
      <c r="B36" s="385"/>
      <c r="C36" s="778">
        <v>0</v>
      </c>
      <c r="D36" s="251">
        <v>0</v>
      </c>
      <c r="E36" s="768">
        <v>0</v>
      </c>
      <c r="F36" s="251">
        <v>0</v>
      </c>
      <c r="G36" s="251">
        <v>0</v>
      </c>
      <c r="H36" s="251">
        <v>0</v>
      </c>
      <c r="I36" s="252">
        <v>0</v>
      </c>
      <c r="J36" s="251">
        <v>0</v>
      </c>
      <c r="K36" s="251">
        <v>0</v>
      </c>
      <c r="L36" s="55"/>
    </row>
    <row r="37" spans="1:12" s="62" customFormat="1" ht="15.95" customHeight="1">
      <c r="A37" s="86" t="s">
        <v>43</v>
      </c>
      <c r="B37" s="385"/>
      <c r="C37" s="778">
        <v>-16.018637999999999</v>
      </c>
      <c r="D37" s="251">
        <v>-15.4329485</v>
      </c>
      <c r="E37" s="768">
        <v>-13.249000000000001</v>
      </c>
      <c r="F37" s="251">
        <v>-19.248900000000006</v>
      </c>
      <c r="G37" s="251">
        <v>-18.217099999999988</v>
      </c>
      <c r="H37" s="251">
        <v>-48.532000000000011</v>
      </c>
      <c r="I37" s="252">
        <v>-21.279</v>
      </c>
      <c r="J37" s="251">
        <v>-44.7005865</v>
      </c>
      <c r="K37" s="251">
        <v>-88.028099999999995</v>
      </c>
      <c r="L37" s="55"/>
    </row>
    <row r="38" spans="1:12" s="61" customFormat="1" ht="15.95" customHeight="1">
      <c r="A38" s="393" t="s">
        <v>44</v>
      </c>
      <c r="B38" s="389"/>
      <c r="C38" s="780">
        <v>376.47836200000023</v>
      </c>
      <c r="D38" s="323">
        <v>355.1430514999999</v>
      </c>
      <c r="E38" s="770">
        <v>330.95399999999984</v>
      </c>
      <c r="F38" s="323">
        <v>166.48109999999997</v>
      </c>
      <c r="G38" s="323">
        <v>315.35990000000061</v>
      </c>
      <c r="H38" s="323">
        <v>243.18900000000016</v>
      </c>
      <c r="I38" s="845">
        <v>251.3610000000001</v>
      </c>
      <c r="J38" s="323">
        <v>1062.5754135</v>
      </c>
      <c r="K38" s="323">
        <v>809.9099000000009</v>
      </c>
      <c r="L38" s="60"/>
    </row>
    <row r="39" spans="1:12" s="62" customFormat="1" ht="15.95" customHeight="1">
      <c r="A39" s="394" t="s">
        <v>166</v>
      </c>
      <c r="B39" s="385"/>
      <c r="C39" s="778"/>
      <c r="D39" s="367"/>
      <c r="E39" s="768"/>
      <c r="F39" s="251"/>
      <c r="G39" s="251"/>
      <c r="H39" s="367"/>
      <c r="I39" s="252"/>
      <c r="J39" s="251"/>
      <c r="K39" s="251"/>
      <c r="L39" s="55"/>
    </row>
    <row r="40" spans="1:12" s="62" customFormat="1" ht="15.95" customHeight="1">
      <c r="A40" s="395" t="s">
        <v>168</v>
      </c>
      <c r="B40" s="396"/>
      <c r="C40" s="792">
        <v>0.54931071049840929</v>
      </c>
      <c r="D40" s="293">
        <v>0.55698017378386266</v>
      </c>
      <c r="E40" s="788">
        <v>0.59498595521388686</v>
      </c>
      <c r="F40" s="293">
        <v>0.64683141023478885</v>
      </c>
      <c r="G40" s="293">
        <v>0.57562388208026127</v>
      </c>
      <c r="H40" s="293">
        <v>0.58580545048002741</v>
      </c>
      <c r="I40" s="295">
        <v>0.59308241513829729</v>
      </c>
      <c r="J40" s="293">
        <v>0.56715728962934397</v>
      </c>
      <c r="K40" s="293">
        <v>0.58474369092118261</v>
      </c>
      <c r="L40" s="55"/>
    </row>
    <row r="41" spans="1:12" s="62" customFormat="1" ht="15.95" customHeight="1">
      <c r="A41" s="397" t="s">
        <v>176</v>
      </c>
      <c r="B41" s="398"/>
      <c r="C41" s="793">
        <v>0.18346971003156534</v>
      </c>
      <c r="D41" s="298">
        <v>0.17109453674508349</v>
      </c>
      <c r="E41" s="789">
        <v>0.15838734454210027</v>
      </c>
      <c r="F41" s="298">
        <v>9.0140443194121164E-2</v>
      </c>
      <c r="G41" s="298">
        <v>0.17292132758997497</v>
      </c>
      <c r="H41" s="298">
        <v>0.15384133376035633</v>
      </c>
      <c r="I41" s="299">
        <v>0.15075648119363291</v>
      </c>
      <c r="J41" s="298">
        <v>0.17090761409425198</v>
      </c>
      <c r="K41" s="298">
        <v>0.15953661405975794</v>
      </c>
      <c r="L41" s="55"/>
    </row>
    <row r="42" spans="1:12" s="62" customFormat="1" ht="15.95" customHeight="1">
      <c r="A42" s="395" t="s">
        <v>170</v>
      </c>
      <c r="B42" s="385"/>
      <c r="C42" s="778">
        <v>105.36954878918787</v>
      </c>
      <c r="D42" s="251">
        <v>105.01019533901224</v>
      </c>
      <c r="E42" s="768">
        <v>102.92300762641553</v>
      </c>
      <c r="F42" s="251">
        <v>148.34888789638151</v>
      </c>
      <c r="G42" s="251">
        <v>125.8216077199226</v>
      </c>
      <c r="H42" s="251">
        <v>137.29274688431343</v>
      </c>
      <c r="I42" s="252">
        <v>140.67048079625943</v>
      </c>
      <c r="J42" s="251">
        <v>104.42792347748406</v>
      </c>
      <c r="K42" s="251">
        <v>134.56731085346337</v>
      </c>
      <c r="L42" s="55"/>
    </row>
    <row r="43" spans="1:12" s="62" customFormat="1" ht="15.95" customHeight="1">
      <c r="A43" s="399" t="s">
        <v>171</v>
      </c>
      <c r="B43" s="385"/>
      <c r="C43" s="778">
        <v>83115.014999999999</v>
      </c>
      <c r="D43" s="251">
        <v>87133.032999999996</v>
      </c>
      <c r="E43" s="768">
        <v>85704.28</v>
      </c>
      <c r="F43" s="251">
        <v>87692.907000000007</v>
      </c>
      <c r="G43" s="251">
        <v>76718.975999999995</v>
      </c>
      <c r="H43" s="251">
        <v>77269.201000000001</v>
      </c>
      <c r="I43" s="252">
        <v>73414.36</v>
      </c>
      <c r="J43" s="251">
        <v>83115.014999999999</v>
      </c>
      <c r="K43" s="251">
        <v>76718.975999999995</v>
      </c>
      <c r="L43" s="55"/>
    </row>
    <row r="44" spans="1:12" s="67" customFormat="1" ht="15.95" customHeight="1">
      <c r="A44" s="400" t="s">
        <v>172</v>
      </c>
      <c r="B44" s="401"/>
      <c r="C44" s="794">
        <v>19617.633000000002</v>
      </c>
      <c r="D44" s="304">
        <v>20031.563000000002</v>
      </c>
      <c r="E44" s="790">
        <v>20151.018</v>
      </c>
      <c r="F44" s="304">
        <v>20265.085999999999</v>
      </c>
      <c r="G44" s="304">
        <v>20631.563999999998</v>
      </c>
      <c r="H44" s="304">
        <v>21366.074000000001</v>
      </c>
      <c r="I44" s="854">
        <v>21809.056</v>
      </c>
      <c r="J44" s="377">
        <v>19617.633000000002</v>
      </c>
      <c r="K44" s="377">
        <v>20631.563999999998</v>
      </c>
      <c r="L44" s="1047"/>
    </row>
    <row r="45" spans="1:12" s="379" customFormat="1" ht="15" customHeight="1">
      <c r="A45" s="378" t="s">
        <v>173</v>
      </c>
      <c r="B45" s="344"/>
      <c r="C45" s="344"/>
      <c r="D45" s="344"/>
      <c r="E45" s="344"/>
      <c r="F45" s="344"/>
      <c r="G45" s="344"/>
      <c r="H45" s="344"/>
      <c r="I45" s="344"/>
      <c r="J45" s="344"/>
      <c r="K45" s="344"/>
      <c r="L45" s="349"/>
    </row>
    <row r="46" spans="1:12" ht="15" customHeight="1">
      <c r="A46" s="378" t="s">
        <v>174</v>
      </c>
      <c r="C46" s="80"/>
      <c r="I46" s="380"/>
      <c r="J46" s="380"/>
      <c r="K46" s="380"/>
    </row>
    <row r="47" spans="1:12" ht="15" customHeight="1">
      <c r="C47" s="80"/>
      <c r="I47" s="380"/>
      <c r="J47" s="380"/>
      <c r="K47" s="380"/>
    </row>
    <row r="48" spans="1:12" ht="15" customHeight="1">
      <c r="C48" s="80"/>
      <c r="I48" s="380"/>
      <c r="J48" s="380"/>
      <c r="K48" s="38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3" customWidth="1"/>
    <col min="13" max="16384" width="9.140625" style="82"/>
  </cols>
  <sheetData>
    <row r="1" spans="1:12" s="55" customFormat="1" ht="50.1" customHeight="1">
      <c r="A1" s="52"/>
    </row>
    <row r="2" spans="1:12" s="58" customFormat="1" ht="39.950000000000003" customHeight="1">
      <c r="A2" s="56" t="s">
        <v>379</v>
      </c>
      <c r="C2" s="59"/>
      <c r="I2" s="124"/>
      <c r="J2" s="124"/>
      <c r="K2" s="124"/>
      <c r="L2" s="59"/>
    </row>
    <row r="3" spans="1:12" s="58" customFormat="1" ht="2.1" customHeight="1">
      <c r="A3" s="125"/>
      <c r="B3" s="105"/>
      <c r="C3" s="106"/>
      <c r="D3" s="105"/>
      <c r="E3" s="105"/>
      <c r="F3" s="105"/>
      <c r="G3" s="105"/>
      <c r="H3" s="105"/>
      <c r="I3" s="126"/>
      <c r="J3" s="126"/>
      <c r="K3" s="126"/>
      <c r="L3" s="59"/>
    </row>
    <row r="4" spans="1:12" s="62" customFormat="1" ht="15.75" customHeight="1">
      <c r="A4" s="60"/>
      <c r="B4" s="60"/>
      <c r="C4" s="60"/>
      <c r="D4" s="61"/>
      <c r="E4" s="61"/>
      <c r="F4" s="61"/>
      <c r="G4" s="61"/>
      <c r="H4" s="61"/>
      <c r="I4" s="61"/>
      <c r="J4" s="61"/>
      <c r="K4" s="61"/>
      <c r="L4" s="55"/>
    </row>
    <row r="5" spans="1:12" s="62" customFormat="1" ht="20.100000000000001" customHeight="1">
      <c r="A5" s="184" t="s">
        <v>404</v>
      </c>
      <c r="B5" s="207"/>
      <c r="C5" s="207"/>
      <c r="D5" s="185"/>
      <c r="E5" s="207"/>
      <c r="F5" s="185"/>
      <c r="G5" s="185"/>
      <c r="H5" s="185"/>
      <c r="I5" s="186"/>
      <c r="J5" s="186"/>
      <c r="K5" s="186"/>
      <c r="L5" s="55"/>
    </row>
    <row r="6" spans="1:12" s="62" customFormat="1" ht="15.95" customHeight="1">
      <c r="A6" s="84" t="s">
        <v>84</v>
      </c>
      <c r="B6" s="381" t="s">
        <v>128</v>
      </c>
      <c r="C6" s="777" t="s">
        <v>87</v>
      </c>
      <c r="D6" s="358" t="s">
        <v>88</v>
      </c>
      <c r="E6" s="760" t="s">
        <v>89</v>
      </c>
      <c r="F6" s="358" t="s">
        <v>76</v>
      </c>
      <c r="G6" s="358" t="s">
        <v>77</v>
      </c>
      <c r="H6" s="358" t="s">
        <v>78</v>
      </c>
      <c r="I6" s="852" t="s">
        <v>79</v>
      </c>
      <c r="J6" s="315" t="s">
        <v>330</v>
      </c>
      <c r="K6" s="315" t="s">
        <v>337</v>
      </c>
      <c r="L6" s="55"/>
    </row>
    <row r="7" spans="1:12" s="62" customFormat="1" ht="15.95" customHeight="1">
      <c r="A7" s="382" t="s">
        <v>148</v>
      </c>
      <c r="B7" s="402"/>
      <c r="C7" s="796">
        <v>942.0920000000001</v>
      </c>
      <c r="D7" s="403">
        <v>911.23200000000008</v>
      </c>
      <c r="E7" s="795">
        <v>909.17899999999997</v>
      </c>
      <c r="F7" s="403">
        <v>906.59299999999985</v>
      </c>
      <c r="G7" s="403">
        <v>882.7180000000003</v>
      </c>
      <c r="H7" s="403">
        <v>872.12199999999996</v>
      </c>
      <c r="I7" s="804">
        <v>824.36199999999997</v>
      </c>
      <c r="J7" s="403">
        <v>2762.5030000000002</v>
      </c>
      <c r="K7" s="403">
        <v>2579.2020000000002</v>
      </c>
      <c r="L7" s="55"/>
    </row>
    <row r="8" spans="1:12" s="62" customFormat="1" ht="15.95" customHeight="1">
      <c r="A8" s="382" t="s">
        <v>149</v>
      </c>
      <c r="B8" s="385"/>
      <c r="C8" s="778">
        <v>-0.38699999999999979</v>
      </c>
      <c r="D8" s="251">
        <v>-0.85499999999999998</v>
      </c>
      <c r="E8" s="768">
        <v>-1.0860000000000001</v>
      </c>
      <c r="F8" s="251">
        <v>-0.31800000000000006</v>
      </c>
      <c r="G8" s="251">
        <v>-0.22499999999999987</v>
      </c>
      <c r="H8" s="251">
        <v>-0.45900000000000002</v>
      </c>
      <c r="I8" s="252">
        <v>-0.45600000000000002</v>
      </c>
      <c r="J8" s="251">
        <v>-2.3279999999999998</v>
      </c>
      <c r="K8" s="251">
        <v>-1.1399999999999999</v>
      </c>
      <c r="L8" s="55"/>
    </row>
    <row r="9" spans="1:12" s="62" customFormat="1" ht="15.95" customHeight="1">
      <c r="A9" s="382" t="s">
        <v>150</v>
      </c>
      <c r="B9" s="385"/>
      <c r="C9" s="778">
        <v>23.601000000000006</v>
      </c>
      <c r="D9" s="251">
        <v>26.386999999999997</v>
      </c>
      <c r="E9" s="768">
        <v>28.221</v>
      </c>
      <c r="F9" s="251">
        <v>24.116</v>
      </c>
      <c r="G9" s="251">
        <v>22.995000000000005</v>
      </c>
      <c r="H9" s="251">
        <v>21.242999999999999</v>
      </c>
      <c r="I9" s="252">
        <v>21.161000000000001</v>
      </c>
      <c r="J9" s="251">
        <v>78.209000000000003</v>
      </c>
      <c r="K9" s="251">
        <v>65.399000000000001</v>
      </c>
      <c r="L9" s="55"/>
    </row>
    <row r="10" spans="1:12" s="61" customFormat="1" ht="15.95" customHeight="1">
      <c r="A10" s="383" t="s">
        <v>151</v>
      </c>
      <c r="B10" s="386"/>
      <c r="C10" s="779">
        <v>965.30600000000015</v>
      </c>
      <c r="D10" s="319">
        <v>936.76400000000001</v>
      </c>
      <c r="E10" s="769">
        <v>936.31399999999996</v>
      </c>
      <c r="F10" s="319">
        <v>930.39099999999985</v>
      </c>
      <c r="G10" s="319">
        <v>905.48800000000028</v>
      </c>
      <c r="H10" s="319">
        <v>892.90600000000006</v>
      </c>
      <c r="I10" s="844">
        <v>845.06700000000001</v>
      </c>
      <c r="J10" s="319">
        <v>2838.384</v>
      </c>
      <c r="K10" s="319">
        <v>2643.4610000000002</v>
      </c>
      <c r="L10" s="60"/>
    </row>
    <row r="11" spans="1:12" s="61" customFormat="1" ht="15.95" customHeight="1">
      <c r="A11" s="382" t="s">
        <v>152</v>
      </c>
      <c r="B11" s="385"/>
      <c r="C11" s="778">
        <v>80.246000000000009</v>
      </c>
      <c r="D11" s="251">
        <v>78.095999999999989</v>
      </c>
      <c r="E11" s="768">
        <v>74.58</v>
      </c>
      <c r="F11" s="251">
        <v>79.54400000000004</v>
      </c>
      <c r="G11" s="251">
        <v>77.667999999999978</v>
      </c>
      <c r="H11" s="251">
        <v>79.594999999999999</v>
      </c>
      <c r="I11" s="252">
        <v>76.58</v>
      </c>
      <c r="J11" s="251">
        <v>232.92199999999997</v>
      </c>
      <c r="K11" s="251">
        <v>233.84299999999996</v>
      </c>
      <c r="L11" s="60"/>
    </row>
    <row r="12" spans="1:12" s="61" customFormat="1" ht="15.95" customHeight="1">
      <c r="A12" s="382" t="s">
        <v>153</v>
      </c>
      <c r="B12" s="385"/>
      <c r="C12" s="778">
        <v>23.943000000000005</v>
      </c>
      <c r="D12" s="251">
        <v>19.056999999999999</v>
      </c>
      <c r="E12" s="768">
        <v>22.172999999999998</v>
      </c>
      <c r="F12" s="251">
        <v>17.292000000000002</v>
      </c>
      <c r="G12" s="251">
        <v>16.788000000000004</v>
      </c>
      <c r="H12" s="251">
        <v>17.071999999999999</v>
      </c>
      <c r="I12" s="252">
        <v>15.194000000000001</v>
      </c>
      <c r="J12" s="251">
        <v>65.173000000000002</v>
      </c>
      <c r="K12" s="251">
        <v>49.054000000000002</v>
      </c>
      <c r="L12" s="60"/>
    </row>
    <row r="13" spans="1:12" s="61" customFormat="1" ht="15.95" customHeight="1">
      <c r="A13" s="382" t="s">
        <v>154</v>
      </c>
      <c r="B13" s="385"/>
      <c r="C13" s="778">
        <v>0.39800000000000002</v>
      </c>
      <c r="D13" s="251">
        <v>0.40799999999999997</v>
      </c>
      <c r="E13" s="768">
        <v>0.41599999999999998</v>
      </c>
      <c r="F13" s="251">
        <v>0.32399999999999984</v>
      </c>
      <c r="G13" s="251">
        <v>0.43700000000000006</v>
      </c>
      <c r="H13" s="251">
        <v>0.45</v>
      </c>
      <c r="I13" s="252">
        <v>0.45900000000000002</v>
      </c>
      <c r="J13" s="251">
        <v>1.222</v>
      </c>
      <c r="K13" s="251">
        <v>1.3460000000000001</v>
      </c>
      <c r="L13" s="60"/>
    </row>
    <row r="14" spans="1:12" s="61" customFormat="1" ht="15.95" customHeight="1">
      <c r="A14" s="382" t="s">
        <v>155</v>
      </c>
      <c r="B14" s="385"/>
      <c r="C14" s="778">
        <v>0.67799999999999994</v>
      </c>
      <c r="D14" s="251">
        <v>0.70700000000000007</v>
      </c>
      <c r="E14" s="768">
        <v>0.752</v>
      </c>
      <c r="F14" s="251">
        <v>8.4179999999999993</v>
      </c>
      <c r="G14" s="251">
        <v>8.9960000000000022</v>
      </c>
      <c r="H14" s="251">
        <v>7.1920000000000002</v>
      </c>
      <c r="I14" s="252">
        <v>7.415</v>
      </c>
      <c r="J14" s="251">
        <v>2.137</v>
      </c>
      <c r="K14" s="251">
        <v>23.603000000000002</v>
      </c>
      <c r="L14" s="60"/>
    </row>
    <row r="15" spans="1:12" s="61" customFormat="1" ht="15.95" customHeight="1">
      <c r="A15" s="382" t="s">
        <v>156</v>
      </c>
      <c r="B15" s="385"/>
      <c r="C15" s="778">
        <v>2.6999999999999691E-2</v>
      </c>
      <c r="D15" s="251">
        <v>0.71400000000000019</v>
      </c>
      <c r="E15" s="768">
        <v>1.7689999999999999</v>
      </c>
      <c r="F15" s="251">
        <v>7.4999999999999734E-2</v>
      </c>
      <c r="G15" s="251">
        <v>1.4970000000000001</v>
      </c>
      <c r="H15" s="251">
        <v>-5.0000000000000001E-3</v>
      </c>
      <c r="I15" s="252">
        <v>-3.0000000000000001E-3</v>
      </c>
      <c r="J15" s="251">
        <v>2.5099999999999998</v>
      </c>
      <c r="K15" s="251">
        <v>1.4890000000000003</v>
      </c>
      <c r="L15" s="60"/>
    </row>
    <row r="16" spans="1:12" s="61" customFormat="1" ht="15.95" customHeight="1">
      <c r="A16" s="382" t="s">
        <v>33</v>
      </c>
      <c r="B16" s="385"/>
      <c r="C16" s="778">
        <v>16.905999999999992</v>
      </c>
      <c r="D16" s="251">
        <v>15.113</v>
      </c>
      <c r="E16" s="768">
        <v>13.046000000000006</v>
      </c>
      <c r="F16" s="251">
        <v>10.250999999999962</v>
      </c>
      <c r="G16" s="251">
        <v>12.593000000000004</v>
      </c>
      <c r="H16" s="251">
        <v>13.096999999999994</v>
      </c>
      <c r="I16" s="252">
        <v>12.001999999999995</v>
      </c>
      <c r="J16" s="251">
        <v>45.064999999999998</v>
      </c>
      <c r="K16" s="251">
        <v>37.691999999999993</v>
      </c>
      <c r="L16" s="60"/>
    </row>
    <row r="17" spans="1:12" s="61" customFormat="1" ht="15.95" customHeight="1">
      <c r="A17" s="383" t="s">
        <v>34</v>
      </c>
      <c r="B17" s="386"/>
      <c r="C17" s="779">
        <v>122.19800000000001</v>
      </c>
      <c r="D17" s="319">
        <v>114.09499999999998</v>
      </c>
      <c r="E17" s="769">
        <v>112.736</v>
      </c>
      <c r="F17" s="319">
        <v>115.904</v>
      </c>
      <c r="G17" s="319">
        <v>117.97899999999998</v>
      </c>
      <c r="H17" s="319">
        <v>117.401</v>
      </c>
      <c r="I17" s="844">
        <v>111.64700000000001</v>
      </c>
      <c r="J17" s="319">
        <v>349.029</v>
      </c>
      <c r="K17" s="319">
        <v>347.02699999999999</v>
      </c>
      <c r="L17" s="60"/>
    </row>
    <row r="18" spans="1:12" s="62" customFormat="1" ht="15.95" customHeight="1">
      <c r="A18" s="382" t="s">
        <v>157</v>
      </c>
      <c r="B18" s="385"/>
      <c r="C18" s="778">
        <v>-3.9000000000000004</v>
      </c>
      <c r="D18" s="251">
        <v>1.2520000000000007</v>
      </c>
      <c r="E18" s="768">
        <v>-5.8710000000000004</v>
      </c>
      <c r="F18" s="251">
        <v>0</v>
      </c>
      <c r="G18" s="251">
        <v>-8.9999999999999993E-3</v>
      </c>
      <c r="H18" s="251">
        <v>0.60599999999999998</v>
      </c>
      <c r="I18" s="252">
        <v>0</v>
      </c>
      <c r="J18" s="251">
        <v>-8.5190000000000001</v>
      </c>
      <c r="K18" s="251">
        <v>0.59699999999999998</v>
      </c>
      <c r="L18" s="55"/>
    </row>
    <row r="19" spans="1:12" s="62" customFormat="1" ht="15.95" customHeight="1">
      <c r="A19" s="387" t="s">
        <v>158</v>
      </c>
      <c r="B19" s="385"/>
      <c r="C19" s="778">
        <v>0</v>
      </c>
      <c r="D19" s="251">
        <v>0</v>
      </c>
      <c r="E19" s="768">
        <v>0</v>
      </c>
      <c r="F19" s="251">
        <v>0</v>
      </c>
      <c r="G19" s="251">
        <v>0</v>
      </c>
      <c r="H19" s="251">
        <v>0</v>
      </c>
      <c r="I19" s="252">
        <v>0</v>
      </c>
      <c r="J19" s="251">
        <v>0</v>
      </c>
      <c r="K19" s="251">
        <v>0</v>
      </c>
      <c r="L19" s="55"/>
    </row>
    <row r="20" spans="1:12" s="61" customFormat="1" ht="15.95" customHeight="1">
      <c r="A20" s="383" t="s">
        <v>159</v>
      </c>
      <c r="B20" s="386"/>
      <c r="C20" s="779">
        <v>-3.9000000000000004</v>
      </c>
      <c r="D20" s="319">
        <v>1.2520000000000007</v>
      </c>
      <c r="E20" s="769">
        <v>-5.8710000000000004</v>
      </c>
      <c r="F20" s="319">
        <v>0</v>
      </c>
      <c r="G20" s="319">
        <v>-8.9999999999999993E-3</v>
      </c>
      <c r="H20" s="319">
        <v>0.60599999999999998</v>
      </c>
      <c r="I20" s="844">
        <v>0</v>
      </c>
      <c r="J20" s="319">
        <v>-8.5190000000000001</v>
      </c>
      <c r="K20" s="319">
        <v>0.59699999999999998</v>
      </c>
      <c r="L20" s="60"/>
    </row>
    <row r="21" spans="1:12" s="61" customFormat="1" ht="15.95" customHeight="1">
      <c r="A21" s="382" t="s">
        <v>160</v>
      </c>
      <c r="B21" s="385"/>
      <c r="C21" s="778">
        <v>-1.8639999999999999</v>
      </c>
      <c r="D21" s="251">
        <v>-1.3000000000000007</v>
      </c>
      <c r="E21" s="768">
        <v>-4.5119999999999996</v>
      </c>
      <c r="F21" s="251">
        <v>-14.662000000000001</v>
      </c>
      <c r="G21" s="251">
        <v>1.6479999999999997</v>
      </c>
      <c r="H21" s="251">
        <v>-3.0990000000000002</v>
      </c>
      <c r="I21" s="252">
        <v>-2.6989999999999998</v>
      </c>
      <c r="J21" s="251">
        <v>-7.6760000000000002</v>
      </c>
      <c r="K21" s="251">
        <v>-4.1500000000000004</v>
      </c>
      <c r="L21" s="60"/>
    </row>
    <row r="22" spans="1:12" s="61" customFormat="1" ht="15.95" customHeight="1">
      <c r="A22" s="382" t="s">
        <v>161</v>
      </c>
      <c r="B22" s="385"/>
      <c r="C22" s="778">
        <v>2.5500000000000007</v>
      </c>
      <c r="D22" s="251">
        <v>11.301999999999998</v>
      </c>
      <c r="E22" s="768">
        <v>10.935</v>
      </c>
      <c r="F22" s="251">
        <v>12.332000000000001</v>
      </c>
      <c r="G22" s="251">
        <v>9.5350000000000001</v>
      </c>
      <c r="H22" s="251">
        <v>8.8130000000000006</v>
      </c>
      <c r="I22" s="252">
        <v>10.504</v>
      </c>
      <c r="J22" s="251">
        <v>24.786999999999999</v>
      </c>
      <c r="K22" s="251">
        <v>28.851999999999997</v>
      </c>
      <c r="L22" s="60"/>
    </row>
    <row r="23" spans="1:12" s="61" customFormat="1" ht="15.95" customHeight="1">
      <c r="A23" s="382" t="s">
        <v>162</v>
      </c>
      <c r="B23" s="385"/>
      <c r="C23" s="778">
        <v>-3.4840000000000018</v>
      </c>
      <c r="D23" s="251">
        <v>-24.859000000000002</v>
      </c>
      <c r="E23" s="768">
        <v>-1.2859999999999996</v>
      </c>
      <c r="F23" s="251">
        <v>-0.48600000000000421</v>
      </c>
      <c r="G23" s="251">
        <v>6.3630000000000031</v>
      </c>
      <c r="H23" s="251">
        <v>7.7679999999999998</v>
      </c>
      <c r="I23" s="252">
        <v>5.569</v>
      </c>
      <c r="J23" s="251">
        <v>-29.629000000000005</v>
      </c>
      <c r="K23" s="251">
        <v>19.700000000000003</v>
      </c>
      <c r="L23" s="60"/>
    </row>
    <row r="24" spans="1:12" s="61" customFormat="1" ht="15.95" customHeight="1">
      <c r="A24" s="383" t="s">
        <v>163</v>
      </c>
      <c r="B24" s="386"/>
      <c r="C24" s="779">
        <v>-2.7980000000000009</v>
      </c>
      <c r="D24" s="319">
        <v>-14.857000000000005</v>
      </c>
      <c r="E24" s="769">
        <v>5.1370000000000013</v>
      </c>
      <c r="F24" s="319">
        <v>-2.8160000000000043</v>
      </c>
      <c r="G24" s="319">
        <v>17.546000000000003</v>
      </c>
      <c r="H24" s="319">
        <v>13.481999999999999</v>
      </c>
      <c r="I24" s="844">
        <v>13.373999999999999</v>
      </c>
      <c r="J24" s="319">
        <v>-12.518000000000004</v>
      </c>
      <c r="K24" s="319">
        <v>44.402000000000001</v>
      </c>
      <c r="L24" s="60"/>
    </row>
    <row r="25" spans="1:12" s="61" customFormat="1" ht="15.95" customHeight="1">
      <c r="A25" s="388" t="s">
        <v>35</v>
      </c>
      <c r="B25" s="389"/>
      <c r="C25" s="780">
        <v>1080.806</v>
      </c>
      <c r="D25" s="323">
        <v>1037.2539999999999</v>
      </c>
      <c r="E25" s="770">
        <v>1048.3159999999998</v>
      </c>
      <c r="F25" s="323">
        <v>1043.4789999999998</v>
      </c>
      <c r="G25" s="323">
        <v>1041.0040000000004</v>
      </c>
      <c r="H25" s="323">
        <v>1024.395</v>
      </c>
      <c r="I25" s="845">
        <v>970.08800000000008</v>
      </c>
      <c r="J25" s="323">
        <v>3166.3760000000002</v>
      </c>
      <c r="K25" s="323">
        <v>3035.4870000000005</v>
      </c>
      <c r="L25" s="60"/>
    </row>
    <row r="26" spans="1:12" s="62" customFormat="1" ht="15.95" customHeight="1">
      <c r="A26" s="74" t="s">
        <v>164</v>
      </c>
      <c r="B26" s="385"/>
      <c r="C26" s="778">
        <v>558.19499999999994</v>
      </c>
      <c r="D26" s="251">
        <v>567.64800000000002</v>
      </c>
      <c r="E26" s="768">
        <v>567.48300000000006</v>
      </c>
      <c r="F26" s="251">
        <v>668.72499999999991</v>
      </c>
      <c r="G26" s="251">
        <v>546.24399999999991</v>
      </c>
      <c r="H26" s="251">
        <v>559.65499999999997</v>
      </c>
      <c r="I26" s="252">
        <v>569.245</v>
      </c>
      <c r="J26" s="251">
        <v>1693.326</v>
      </c>
      <c r="K26" s="251">
        <v>1675.1439999999998</v>
      </c>
      <c r="L26" s="55"/>
    </row>
    <row r="27" spans="1:12" s="62" customFormat="1" ht="15.95" customHeight="1">
      <c r="A27" s="75" t="s">
        <v>61</v>
      </c>
      <c r="B27" s="390"/>
      <c r="C27" s="781">
        <v>12.764000000000001</v>
      </c>
      <c r="D27" s="327">
        <v>3.7469999999999999</v>
      </c>
      <c r="E27" s="771">
        <v>6.4960000000000004</v>
      </c>
      <c r="F27" s="327">
        <v>0.49299999999999855</v>
      </c>
      <c r="G27" s="327">
        <v>9.9660000000000011</v>
      </c>
      <c r="H27" s="327">
        <v>7.2670000000000003</v>
      </c>
      <c r="I27" s="846">
        <v>6.2130000000000001</v>
      </c>
      <c r="J27" s="327">
        <v>23.007000000000005</v>
      </c>
      <c r="K27" s="327">
        <v>23.446000000000002</v>
      </c>
      <c r="L27" s="55"/>
    </row>
    <row r="28" spans="1:12" s="61" customFormat="1" ht="15.95" customHeight="1">
      <c r="A28" s="85" t="s">
        <v>36</v>
      </c>
      <c r="B28" s="391"/>
      <c r="C28" s="791">
        <v>570.95899999999995</v>
      </c>
      <c r="D28" s="367">
        <v>571.39499999999998</v>
      </c>
      <c r="E28" s="787">
        <v>573.97900000000004</v>
      </c>
      <c r="F28" s="367">
        <v>669.21799999999996</v>
      </c>
      <c r="G28" s="367">
        <v>556.20999999999992</v>
      </c>
      <c r="H28" s="367">
        <v>566.92200000000003</v>
      </c>
      <c r="I28" s="853">
        <v>575.45799999999997</v>
      </c>
      <c r="J28" s="367">
        <v>1716.3329999999999</v>
      </c>
      <c r="K28" s="367">
        <v>1698.5900000000001</v>
      </c>
      <c r="L28" s="60"/>
    </row>
    <row r="29" spans="1:12" s="61" customFormat="1" ht="15.95" customHeight="1">
      <c r="A29" s="388" t="s">
        <v>165</v>
      </c>
      <c r="B29" s="389"/>
      <c r="C29" s="780">
        <v>509.84700000000009</v>
      </c>
      <c r="D29" s="323">
        <v>465.85899999999992</v>
      </c>
      <c r="E29" s="770">
        <v>474.33699999999976</v>
      </c>
      <c r="F29" s="323">
        <v>374.26099999999985</v>
      </c>
      <c r="G29" s="323">
        <v>484.79400000000044</v>
      </c>
      <c r="H29" s="323">
        <v>457.47299999999996</v>
      </c>
      <c r="I29" s="845">
        <v>394.63000000000011</v>
      </c>
      <c r="J29" s="323">
        <v>1450.0429999999997</v>
      </c>
      <c r="K29" s="323">
        <v>1336.8970000000004</v>
      </c>
      <c r="L29" s="60"/>
    </row>
    <row r="30" spans="1:12" s="62" customFormat="1" ht="15.95" customHeight="1">
      <c r="A30" s="55" t="s">
        <v>450</v>
      </c>
      <c r="B30" s="385"/>
      <c r="C30" s="778">
        <v>180.017</v>
      </c>
      <c r="D30" s="251">
        <v>177.84199999999998</v>
      </c>
      <c r="E30" s="768">
        <v>191.709</v>
      </c>
      <c r="F30" s="251">
        <v>234.38199999999995</v>
      </c>
      <c r="G30" s="251">
        <v>210.32800000000009</v>
      </c>
      <c r="H30" s="251">
        <v>217.68799999999999</v>
      </c>
      <c r="I30" s="252">
        <v>214.54499999999999</v>
      </c>
      <c r="J30" s="251">
        <v>549.56799999999998</v>
      </c>
      <c r="K30" s="251">
        <v>642.56100000000004</v>
      </c>
      <c r="L30" s="55"/>
    </row>
    <row r="31" spans="1:12" s="61" customFormat="1" ht="15.95" customHeight="1">
      <c r="A31" s="392" t="s">
        <v>37</v>
      </c>
      <c r="B31" s="389"/>
      <c r="C31" s="780">
        <v>329.8300000000001</v>
      </c>
      <c r="D31" s="323">
        <v>288.01699999999994</v>
      </c>
      <c r="E31" s="770">
        <v>282.62799999999976</v>
      </c>
      <c r="F31" s="323">
        <v>139.87899999999991</v>
      </c>
      <c r="G31" s="323">
        <v>274.46600000000035</v>
      </c>
      <c r="H31" s="323">
        <v>239.78499999999997</v>
      </c>
      <c r="I31" s="845">
        <v>180.08500000000012</v>
      </c>
      <c r="J31" s="323">
        <v>900.47499999999968</v>
      </c>
      <c r="K31" s="323">
        <v>694.33600000000047</v>
      </c>
      <c r="L31" s="60"/>
    </row>
    <row r="32" spans="1:12" s="61" customFormat="1" ht="15.95" customHeight="1">
      <c r="A32" s="86" t="s">
        <v>38</v>
      </c>
      <c r="B32" s="385"/>
      <c r="C32" s="778">
        <v>82.69</v>
      </c>
      <c r="D32" s="251">
        <v>72.61099999999999</v>
      </c>
      <c r="E32" s="768">
        <v>70.679000000000002</v>
      </c>
      <c r="F32" s="251">
        <v>46.501999999999981</v>
      </c>
      <c r="G32" s="251">
        <v>70.418000000000006</v>
      </c>
      <c r="H32" s="251">
        <v>59.064999999999998</v>
      </c>
      <c r="I32" s="252">
        <v>44.829000000000001</v>
      </c>
      <c r="J32" s="251">
        <v>225.98</v>
      </c>
      <c r="K32" s="251">
        <v>174.31200000000001</v>
      </c>
      <c r="L32" s="60"/>
    </row>
    <row r="33" spans="1:12" s="61" customFormat="1" ht="15.95" customHeight="1">
      <c r="A33" s="86" t="s">
        <v>39</v>
      </c>
      <c r="B33" s="385"/>
      <c r="C33" s="778"/>
      <c r="D33" s="251"/>
      <c r="E33" s="768"/>
      <c r="F33" s="251"/>
      <c r="G33" s="251"/>
      <c r="H33" s="251"/>
      <c r="I33" s="252"/>
      <c r="J33" s="251">
        <v>0</v>
      </c>
      <c r="K33" s="251">
        <v>0</v>
      </c>
      <c r="L33" s="60"/>
    </row>
    <row r="34" spans="1:12" s="61" customFormat="1" ht="15.95" customHeight="1">
      <c r="A34" s="393" t="s">
        <v>40</v>
      </c>
      <c r="B34" s="389"/>
      <c r="C34" s="780">
        <v>247.1400000000001</v>
      </c>
      <c r="D34" s="323">
        <v>215.40599999999995</v>
      </c>
      <c r="E34" s="770">
        <v>211.94899999999976</v>
      </c>
      <c r="F34" s="323">
        <v>93.376999999999924</v>
      </c>
      <c r="G34" s="323">
        <v>204.04800000000034</v>
      </c>
      <c r="H34" s="323">
        <v>180.71999999999997</v>
      </c>
      <c r="I34" s="845">
        <v>135.25600000000011</v>
      </c>
      <c r="J34" s="323">
        <v>674.49499999999978</v>
      </c>
      <c r="K34" s="323">
        <v>520.02400000000046</v>
      </c>
      <c r="L34" s="60"/>
    </row>
    <row r="35" spans="1:12" s="62" customFormat="1" ht="15.95" customHeight="1">
      <c r="A35" s="86" t="s">
        <v>41</v>
      </c>
      <c r="B35" s="385"/>
      <c r="C35" s="778"/>
      <c r="D35" s="251"/>
      <c r="E35" s="768"/>
      <c r="F35" s="251"/>
      <c r="G35" s="251"/>
      <c r="H35" s="251"/>
      <c r="I35" s="252"/>
      <c r="J35" s="251">
        <v>0</v>
      </c>
      <c r="K35" s="251">
        <v>0</v>
      </c>
      <c r="L35" s="55"/>
    </row>
    <row r="36" spans="1:12" s="62" customFormat="1" ht="15.95" customHeight="1">
      <c r="A36" s="86" t="s">
        <v>42</v>
      </c>
      <c r="B36" s="385"/>
      <c r="C36" s="778"/>
      <c r="D36" s="251"/>
      <c r="E36" s="768"/>
      <c r="F36" s="251"/>
      <c r="G36" s="251"/>
      <c r="H36" s="251"/>
      <c r="I36" s="252"/>
      <c r="J36" s="251">
        <v>0</v>
      </c>
      <c r="K36" s="251">
        <v>0</v>
      </c>
      <c r="L36" s="55"/>
    </row>
    <row r="37" spans="1:12" s="62" customFormat="1" ht="15.95" customHeight="1">
      <c r="A37" s="86" t="s">
        <v>43</v>
      </c>
      <c r="B37" s="385"/>
      <c r="C37" s="778">
        <v>-16.018637999999999</v>
      </c>
      <c r="D37" s="251">
        <v>-15.4329485</v>
      </c>
      <c r="E37" s="768">
        <v>-13.249000000000001</v>
      </c>
      <c r="F37" s="251">
        <v>-19.248900000000006</v>
      </c>
      <c r="G37" s="251">
        <v>-18.217099999999988</v>
      </c>
      <c r="H37" s="251">
        <v>-48.532000000000011</v>
      </c>
      <c r="I37" s="252">
        <v>-21.279</v>
      </c>
      <c r="J37" s="251">
        <v>-44.7005865</v>
      </c>
      <c r="K37" s="251">
        <v>-88.028099999999995</v>
      </c>
      <c r="L37" s="55"/>
    </row>
    <row r="38" spans="1:12" s="61" customFormat="1" ht="15.95" customHeight="1">
      <c r="A38" s="393" t="s">
        <v>44</v>
      </c>
      <c r="B38" s="389"/>
      <c r="C38" s="780">
        <v>231.12136200000009</v>
      </c>
      <c r="D38" s="323">
        <v>199.97305149999994</v>
      </c>
      <c r="E38" s="770">
        <v>198.69999999999976</v>
      </c>
      <c r="F38" s="323">
        <v>74.128099999999918</v>
      </c>
      <c r="G38" s="323">
        <v>185.83090000000036</v>
      </c>
      <c r="H38" s="323">
        <v>132.18799999999996</v>
      </c>
      <c r="I38" s="845">
        <v>113.97700000000012</v>
      </c>
      <c r="J38" s="323">
        <v>629.79441349999979</v>
      </c>
      <c r="K38" s="323">
        <v>431.99590000000046</v>
      </c>
      <c r="L38" s="60"/>
    </row>
    <row r="39" spans="1:12" s="62" customFormat="1" ht="15.95" customHeight="1">
      <c r="A39" s="404" t="s">
        <v>166</v>
      </c>
      <c r="B39" s="385"/>
      <c r="C39" s="778"/>
      <c r="D39" s="251"/>
      <c r="E39" s="768"/>
      <c r="F39" s="251"/>
      <c r="G39" s="251"/>
      <c r="H39" s="367"/>
      <c r="I39" s="252"/>
      <c r="J39" s="251"/>
      <c r="K39" s="251"/>
      <c r="L39" s="55"/>
    </row>
    <row r="40" spans="1:12" s="62" customFormat="1" ht="15.95" customHeight="1">
      <c r="A40" s="395" t="s">
        <v>168</v>
      </c>
      <c r="B40" s="396"/>
      <c r="C40" s="792">
        <v>0.52827149368156723</v>
      </c>
      <c r="D40" s="293">
        <v>0.55087278525799854</v>
      </c>
      <c r="E40" s="788">
        <v>0.54752479214282734</v>
      </c>
      <c r="F40" s="293">
        <v>0.64133346238879751</v>
      </c>
      <c r="G40" s="293">
        <v>0.53430150124303055</v>
      </c>
      <c r="H40" s="293">
        <v>0.55342128768687859</v>
      </c>
      <c r="I40" s="295">
        <v>0.59320185385243396</v>
      </c>
      <c r="J40" s="293">
        <v>0.54204964918885179</v>
      </c>
      <c r="K40" s="293">
        <v>0.55957742530276022</v>
      </c>
      <c r="L40" s="55"/>
    </row>
    <row r="41" spans="1:12" s="62" customFormat="1" ht="15.95" customHeight="1">
      <c r="A41" s="397" t="s">
        <v>176</v>
      </c>
      <c r="B41" s="398"/>
      <c r="C41" s="793">
        <v>0.16184846215719009</v>
      </c>
      <c r="D41" s="298">
        <v>0.13703721001347977</v>
      </c>
      <c r="E41" s="789">
        <v>0.13323817503260077</v>
      </c>
      <c r="F41" s="298">
        <v>6.1883095908360719E-2</v>
      </c>
      <c r="G41" s="298">
        <v>0.14459976758929405</v>
      </c>
      <c r="H41" s="298">
        <v>0.13108860181723858</v>
      </c>
      <c r="I41" s="299">
        <v>0.10342266919181387</v>
      </c>
      <c r="J41" s="298">
        <v>0.14382732996957373</v>
      </c>
      <c r="K41" s="298">
        <v>0.12691156140373386</v>
      </c>
      <c r="L41" s="55"/>
    </row>
    <row r="42" spans="1:12" s="62" customFormat="1" ht="15.95" customHeight="1">
      <c r="A42" s="395" t="s">
        <v>170</v>
      </c>
      <c r="B42" s="385"/>
      <c r="C42" s="778">
        <v>117.89056652970331</v>
      </c>
      <c r="D42" s="251">
        <v>113.13970596555933</v>
      </c>
      <c r="E42" s="768">
        <v>120.51463935817056</v>
      </c>
      <c r="F42" s="251">
        <v>155.33036813340985</v>
      </c>
      <c r="G42" s="251">
        <v>149.05012505646221</v>
      </c>
      <c r="H42" s="251">
        <v>157.90402585431073</v>
      </c>
      <c r="I42" s="252">
        <v>164.05051577569711</v>
      </c>
      <c r="J42" s="251">
        <v>117.18826392592788</v>
      </c>
      <c r="K42" s="251">
        <v>156.8166465531294</v>
      </c>
      <c r="L42" s="55"/>
    </row>
    <row r="43" spans="1:12" s="62" customFormat="1" ht="15.95" customHeight="1">
      <c r="A43" s="399" t="s">
        <v>171</v>
      </c>
      <c r="B43" s="385"/>
      <c r="C43" s="778">
        <v>59314.13</v>
      </c>
      <c r="D43" s="251">
        <v>62844.584000000003</v>
      </c>
      <c r="E43" s="768">
        <v>62905.786999999997</v>
      </c>
      <c r="F43" s="251">
        <v>64354.436999999998</v>
      </c>
      <c r="G43" s="251">
        <v>56359.627</v>
      </c>
      <c r="H43" s="251">
        <v>56530.180999999997</v>
      </c>
      <c r="I43" s="252">
        <v>53758.584000000003</v>
      </c>
      <c r="J43" s="251">
        <v>59314.13</v>
      </c>
      <c r="K43" s="251">
        <v>56359.627</v>
      </c>
      <c r="L43" s="55"/>
    </row>
    <row r="44" spans="1:12" s="67" customFormat="1" ht="15.95" customHeight="1">
      <c r="A44" s="400" t="s">
        <v>172</v>
      </c>
      <c r="B44" s="401"/>
      <c r="C44" s="794">
        <v>10585.337</v>
      </c>
      <c r="D44" s="304">
        <v>10965.67</v>
      </c>
      <c r="E44" s="790">
        <v>11014.531999999999</v>
      </c>
      <c r="F44" s="304">
        <v>11113.335999999999</v>
      </c>
      <c r="G44" s="304">
        <v>11425.018</v>
      </c>
      <c r="H44" s="304">
        <v>12098.118</v>
      </c>
      <c r="I44" s="854">
        <v>12495.284</v>
      </c>
      <c r="J44" s="377">
        <v>10585.337</v>
      </c>
      <c r="K44" s="377">
        <v>11425.018</v>
      </c>
      <c r="L44" s="1047"/>
    </row>
    <row r="45" spans="1:12" ht="15" customHeight="1">
      <c r="A45" s="378" t="s">
        <v>173</v>
      </c>
      <c r="C45" s="80"/>
      <c r="I45" s="380"/>
      <c r="J45" s="380"/>
      <c r="K45" s="380"/>
    </row>
    <row r="46" spans="1:12" ht="15" customHeight="1">
      <c r="A46" s="378" t="s">
        <v>174</v>
      </c>
      <c r="C46" s="80"/>
      <c r="I46" s="380"/>
      <c r="J46" s="380"/>
      <c r="K46" s="380"/>
    </row>
    <row r="47" spans="1:12" ht="15" customHeight="1">
      <c r="C47" s="80"/>
      <c r="I47" s="380"/>
      <c r="J47" s="380"/>
      <c r="K47" s="380"/>
    </row>
    <row r="48" spans="1:12" ht="15" customHeight="1">
      <c r="C48" s="80"/>
      <c r="I48" s="380"/>
      <c r="J48" s="380"/>
      <c r="K48" s="38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3" customWidth="1"/>
    <col min="13" max="16384" width="9.140625" style="82"/>
  </cols>
  <sheetData>
    <row r="1" spans="1:12" s="55" customFormat="1" ht="50.1" customHeight="1">
      <c r="A1" s="52"/>
    </row>
    <row r="2" spans="1:12" s="58" customFormat="1" ht="39.950000000000003" customHeight="1">
      <c r="A2" s="56" t="s">
        <v>383</v>
      </c>
      <c r="C2" s="59"/>
      <c r="I2" s="124"/>
      <c r="J2" s="124"/>
      <c r="K2" s="124"/>
      <c r="L2" s="59"/>
    </row>
    <row r="3" spans="1:12" s="58" customFormat="1" ht="2.1" customHeight="1">
      <c r="A3" s="125"/>
      <c r="B3" s="105"/>
      <c r="C3" s="106"/>
      <c r="D3" s="105"/>
      <c r="E3" s="105"/>
      <c r="F3" s="105"/>
      <c r="G3" s="105"/>
      <c r="H3" s="105"/>
      <c r="I3" s="126"/>
      <c r="J3" s="126"/>
      <c r="K3" s="126"/>
      <c r="L3" s="59"/>
    </row>
    <row r="4" spans="1:12" s="62" customFormat="1" ht="15.75" customHeight="1">
      <c r="A4" s="60"/>
      <c r="B4" s="60"/>
      <c r="C4" s="60"/>
      <c r="D4" s="61"/>
      <c r="E4" s="61"/>
      <c r="F4" s="61"/>
      <c r="G4" s="61"/>
      <c r="H4" s="61"/>
      <c r="I4" s="61"/>
      <c r="J4" s="61"/>
      <c r="K4" s="61"/>
      <c r="L4" s="55"/>
    </row>
    <row r="5" spans="1:12" s="62" customFormat="1" ht="20.100000000000001" customHeight="1">
      <c r="A5" s="184" t="s">
        <v>403</v>
      </c>
      <c r="B5" s="207"/>
      <c r="C5" s="207"/>
      <c r="D5" s="185"/>
      <c r="E5" s="207"/>
      <c r="F5" s="185"/>
      <c r="G5" s="185"/>
      <c r="H5" s="185"/>
      <c r="I5" s="186"/>
      <c r="J5" s="186"/>
      <c r="K5" s="186"/>
      <c r="L5" s="55"/>
    </row>
    <row r="6" spans="1:12" s="62" customFormat="1" ht="15.95" customHeight="1">
      <c r="A6" s="84" t="s">
        <v>84</v>
      </c>
      <c r="B6" s="381" t="s">
        <v>128</v>
      </c>
      <c r="C6" s="777" t="s">
        <v>87</v>
      </c>
      <c r="D6" s="358" t="s">
        <v>88</v>
      </c>
      <c r="E6" s="760" t="s">
        <v>89</v>
      </c>
      <c r="F6" s="358" t="s">
        <v>76</v>
      </c>
      <c r="G6" s="358" t="s">
        <v>77</v>
      </c>
      <c r="H6" s="358" t="s">
        <v>78</v>
      </c>
      <c r="I6" s="852" t="s">
        <v>79</v>
      </c>
      <c r="J6" s="315" t="s">
        <v>330</v>
      </c>
      <c r="K6" s="315" t="s">
        <v>337</v>
      </c>
      <c r="L6" s="55"/>
    </row>
    <row r="7" spans="1:12" s="62" customFormat="1" ht="15.95" customHeight="1">
      <c r="A7" s="382" t="s">
        <v>148</v>
      </c>
      <c r="B7" s="385"/>
      <c r="C7" s="796">
        <v>486.2829999999999</v>
      </c>
      <c r="D7" s="251">
        <v>488.20500000000004</v>
      </c>
      <c r="E7" s="795">
        <v>467.22699999999998</v>
      </c>
      <c r="F7" s="251">
        <v>467.05600000000004</v>
      </c>
      <c r="G7" s="251">
        <v>450.94799999999998</v>
      </c>
      <c r="H7" s="251">
        <v>429.23500000000001</v>
      </c>
      <c r="I7" s="252">
        <v>425.721</v>
      </c>
      <c r="J7" s="251">
        <v>1441.7149999999999</v>
      </c>
      <c r="K7" s="251">
        <v>1305.904</v>
      </c>
      <c r="L7" s="55"/>
    </row>
    <row r="8" spans="1:12" s="62" customFormat="1" ht="15.95" customHeight="1">
      <c r="A8" s="382" t="s">
        <v>149</v>
      </c>
      <c r="B8" s="385"/>
      <c r="C8" s="778">
        <v>0</v>
      </c>
      <c r="D8" s="251">
        <v>0.128</v>
      </c>
      <c r="E8" s="768">
        <v>-0.128</v>
      </c>
      <c r="F8" s="251">
        <v>-5.7999999999999996E-2</v>
      </c>
      <c r="G8" s="251">
        <v>-8.0000000000000002E-3</v>
      </c>
      <c r="H8" s="251">
        <v>-8.0000000000000002E-3</v>
      </c>
      <c r="I8" s="252">
        <v>0</v>
      </c>
      <c r="J8" s="251">
        <v>0</v>
      </c>
      <c r="K8" s="251">
        <v>-1.6E-2</v>
      </c>
      <c r="L8" s="55"/>
    </row>
    <row r="9" spans="1:12" s="62" customFormat="1" ht="15.95" customHeight="1">
      <c r="A9" s="382" t="s">
        <v>150</v>
      </c>
      <c r="B9" s="385"/>
      <c r="C9" s="778">
        <v>11.384999999999998</v>
      </c>
      <c r="D9" s="251">
        <v>12.549999999999999</v>
      </c>
      <c r="E9" s="768">
        <v>12.722</v>
      </c>
      <c r="F9" s="251">
        <v>12.190000000000001</v>
      </c>
      <c r="G9" s="251">
        <v>10.811</v>
      </c>
      <c r="H9" s="251">
        <v>10.515000000000001</v>
      </c>
      <c r="I9" s="252">
        <v>10.27</v>
      </c>
      <c r="J9" s="251">
        <v>36.656999999999996</v>
      </c>
      <c r="K9" s="251">
        <v>31.596</v>
      </c>
      <c r="L9" s="55"/>
    </row>
    <row r="10" spans="1:12" s="61" customFormat="1" ht="15.95" customHeight="1">
      <c r="A10" s="383" t="s">
        <v>151</v>
      </c>
      <c r="B10" s="386"/>
      <c r="C10" s="779">
        <v>497.66799999999989</v>
      </c>
      <c r="D10" s="319">
        <v>500.88300000000004</v>
      </c>
      <c r="E10" s="769">
        <v>479.82099999999997</v>
      </c>
      <c r="F10" s="319">
        <v>479.18800000000005</v>
      </c>
      <c r="G10" s="319">
        <v>461.75099999999998</v>
      </c>
      <c r="H10" s="319">
        <v>439.74200000000002</v>
      </c>
      <c r="I10" s="844">
        <v>435.99099999999999</v>
      </c>
      <c r="J10" s="319">
        <v>1478.3719999999998</v>
      </c>
      <c r="K10" s="319">
        <v>1337.4839999999999</v>
      </c>
      <c r="L10" s="60"/>
    </row>
    <row r="11" spans="1:12" s="61" customFormat="1" ht="15.95" customHeight="1">
      <c r="A11" s="382" t="s">
        <v>152</v>
      </c>
      <c r="B11" s="385"/>
      <c r="C11" s="778">
        <v>24.298999999999999</v>
      </c>
      <c r="D11" s="251">
        <v>24.799999999999997</v>
      </c>
      <c r="E11" s="768">
        <v>27.423999999999999</v>
      </c>
      <c r="F11" s="251">
        <v>27.956999999999994</v>
      </c>
      <c r="G11" s="251">
        <v>26.830000000000005</v>
      </c>
      <c r="H11" s="251">
        <v>23.920999999999996</v>
      </c>
      <c r="I11" s="252">
        <v>23.05</v>
      </c>
      <c r="J11" s="251">
        <v>76.522999999999996</v>
      </c>
      <c r="K11" s="251">
        <v>73.801000000000002</v>
      </c>
      <c r="L11" s="60"/>
    </row>
    <row r="12" spans="1:12" s="61" customFormat="1" ht="15.95" customHeight="1">
      <c r="A12" s="382" t="s">
        <v>153</v>
      </c>
      <c r="B12" s="385"/>
      <c r="C12" s="778">
        <v>31.173000000000002</v>
      </c>
      <c r="D12" s="251">
        <v>34.67</v>
      </c>
      <c r="E12" s="768">
        <v>42.662999999999997</v>
      </c>
      <c r="F12" s="251">
        <v>23.042000000000002</v>
      </c>
      <c r="G12" s="251">
        <v>31.241</v>
      </c>
      <c r="H12" s="251">
        <v>38.500999999999998</v>
      </c>
      <c r="I12" s="252">
        <v>46.847000000000001</v>
      </c>
      <c r="J12" s="251">
        <v>108.506</v>
      </c>
      <c r="K12" s="251">
        <v>116.589</v>
      </c>
      <c r="L12" s="60"/>
    </row>
    <row r="13" spans="1:12" s="61" customFormat="1" ht="15.95" customHeight="1">
      <c r="A13" s="382" t="s">
        <v>154</v>
      </c>
      <c r="B13" s="385"/>
      <c r="C13" s="778">
        <v>25.847000000000001</v>
      </c>
      <c r="D13" s="251">
        <v>27.446999999999996</v>
      </c>
      <c r="E13" s="768">
        <v>25.402000000000001</v>
      </c>
      <c r="F13" s="251">
        <v>25.644999999999996</v>
      </c>
      <c r="G13" s="251">
        <v>24.284999999999997</v>
      </c>
      <c r="H13" s="251">
        <v>28.408000000000001</v>
      </c>
      <c r="I13" s="252">
        <v>25.506</v>
      </c>
      <c r="J13" s="251">
        <v>78.695999999999998</v>
      </c>
      <c r="K13" s="251">
        <v>78.198999999999998</v>
      </c>
      <c r="L13" s="60"/>
    </row>
    <row r="14" spans="1:12" s="61" customFormat="1" ht="15.95" customHeight="1">
      <c r="A14" s="382" t="s">
        <v>155</v>
      </c>
      <c r="B14" s="385"/>
      <c r="C14" s="778">
        <v>30.749999999999993</v>
      </c>
      <c r="D14" s="251">
        <v>29.112000000000002</v>
      </c>
      <c r="E14" s="768">
        <v>27.399000000000001</v>
      </c>
      <c r="F14" s="251">
        <v>27.787999999999997</v>
      </c>
      <c r="G14" s="251">
        <v>25.530999999999999</v>
      </c>
      <c r="H14" s="251">
        <v>25.725999999999999</v>
      </c>
      <c r="I14" s="252">
        <v>23.673999999999999</v>
      </c>
      <c r="J14" s="251">
        <v>87.260999999999996</v>
      </c>
      <c r="K14" s="251">
        <v>74.930999999999997</v>
      </c>
      <c r="L14" s="60"/>
    </row>
    <row r="15" spans="1:12" s="61" customFormat="1" ht="15.95" customHeight="1">
      <c r="A15" s="382" t="s">
        <v>156</v>
      </c>
      <c r="B15" s="385"/>
      <c r="C15" s="778">
        <v>1.4989999999999997</v>
      </c>
      <c r="D15" s="251">
        <v>1.177</v>
      </c>
      <c r="E15" s="768">
        <v>1.1200000000000001</v>
      </c>
      <c r="F15" s="251">
        <v>0.32800000000000029</v>
      </c>
      <c r="G15" s="251">
        <v>1.8360000000000001</v>
      </c>
      <c r="H15" s="251">
        <v>0.71700000000000008</v>
      </c>
      <c r="I15" s="252">
        <v>1.1919999999999999</v>
      </c>
      <c r="J15" s="251">
        <v>3.7959999999999998</v>
      </c>
      <c r="K15" s="251">
        <v>3.7450000000000001</v>
      </c>
      <c r="L15" s="60"/>
    </row>
    <row r="16" spans="1:12" s="61" customFormat="1" ht="15.95" customHeight="1">
      <c r="A16" s="382" t="s">
        <v>33</v>
      </c>
      <c r="B16" s="385"/>
      <c r="C16" s="778">
        <v>-24.093999999999994</v>
      </c>
      <c r="D16" s="251">
        <v>-23.628</v>
      </c>
      <c r="E16" s="768">
        <v>-24.009</v>
      </c>
      <c r="F16" s="251">
        <v>-24.697000000000003</v>
      </c>
      <c r="G16" s="251">
        <v>-29.301999999999978</v>
      </c>
      <c r="H16" s="251">
        <v>-27.158999999999992</v>
      </c>
      <c r="I16" s="252">
        <v>-24.905999999999992</v>
      </c>
      <c r="J16" s="251">
        <v>-71.730999999999995</v>
      </c>
      <c r="K16" s="251">
        <v>-81.366999999999962</v>
      </c>
      <c r="L16" s="60"/>
    </row>
    <row r="17" spans="1:12" s="61" customFormat="1" ht="15.95" customHeight="1">
      <c r="A17" s="383" t="s">
        <v>34</v>
      </c>
      <c r="B17" s="386"/>
      <c r="C17" s="779">
        <v>89.47399999999999</v>
      </c>
      <c r="D17" s="319">
        <v>93.578000000000003</v>
      </c>
      <c r="E17" s="769">
        <v>99.998999999999995</v>
      </c>
      <c r="F17" s="319">
        <v>80.062999999999988</v>
      </c>
      <c r="G17" s="319">
        <v>80.421000000000021</v>
      </c>
      <c r="H17" s="319">
        <v>90.114000000000004</v>
      </c>
      <c r="I17" s="844">
        <v>95.363</v>
      </c>
      <c r="J17" s="319">
        <v>283.05099999999999</v>
      </c>
      <c r="K17" s="319">
        <v>265.89800000000002</v>
      </c>
      <c r="L17" s="60"/>
    </row>
    <row r="18" spans="1:12" s="62" customFormat="1" ht="15.95" customHeight="1">
      <c r="A18" s="382" t="s">
        <v>157</v>
      </c>
      <c r="B18" s="385"/>
      <c r="C18" s="778">
        <v>1.000000000000334E-3</v>
      </c>
      <c r="D18" s="251">
        <v>-12.491</v>
      </c>
      <c r="E18" s="768">
        <v>14.54</v>
      </c>
      <c r="F18" s="251">
        <v>-1.0000000000000009E-3</v>
      </c>
      <c r="G18" s="251">
        <v>1.0000000000000009E-3</v>
      </c>
      <c r="H18" s="251">
        <v>7.1999999999999995E-2</v>
      </c>
      <c r="I18" s="252">
        <v>1.4999999999999999E-2</v>
      </c>
      <c r="J18" s="251">
        <v>2.0500000000000007</v>
      </c>
      <c r="K18" s="251">
        <v>8.7999999999999995E-2</v>
      </c>
      <c r="L18" s="55"/>
    </row>
    <row r="19" spans="1:12" s="62" customFormat="1" ht="15.95" customHeight="1">
      <c r="A19" s="387" t="s">
        <v>158</v>
      </c>
      <c r="B19" s="385"/>
      <c r="C19" s="778">
        <v>-0.32800000000000118</v>
      </c>
      <c r="D19" s="251">
        <v>0.92600000000000016</v>
      </c>
      <c r="E19" s="768">
        <v>11.663</v>
      </c>
      <c r="F19" s="251">
        <v>1.2559999999999985</v>
      </c>
      <c r="G19" s="251">
        <v>-5.1999999999999998E-2</v>
      </c>
      <c r="H19" s="251">
        <v>-0.2159999999999993</v>
      </c>
      <c r="I19" s="252">
        <v>10.33</v>
      </c>
      <c r="J19" s="251">
        <v>12.260999999999999</v>
      </c>
      <c r="K19" s="251">
        <v>10.062000000000001</v>
      </c>
      <c r="L19" s="55"/>
    </row>
    <row r="20" spans="1:12" s="61" customFormat="1" ht="15.95" customHeight="1">
      <c r="A20" s="383" t="s">
        <v>159</v>
      </c>
      <c r="B20" s="386"/>
      <c r="C20" s="779">
        <v>-0.32700000000000085</v>
      </c>
      <c r="D20" s="319">
        <v>-11.565</v>
      </c>
      <c r="E20" s="769">
        <v>26.202999999999999</v>
      </c>
      <c r="F20" s="319">
        <v>1.2549999999999986</v>
      </c>
      <c r="G20" s="319">
        <v>-5.0999999999999997E-2</v>
      </c>
      <c r="H20" s="319">
        <v>-0.1439999999999993</v>
      </c>
      <c r="I20" s="844">
        <v>10.345000000000001</v>
      </c>
      <c r="J20" s="319">
        <v>14.311</v>
      </c>
      <c r="K20" s="319">
        <v>10.150000000000002</v>
      </c>
      <c r="L20" s="60"/>
    </row>
    <row r="21" spans="1:12" s="61" customFormat="1" ht="15.95" customHeight="1">
      <c r="A21" s="382" t="s">
        <v>160</v>
      </c>
      <c r="B21" s="385"/>
      <c r="C21" s="778">
        <v>-1.0649999999999995</v>
      </c>
      <c r="D21" s="251">
        <v>-5.4620000000000006</v>
      </c>
      <c r="E21" s="768">
        <v>1.4370000000000001</v>
      </c>
      <c r="F21" s="251">
        <v>-1.0129999999999999</v>
      </c>
      <c r="G21" s="251">
        <v>-0.42600000000000016</v>
      </c>
      <c r="H21" s="251">
        <v>-5.5009999999999994</v>
      </c>
      <c r="I21" s="252">
        <v>0.34200000000000003</v>
      </c>
      <c r="J21" s="251">
        <v>-5.09</v>
      </c>
      <c r="K21" s="251">
        <v>-5.585</v>
      </c>
      <c r="L21" s="60"/>
    </row>
    <row r="22" spans="1:12" s="61" customFormat="1" ht="15.95" customHeight="1">
      <c r="A22" s="382" t="s">
        <v>161</v>
      </c>
      <c r="B22" s="385"/>
      <c r="C22" s="778">
        <v>26.833000000000006</v>
      </c>
      <c r="D22" s="251">
        <v>31.488</v>
      </c>
      <c r="E22" s="768">
        <v>29.442</v>
      </c>
      <c r="F22" s="251">
        <v>21.250999999999976</v>
      </c>
      <c r="G22" s="251">
        <v>28.786000000000001</v>
      </c>
      <c r="H22" s="251">
        <v>37.752000000000002</v>
      </c>
      <c r="I22" s="252">
        <v>46.851999999999997</v>
      </c>
      <c r="J22" s="251">
        <v>87.763000000000005</v>
      </c>
      <c r="K22" s="251">
        <v>113.39000000000001</v>
      </c>
      <c r="L22" s="60"/>
    </row>
    <row r="23" spans="1:12" s="61" customFormat="1" ht="15.95" customHeight="1">
      <c r="A23" s="382" t="s">
        <v>162</v>
      </c>
      <c r="B23" s="385"/>
      <c r="C23" s="778">
        <v>-0.70400000000000063</v>
      </c>
      <c r="D23" s="251">
        <v>12.436</v>
      </c>
      <c r="E23" s="768">
        <v>6.8689999999999998</v>
      </c>
      <c r="F23" s="251">
        <v>6.3920000000000012</v>
      </c>
      <c r="G23" s="251">
        <v>2.5619999999999994</v>
      </c>
      <c r="H23" s="251">
        <v>6.6760000000000002</v>
      </c>
      <c r="I23" s="252">
        <v>3.4139999999999997</v>
      </c>
      <c r="J23" s="251">
        <v>18.600999999999999</v>
      </c>
      <c r="K23" s="251">
        <v>12.651999999999999</v>
      </c>
      <c r="L23" s="60"/>
    </row>
    <row r="24" spans="1:12" s="61" customFormat="1" ht="15.95" customHeight="1">
      <c r="A24" s="383" t="s">
        <v>163</v>
      </c>
      <c r="B24" s="386"/>
      <c r="C24" s="779">
        <v>25.064000000000007</v>
      </c>
      <c r="D24" s="319">
        <v>38.462000000000003</v>
      </c>
      <c r="E24" s="769">
        <v>37.748000000000005</v>
      </c>
      <c r="F24" s="319">
        <v>26.629999999999981</v>
      </c>
      <c r="G24" s="319">
        <v>30.921999999999997</v>
      </c>
      <c r="H24" s="319">
        <v>38.927000000000007</v>
      </c>
      <c r="I24" s="844">
        <v>50.607999999999997</v>
      </c>
      <c r="J24" s="319">
        <v>101.27400000000002</v>
      </c>
      <c r="K24" s="319">
        <v>120.45699999999999</v>
      </c>
      <c r="L24" s="60"/>
    </row>
    <row r="25" spans="1:12" s="61" customFormat="1" ht="15.95" customHeight="1">
      <c r="A25" s="388" t="s">
        <v>35</v>
      </c>
      <c r="B25" s="389"/>
      <c r="C25" s="780">
        <v>611.87899999999979</v>
      </c>
      <c r="D25" s="323">
        <v>621.35799999999995</v>
      </c>
      <c r="E25" s="770">
        <v>643.77099999999996</v>
      </c>
      <c r="F25" s="323">
        <v>587.13599999999997</v>
      </c>
      <c r="G25" s="323">
        <v>573.04300000000001</v>
      </c>
      <c r="H25" s="323">
        <v>568.63900000000001</v>
      </c>
      <c r="I25" s="845">
        <v>592.30700000000002</v>
      </c>
      <c r="J25" s="323">
        <v>1877.0079999999998</v>
      </c>
      <c r="K25" s="323">
        <v>1733.989</v>
      </c>
      <c r="L25" s="60"/>
    </row>
    <row r="26" spans="1:12" s="62" customFormat="1" ht="15.95" customHeight="1">
      <c r="A26" s="74" t="s">
        <v>164</v>
      </c>
      <c r="B26" s="385"/>
      <c r="C26" s="778">
        <v>358.90200000000004</v>
      </c>
      <c r="D26" s="251">
        <v>350.29799999999994</v>
      </c>
      <c r="E26" s="768">
        <v>432.839</v>
      </c>
      <c r="F26" s="251">
        <v>386.3090000000002</v>
      </c>
      <c r="G26" s="251">
        <v>369.25599999999986</v>
      </c>
      <c r="H26" s="251">
        <v>364.32800000000003</v>
      </c>
      <c r="I26" s="252">
        <v>350.95099999999996</v>
      </c>
      <c r="J26" s="251">
        <v>1142.039</v>
      </c>
      <c r="K26" s="251">
        <v>1084.5349999999999</v>
      </c>
      <c r="L26" s="55"/>
    </row>
    <row r="27" spans="1:12" s="62" customFormat="1" ht="15.95" customHeight="1">
      <c r="A27" s="75" t="s">
        <v>61</v>
      </c>
      <c r="B27" s="390"/>
      <c r="C27" s="781">
        <v>-5.1000000000000156E-2</v>
      </c>
      <c r="D27" s="327">
        <v>2.121</v>
      </c>
      <c r="E27" s="771">
        <v>-0.05</v>
      </c>
      <c r="F27" s="327">
        <v>-0.79400000000000048</v>
      </c>
      <c r="G27" s="327">
        <v>3.6180000000000003</v>
      </c>
      <c r="H27" s="327">
        <v>1.958</v>
      </c>
      <c r="I27" s="846">
        <v>0.22</v>
      </c>
      <c r="J27" s="327">
        <v>2.02</v>
      </c>
      <c r="K27" s="327">
        <v>5.7960000000000003</v>
      </c>
      <c r="L27" s="55"/>
    </row>
    <row r="28" spans="1:12" s="61" customFormat="1" ht="15.95" customHeight="1">
      <c r="A28" s="85" t="s">
        <v>36</v>
      </c>
      <c r="B28" s="391"/>
      <c r="C28" s="791">
        <v>358.85100000000006</v>
      </c>
      <c r="D28" s="367">
        <v>352.41899999999993</v>
      </c>
      <c r="E28" s="787">
        <v>432.78899999999999</v>
      </c>
      <c r="F28" s="367">
        <v>385.51500000000021</v>
      </c>
      <c r="G28" s="367">
        <v>372.87399999999985</v>
      </c>
      <c r="H28" s="367">
        <v>366.28600000000006</v>
      </c>
      <c r="I28" s="853">
        <v>351.17099999999999</v>
      </c>
      <c r="J28" s="367">
        <v>1144.059</v>
      </c>
      <c r="K28" s="367">
        <v>1090.3309999999999</v>
      </c>
      <c r="L28" s="60"/>
    </row>
    <row r="29" spans="1:12" s="61" customFormat="1" ht="15.95" customHeight="1">
      <c r="A29" s="388" t="s">
        <v>165</v>
      </c>
      <c r="B29" s="389"/>
      <c r="C29" s="780">
        <v>253.02799999999974</v>
      </c>
      <c r="D29" s="323">
        <v>268.93900000000002</v>
      </c>
      <c r="E29" s="770">
        <v>210.98199999999997</v>
      </c>
      <c r="F29" s="323">
        <v>201.62099999999975</v>
      </c>
      <c r="G29" s="323">
        <v>200.16900000000015</v>
      </c>
      <c r="H29" s="323">
        <v>202.35299999999995</v>
      </c>
      <c r="I29" s="845">
        <v>241.13600000000002</v>
      </c>
      <c r="J29" s="323">
        <v>732.94899999999973</v>
      </c>
      <c r="K29" s="323">
        <v>643.65800000000013</v>
      </c>
      <c r="L29" s="60"/>
    </row>
    <row r="30" spans="1:12" s="62" customFormat="1" ht="15.95" customHeight="1">
      <c r="A30" s="55" t="s">
        <v>450</v>
      </c>
      <c r="B30" s="385"/>
      <c r="C30" s="778">
        <v>44.22</v>
      </c>
      <c r="D30" s="251">
        <v>49.028999999999996</v>
      </c>
      <c r="E30" s="768">
        <v>31.373000000000001</v>
      </c>
      <c r="F30" s="251">
        <v>70.496999999999986</v>
      </c>
      <c r="G30" s="251">
        <v>31.86</v>
      </c>
      <c r="H30" s="251">
        <v>40.908999999999999</v>
      </c>
      <c r="I30" s="252">
        <v>39.362000000000002</v>
      </c>
      <c r="J30" s="251">
        <v>124.622</v>
      </c>
      <c r="K30" s="251">
        <v>112.131</v>
      </c>
      <c r="L30" s="55"/>
    </row>
    <row r="31" spans="1:12" s="61" customFormat="1" ht="15.95" customHeight="1">
      <c r="A31" s="392" t="s">
        <v>37</v>
      </c>
      <c r="B31" s="389"/>
      <c r="C31" s="780">
        <v>208.80799999999974</v>
      </c>
      <c r="D31" s="323">
        <v>219.91000000000003</v>
      </c>
      <c r="E31" s="770">
        <v>179.60899999999998</v>
      </c>
      <c r="F31" s="323">
        <v>131.12399999999977</v>
      </c>
      <c r="G31" s="323">
        <v>168.30900000000014</v>
      </c>
      <c r="H31" s="323">
        <v>161.44399999999996</v>
      </c>
      <c r="I31" s="845">
        <v>201.77400000000003</v>
      </c>
      <c r="J31" s="323">
        <v>608.32699999999977</v>
      </c>
      <c r="K31" s="323">
        <v>531.52700000000016</v>
      </c>
      <c r="L31" s="60"/>
    </row>
    <row r="32" spans="1:12" s="61" customFormat="1" ht="15.95" customHeight="1">
      <c r="A32" s="86" t="s">
        <v>38</v>
      </c>
      <c r="B32" s="385"/>
      <c r="C32" s="778">
        <v>65.506000000000014</v>
      </c>
      <c r="D32" s="251">
        <v>65.671999999999997</v>
      </c>
      <c r="E32" s="768">
        <v>48.259</v>
      </c>
      <c r="F32" s="251">
        <v>39.248999999999995</v>
      </c>
      <c r="G32" s="251">
        <v>39.508999999999986</v>
      </c>
      <c r="H32" s="251">
        <v>52.39700000000002</v>
      </c>
      <c r="I32" s="252">
        <v>64.918000000000006</v>
      </c>
      <c r="J32" s="251">
        <v>179.43700000000001</v>
      </c>
      <c r="K32" s="251">
        <v>156.82400000000001</v>
      </c>
      <c r="L32" s="60"/>
    </row>
    <row r="33" spans="1:12" s="61" customFormat="1" ht="15.95" customHeight="1">
      <c r="A33" s="86" t="s">
        <v>39</v>
      </c>
      <c r="B33" s="385"/>
      <c r="C33" s="778">
        <v>-2.0550000000000002</v>
      </c>
      <c r="D33" s="251">
        <v>-0.93200000000000005</v>
      </c>
      <c r="E33" s="768">
        <v>-0.90400000000000003</v>
      </c>
      <c r="F33" s="251">
        <v>-0.47799999999999998</v>
      </c>
      <c r="G33" s="251">
        <v>-0.72899999999999998</v>
      </c>
      <c r="H33" s="251">
        <v>-1.954</v>
      </c>
      <c r="I33" s="252">
        <v>-0.52800000000000002</v>
      </c>
      <c r="J33" s="251">
        <v>-3.891</v>
      </c>
      <c r="K33" s="251">
        <v>-3.2109999999999999</v>
      </c>
      <c r="L33" s="60"/>
    </row>
    <row r="34" spans="1:12" s="61" customFormat="1" ht="15.95" customHeight="1">
      <c r="A34" s="393" t="s">
        <v>40</v>
      </c>
      <c r="B34" s="389"/>
      <c r="C34" s="780">
        <v>145.35699999999974</v>
      </c>
      <c r="D34" s="323">
        <v>155.17000000000002</v>
      </c>
      <c r="E34" s="770">
        <v>132.25399999999996</v>
      </c>
      <c r="F34" s="323">
        <v>92.352999999999767</v>
      </c>
      <c r="G34" s="323">
        <v>129.52900000000017</v>
      </c>
      <c r="H34" s="323">
        <v>111.00099999999993</v>
      </c>
      <c r="I34" s="845">
        <v>137.38400000000001</v>
      </c>
      <c r="J34" s="323">
        <v>432.78099999999972</v>
      </c>
      <c r="K34" s="323">
        <v>377.9140000000001</v>
      </c>
      <c r="L34" s="60"/>
    </row>
    <row r="35" spans="1:12" s="62" customFormat="1" ht="15.95" customHeight="1">
      <c r="A35" s="86" t="s">
        <v>41</v>
      </c>
      <c r="B35" s="385"/>
      <c r="C35" s="778"/>
      <c r="D35" s="251"/>
      <c r="E35" s="768"/>
      <c r="F35" s="251"/>
      <c r="G35" s="251"/>
      <c r="H35" s="251"/>
      <c r="I35" s="252"/>
      <c r="J35" s="251">
        <v>0</v>
      </c>
      <c r="K35" s="251">
        <v>0</v>
      </c>
      <c r="L35" s="55"/>
    </row>
    <row r="36" spans="1:12" s="62" customFormat="1" ht="15.95" customHeight="1">
      <c r="A36" s="86" t="s">
        <v>42</v>
      </c>
      <c r="B36" s="385"/>
      <c r="C36" s="778"/>
      <c r="D36" s="251"/>
      <c r="E36" s="768"/>
      <c r="F36" s="251"/>
      <c r="G36" s="251"/>
      <c r="H36" s="251"/>
      <c r="I36" s="252"/>
      <c r="J36" s="251">
        <v>0</v>
      </c>
      <c r="K36" s="251">
        <v>0</v>
      </c>
      <c r="L36" s="55"/>
    </row>
    <row r="37" spans="1:12" s="62" customFormat="1" ht="15.95" customHeight="1">
      <c r="A37" s="86" t="s">
        <v>43</v>
      </c>
      <c r="B37" s="385"/>
      <c r="C37" s="778"/>
      <c r="D37" s="251"/>
      <c r="E37" s="768"/>
      <c r="F37" s="251"/>
      <c r="G37" s="251"/>
      <c r="H37" s="251"/>
      <c r="I37" s="252"/>
      <c r="J37" s="251">
        <v>0</v>
      </c>
      <c r="K37" s="251">
        <v>0</v>
      </c>
      <c r="L37" s="55"/>
    </row>
    <row r="38" spans="1:12" s="61" customFormat="1" ht="15.95" customHeight="1">
      <c r="A38" s="393" t="s">
        <v>44</v>
      </c>
      <c r="B38" s="389"/>
      <c r="C38" s="780">
        <v>145.35699999999974</v>
      </c>
      <c r="D38" s="323">
        <v>155.17000000000002</v>
      </c>
      <c r="E38" s="770">
        <v>132.25399999999996</v>
      </c>
      <c r="F38" s="323">
        <v>92.352999999999767</v>
      </c>
      <c r="G38" s="323">
        <v>129.52900000000017</v>
      </c>
      <c r="H38" s="323">
        <v>111.00099999999993</v>
      </c>
      <c r="I38" s="845">
        <v>137.38400000000001</v>
      </c>
      <c r="J38" s="323">
        <v>432.78099999999972</v>
      </c>
      <c r="K38" s="323">
        <v>377.9140000000001</v>
      </c>
      <c r="L38" s="60"/>
    </row>
    <row r="39" spans="1:12" s="62" customFormat="1" ht="15.95" customHeight="1">
      <c r="A39" s="404" t="s">
        <v>178</v>
      </c>
      <c r="B39" s="385"/>
      <c r="C39" s="778"/>
      <c r="D39" s="251"/>
      <c r="E39" s="768"/>
      <c r="F39" s="251"/>
      <c r="G39" s="251"/>
      <c r="H39" s="367"/>
      <c r="I39" s="252"/>
      <c r="J39" s="251"/>
      <c r="K39" s="251"/>
      <c r="L39" s="55"/>
    </row>
    <row r="40" spans="1:12" s="62" customFormat="1" ht="15.95" customHeight="1">
      <c r="A40" s="395" t="s">
        <v>168</v>
      </c>
      <c r="B40" s="396"/>
      <c r="C40" s="792">
        <v>0.58647379628978957</v>
      </c>
      <c r="D40" s="293">
        <v>0.56717544475165682</v>
      </c>
      <c r="E40" s="788">
        <v>0.67227166181763398</v>
      </c>
      <c r="F40" s="293">
        <v>0.6566025588620017</v>
      </c>
      <c r="G40" s="293">
        <v>0.65069113487120489</v>
      </c>
      <c r="H40" s="293">
        <v>0.64414505512284603</v>
      </c>
      <c r="I40" s="295">
        <v>0.5928867968806717</v>
      </c>
      <c r="J40" s="293">
        <v>0.6095120532251328</v>
      </c>
      <c r="K40" s="293">
        <v>0.6287992599722374</v>
      </c>
      <c r="L40" s="55"/>
    </row>
    <row r="41" spans="1:12" s="62" customFormat="1" ht="15.95" customHeight="1">
      <c r="A41" s="397" t="s">
        <v>179</v>
      </c>
      <c r="B41" s="398"/>
      <c r="C41" s="793">
        <v>0.23839298751777219</v>
      </c>
      <c r="D41" s="298">
        <v>0.2620480217211813</v>
      </c>
      <c r="E41" s="789">
        <v>0.2277566470944348</v>
      </c>
      <c r="F41" s="298">
        <v>0.16820061431441191</v>
      </c>
      <c r="G41" s="298">
        <v>0.25071554542711932</v>
      </c>
      <c r="H41" s="298">
        <v>0.21596247199763047</v>
      </c>
      <c r="I41" s="299">
        <v>0.27526519072026895</v>
      </c>
      <c r="J41" s="298">
        <v>0.24280244542409776</v>
      </c>
      <c r="K41" s="298">
        <v>0.24719111797373783</v>
      </c>
      <c r="L41" s="55"/>
    </row>
    <row r="42" spans="1:12" s="62" customFormat="1" ht="15.95" customHeight="1">
      <c r="A42" s="395" t="s">
        <v>170</v>
      </c>
      <c r="B42" s="385"/>
      <c r="C42" s="778">
        <v>73.563089894320427</v>
      </c>
      <c r="D42" s="251">
        <v>83.299527074831062</v>
      </c>
      <c r="E42" s="768">
        <v>54.399766191805902</v>
      </c>
      <c r="F42" s="251">
        <v>129.06273422936735</v>
      </c>
      <c r="G42" s="251">
        <v>62.017059606428667</v>
      </c>
      <c r="H42" s="251">
        <v>81.01835691904472</v>
      </c>
      <c r="I42" s="252">
        <v>79.170722782568717</v>
      </c>
      <c r="J42" s="251">
        <v>70.550785408011208</v>
      </c>
      <c r="K42" s="251">
        <v>73.972685699108851</v>
      </c>
      <c r="L42" s="55"/>
    </row>
    <row r="43" spans="1:12" s="62" customFormat="1" ht="15.95" customHeight="1">
      <c r="A43" s="399" t="s">
        <v>171</v>
      </c>
      <c r="B43" s="385"/>
      <c r="C43" s="778">
        <v>23800.884999999998</v>
      </c>
      <c r="D43" s="251">
        <v>24288.449000000001</v>
      </c>
      <c r="E43" s="768">
        <v>22798.492999999999</v>
      </c>
      <c r="F43" s="251">
        <v>23338.47</v>
      </c>
      <c r="G43" s="251">
        <v>20359.348999999998</v>
      </c>
      <c r="H43" s="251">
        <v>20739.02</v>
      </c>
      <c r="I43" s="252">
        <v>19655.776000000002</v>
      </c>
      <c r="J43" s="251">
        <v>23800.884999999998</v>
      </c>
      <c r="K43" s="251">
        <v>20359.348999999998</v>
      </c>
      <c r="L43" s="55"/>
    </row>
    <row r="44" spans="1:12" s="67" customFormat="1" ht="15.95" customHeight="1">
      <c r="A44" s="400" t="s">
        <v>172</v>
      </c>
      <c r="B44" s="401"/>
      <c r="C44" s="794">
        <v>9032.2960000000003</v>
      </c>
      <c r="D44" s="377">
        <v>9065.893</v>
      </c>
      <c r="E44" s="790">
        <v>9136.4860000000008</v>
      </c>
      <c r="F44" s="377">
        <v>9151.75</v>
      </c>
      <c r="G44" s="377">
        <v>9206.5460000000003</v>
      </c>
      <c r="H44" s="377">
        <v>9267.9560000000001</v>
      </c>
      <c r="I44" s="854">
        <v>9313.7720000000008</v>
      </c>
      <c r="J44" s="377">
        <v>9032.2960000000003</v>
      </c>
      <c r="K44" s="377">
        <v>9206.5460000000003</v>
      </c>
      <c r="L44" s="1047"/>
    </row>
    <row r="45" spans="1:12" s="379" customFormat="1" ht="15" customHeight="1">
      <c r="A45" s="1049" t="s">
        <v>180</v>
      </c>
      <c r="B45" s="317"/>
      <c r="C45" s="317"/>
      <c r="D45" s="317"/>
      <c r="E45" s="317"/>
      <c r="F45" s="317"/>
      <c r="G45" s="317"/>
      <c r="H45" s="317"/>
      <c r="I45" s="317"/>
      <c r="J45" s="317"/>
      <c r="K45" s="317"/>
      <c r="L45" s="349"/>
    </row>
    <row r="46" spans="1:12" ht="15" customHeight="1">
      <c r="A46" s="378" t="s">
        <v>181</v>
      </c>
      <c r="B46" s="344"/>
      <c r="C46" s="344"/>
      <c r="D46" s="344"/>
      <c r="E46" s="344"/>
      <c r="F46" s="344"/>
      <c r="G46" s="344"/>
      <c r="H46" s="344"/>
      <c r="I46" s="344"/>
      <c r="J46" s="344"/>
      <c r="K46" s="344"/>
    </row>
    <row r="47" spans="1:12" ht="15" customHeight="1">
      <c r="A47" s="378" t="s">
        <v>182</v>
      </c>
      <c r="C47" s="80"/>
      <c r="I47" s="380"/>
      <c r="J47" s="380"/>
      <c r="K47" s="380"/>
    </row>
    <row r="48" spans="1:12" ht="15" customHeight="1">
      <c r="I48" s="380"/>
      <c r="J48" s="380"/>
      <c r="K48" s="38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3" customWidth="1"/>
    <col min="13" max="16384" width="9.140625" style="82"/>
  </cols>
  <sheetData>
    <row r="1" spans="1:12" s="55" customFormat="1" ht="50.1" customHeight="1">
      <c r="A1" s="52"/>
    </row>
    <row r="2" spans="1:12" s="58" customFormat="1" ht="39.950000000000003" customHeight="1">
      <c r="A2" s="56" t="s">
        <v>384</v>
      </c>
      <c r="C2" s="59"/>
      <c r="I2" s="124"/>
      <c r="J2" s="124"/>
      <c r="K2" s="124"/>
      <c r="L2" s="59"/>
    </row>
    <row r="3" spans="1:12" s="58" customFormat="1" ht="2.1" customHeight="1">
      <c r="A3" s="125"/>
      <c r="B3" s="105"/>
      <c r="C3" s="106"/>
      <c r="D3" s="105"/>
      <c r="E3" s="105"/>
      <c r="F3" s="105"/>
      <c r="G3" s="105"/>
      <c r="H3" s="105"/>
      <c r="I3" s="126"/>
      <c r="J3" s="126"/>
      <c r="K3" s="126"/>
      <c r="L3" s="59"/>
    </row>
    <row r="4" spans="1:12" s="62" customFormat="1" ht="15.75" customHeight="1">
      <c r="A4" s="60"/>
      <c r="B4" s="60"/>
      <c r="C4" s="60"/>
      <c r="D4" s="61"/>
      <c r="E4" s="61"/>
      <c r="F4" s="61"/>
      <c r="G4" s="61"/>
      <c r="H4" s="61"/>
      <c r="I4" s="61"/>
      <c r="J4" s="61"/>
      <c r="K4" s="61"/>
      <c r="L4" s="55"/>
    </row>
    <row r="5" spans="1:12" s="62" customFormat="1" ht="20.100000000000001" customHeight="1">
      <c r="A5" s="184" t="s">
        <v>402</v>
      </c>
      <c r="B5" s="207"/>
      <c r="C5" s="207"/>
      <c r="D5" s="185"/>
      <c r="E5" s="207"/>
      <c r="F5" s="185"/>
      <c r="G5" s="185"/>
      <c r="H5" s="185"/>
      <c r="I5" s="186"/>
      <c r="J5" s="186"/>
      <c r="K5" s="186"/>
      <c r="L5" s="55"/>
    </row>
    <row r="6" spans="1:12" s="62" customFormat="1" ht="15.95" customHeight="1">
      <c r="A6" s="84" t="s">
        <v>84</v>
      </c>
      <c r="B6" s="381" t="s">
        <v>128</v>
      </c>
      <c r="C6" s="777" t="s">
        <v>87</v>
      </c>
      <c r="D6" s="358" t="s">
        <v>88</v>
      </c>
      <c r="E6" s="760" t="s">
        <v>89</v>
      </c>
      <c r="F6" s="358" t="s">
        <v>76</v>
      </c>
      <c r="G6" s="358" t="s">
        <v>77</v>
      </c>
      <c r="H6" s="358" t="s">
        <v>78</v>
      </c>
      <c r="I6" s="852" t="s">
        <v>79</v>
      </c>
      <c r="J6" s="359" t="s">
        <v>330</v>
      </c>
      <c r="K6" s="359" t="s">
        <v>337</v>
      </c>
      <c r="L6" s="55"/>
    </row>
    <row r="7" spans="1:12" s="62" customFormat="1" ht="15.95" customHeight="1">
      <c r="A7" s="382" t="s">
        <v>148</v>
      </c>
      <c r="B7" s="385"/>
      <c r="C7" s="796">
        <v>878.47400000000005</v>
      </c>
      <c r="D7" s="251">
        <v>808.80600000000004</v>
      </c>
      <c r="E7" s="795">
        <v>821.35300000000007</v>
      </c>
      <c r="F7" s="251">
        <v>806.84699999999975</v>
      </c>
      <c r="G7" s="251">
        <v>772.93200000000002</v>
      </c>
      <c r="H7" s="251">
        <v>793.02</v>
      </c>
      <c r="I7" s="252">
        <v>749.41899999999998</v>
      </c>
      <c r="J7" s="251">
        <v>2508.6330000000003</v>
      </c>
      <c r="K7" s="251">
        <v>2315.3710000000001</v>
      </c>
      <c r="L7" s="55"/>
    </row>
    <row r="8" spans="1:12" s="62" customFormat="1" ht="15.95" customHeight="1">
      <c r="A8" s="382" t="s">
        <v>149</v>
      </c>
      <c r="B8" s="385"/>
      <c r="C8" s="778">
        <v>-61.855000000000004</v>
      </c>
      <c r="D8" s="251">
        <v>-66.652999999999992</v>
      </c>
      <c r="E8" s="768">
        <v>-57.97</v>
      </c>
      <c r="F8" s="251">
        <v>-53.120000000000005</v>
      </c>
      <c r="G8" s="251">
        <v>-52.36099999999999</v>
      </c>
      <c r="H8" s="251">
        <v>-43.399000000000008</v>
      </c>
      <c r="I8" s="252">
        <v>-42.985999999999997</v>
      </c>
      <c r="J8" s="251">
        <v>-186.47799999999998</v>
      </c>
      <c r="K8" s="251">
        <v>-138.74600000000001</v>
      </c>
      <c r="L8" s="55"/>
    </row>
    <row r="9" spans="1:12" s="62" customFormat="1" ht="15.95" customHeight="1">
      <c r="A9" s="382" t="s">
        <v>150</v>
      </c>
      <c r="B9" s="385"/>
      <c r="C9" s="778">
        <v>39.013999999999996</v>
      </c>
      <c r="D9" s="251">
        <v>40.315000000000005</v>
      </c>
      <c r="E9" s="768">
        <v>43.47</v>
      </c>
      <c r="F9" s="251">
        <v>42.062999999999995</v>
      </c>
      <c r="G9" s="251">
        <v>39.663000000000011</v>
      </c>
      <c r="H9" s="251">
        <v>39.015999999999998</v>
      </c>
      <c r="I9" s="252">
        <v>40.597999999999999</v>
      </c>
      <c r="J9" s="251">
        <v>122.79900000000001</v>
      </c>
      <c r="K9" s="251">
        <v>119.277</v>
      </c>
      <c r="L9" s="55"/>
    </row>
    <row r="10" spans="1:12" s="61" customFormat="1" ht="15.95" customHeight="1">
      <c r="A10" s="383" t="s">
        <v>151</v>
      </c>
      <c r="B10" s="386"/>
      <c r="C10" s="779">
        <v>855.63300000000004</v>
      </c>
      <c r="D10" s="319">
        <v>782.46800000000007</v>
      </c>
      <c r="E10" s="769">
        <v>806.85300000000007</v>
      </c>
      <c r="F10" s="319">
        <v>795.78999999999974</v>
      </c>
      <c r="G10" s="319">
        <v>760.23400000000004</v>
      </c>
      <c r="H10" s="319">
        <v>788.63699999999994</v>
      </c>
      <c r="I10" s="844">
        <v>747.03099999999995</v>
      </c>
      <c r="J10" s="319">
        <v>2444.9540000000002</v>
      </c>
      <c r="K10" s="319">
        <v>2295.902</v>
      </c>
      <c r="L10" s="60"/>
    </row>
    <row r="11" spans="1:12" s="61" customFormat="1" ht="15.95" customHeight="1">
      <c r="A11" s="382" t="s">
        <v>152</v>
      </c>
      <c r="B11" s="385"/>
      <c r="C11" s="778">
        <v>30.059000000000008</v>
      </c>
      <c r="D11" s="251">
        <v>38.264999999999993</v>
      </c>
      <c r="E11" s="768">
        <v>32.097999999999999</v>
      </c>
      <c r="F11" s="251">
        <v>36.245999999999995</v>
      </c>
      <c r="G11" s="251">
        <v>34.745000000000005</v>
      </c>
      <c r="H11" s="251">
        <v>31.076000000000004</v>
      </c>
      <c r="I11" s="252">
        <v>30.744999999999997</v>
      </c>
      <c r="J11" s="251">
        <v>100.422</v>
      </c>
      <c r="K11" s="251">
        <v>96.566000000000003</v>
      </c>
      <c r="L11" s="60"/>
    </row>
    <row r="12" spans="1:12" s="61" customFormat="1" ht="15.95" customHeight="1">
      <c r="A12" s="382" t="s">
        <v>153</v>
      </c>
      <c r="B12" s="385"/>
      <c r="C12" s="778">
        <v>22.163000000000007</v>
      </c>
      <c r="D12" s="251">
        <v>22.305999999999997</v>
      </c>
      <c r="E12" s="768">
        <v>29.034000000000002</v>
      </c>
      <c r="F12" s="251">
        <v>30.547999999999998</v>
      </c>
      <c r="G12" s="251">
        <v>26.143999999999998</v>
      </c>
      <c r="H12" s="251">
        <v>27.298000000000002</v>
      </c>
      <c r="I12" s="252">
        <v>27.887999999999998</v>
      </c>
      <c r="J12" s="251">
        <v>73.503000000000014</v>
      </c>
      <c r="K12" s="251">
        <v>81.33</v>
      </c>
      <c r="L12" s="60"/>
    </row>
    <row r="13" spans="1:12" s="61" customFormat="1" ht="15.95" customHeight="1">
      <c r="A13" s="382" t="s">
        <v>154</v>
      </c>
      <c r="B13" s="385"/>
      <c r="C13" s="778">
        <v>12.016</v>
      </c>
      <c r="D13" s="251">
        <v>13.818000000000001</v>
      </c>
      <c r="E13" s="768">
        <v>9.484</v>
      </c>
      <c r="F13" s="251">
        <v>7.6150000000000002</v>
      </c>
      <c r="G13" s="251">
        <v>6.0919999999999979</v>
      </c>
      <c r="H13" s="251">
        <v>8.1170000000000009</v>
      </c>
      <c r="I13" s="252">
        <v>9.4249999999999989</v>
      </c>
      <c r="J13" s="251">
        <v>35.318000000000005</v>
      </c>
      <c r="K13" s="251">
        <v>23.634</v>
      </c>
      <c r="L13" s="60"/>
    </row>
    <row r="14" spans="1:12" s="61" customFormat="1" ht="15.95" customHeight="1">
      <c r="A14" s="382" t="s">
        <v>155</v>
      </c>
      <c r="B14" s="385"/>
      <c r="C14" s="778">
        <v>1.2320000000000002</v>
      </c>
      <c r="D14" s="251">
        <v>11.99</v>
      </c>
      <c r="E14" s="768">
        <v>-9.3130000000000006</v>
      </c>
      <c r="F14" s="251">
        <v>-6.0580000000000016</v>
      </c>
      <c r="G14" s="251">
        <v>-5.8979999999999988</v>
      </c>
      <c r="H14" s="251">
        <v>-4.4080000000000004</v>
      </c>
      <c r="I14" s="252">
        <v>0</v>
      </c>
      <c r="J14" s="251">
        <v>3.9090000000000007</v>
      </c>
      <c r="K14" s="251">
        <v>-10.306000000000001</v>
      </c>
      <c r="L14" s="60"/>
    </row>
    <row r="15" spans="1:12" s="61" customFormat="1" ht="15.95" customHeight="1">
      <c r="A15" s="382" t="s">
        <v>156</v>
      </c>
      <c r="B15" s="385"/>
      <c r="C15" s="778">
        <v>16.197000000000003</v>
      </c>
      <c r="D15" s="251">
        <v>7.6330000000000009</v>
      </c>
      <c r="E15" s="768">
        <v>10.106</v>
      </c>
      <c r="F15" s="251">
        <v>6.7600000000000016</v>
      </c>
      <c r="G15" s="251">
        <v>10.632999999999999</v>
      </c>
      <c r="H15" s="251">
        <v>8.3179999999999996</v>
      </c>
      <c r="I15" s="252">
        <v>7.1379999999999999</v>
      </c>
      <c r="J15" s="251">
        <v>33.936000000000007</v>
      </c>
      <c r="K15" s="251">
        <v>26.088999999999999</v>
      </c>
      <c r="L15" s="60"/>
    </row>
    <row r="16" spans="1:12" s="61" customFormat="1" ht="15.95" customHeight="1">
      <c r="A16" s="382" t="s">
        <v>33</v>
      </c>
      <c r="B16" s="385"/>
      <c r="C16" s="778">
        <v>43.279999999999987</v>
      </c>
      <c r="D16" s="251">
        <v>30.551000000000002</v>
      </c>
      <c r="E16" s="768">
        <v>61.272000000000013</v>
      </c>
      <c r="F16" s="251">
        <v>47.561000000000028</v>
      </c>
      <c r="G16" s="251">
        <v>47.715999999999987</v>
      </c>
      <c r="H16" s="251">
        <v>51.650999999999996</v>
      </c>
      <c r="I16" s="252">
        <v>36.171999999999997</v>
      </c>
      <c r="J16" s="251">
        <v>135.10300000000001</v>
      </c>
      <c r="K16" s="251">
        <v>135.53899999999999</v>
      </c>
      <c r="L16" s="60"/>
    </row>
    <row r="17" spans="1:12" s="61" customFormat="1" ht="15.95" customHeight="1">
      <c r="A17" s="383" t="s">
        <v>34</v>
      </c>
      <c r="B17" s="386"/>
      <c r="C17" s="779">
        <v>124.947</v>
      </c>
      <c r="D17" s="319">
        <v>124.56299999999999</v>
      </c>
      <c r="E17" s="769">
        <v>132.68100000000001</v>
      </c>
      <c r="F17" s="319">
        <v>122.67200000000003</v>
      </c>
      <c r="G17" s="319">
        <v>119.43199999999999</v>
      </c>
      <c r="H17" s="319">
        <v>122.05200000000001</v>
      </c>
      <c r="I17" s="844">
        <v>111.36799999999999</v>
      </c>
      <c r="J17" s="319">
        <v>382.19100000000003</v>
      </c>
      <c r="K17" s="319">
        <v>352.85199999999998</v>
      </c>
      <c r="L17" s="60"/>
    </row>
    <row r="18" spans="1:12" s="62" customFormat="1" ht="15.95" customHeight="1">
      <c r="A18" s="382" t="s">
        <v>157</v>
      </c>
      <c r="B18" s="385"/>
      <c r="C18" s="778">
        <v>23.509</v>
      </c>
      <c r="D18" s="251">
        <v>0.505</v>
      </c>
      <c r="E18" s="768">
        <v>0.6379999999999999</v>
      </c>
      <c r="F18" s="251">
        <v>2.5569999999999977</v>
      </c>
      <c r="G18" s="251">
        <v>53.005000000000003</v>
      </c>
      <c r="H18" s="251">
        <v>1.7050000000000005</v>
      </c>
      <c r="I18" s="252">
        <v>7.319</v>
      </c>
      <c r="J18" s="251">
        <v>24.652000000000001</v>
      </c>
      <c r="K18" s="251">
        <v>62.029000000000003</v>
      </c>
      <c r="L18" s="55"/>
    </row>
    <row r="19" spans="1:12" s="62" customFormat="1" ht="15.95" customHeight="1">
      <c r="A19" s="405" t="s">
        <v>158</v>
      </c>
      <c r="B19" s="406"/>
      <c r="C19" s="778">
        <v>9.8999999999999977E-2</v>
      </c>
      <c r="D19" s="407">
        <v>1.5169999999999999</v>
      </c>
      <c r="E19" s="768">
        <v>0.73399999999999999</v>
      </c>
      <c r="F19" s="407">
        <v>7.0019999999999989</v>
      </c>
      <c r="G19" s="407">
        <v>3.4710000000000023</v>
      </c>
      <c r="H19" s="407">
        <v>0.45199999999999818</v>
      </c>
      <c r="I19" s="855">
        <v>31.163</v>
      </c>
      <c r="J19" s="407">
        <v>2.3499999999999996</v>
      </c>
      <c r="K19" s="407">
        <v>35.085999999999999</v>
      </c>
      <c r="L19" s="55"/>
    </row>
    <row r="20" spans="1:12" s="61" customFormat="1" ht="15.95" customHeight="1">
      <c r="A20" s="408" t="s">
        <v>159</v>
      </c>
      <c r="B20" s="409"/>
      <c r="C20" s="779">
        <v>23.608000000000001</v>
      </c>
      <c r="D20" s="410">
        <v>2.0219999999999998</v>
      </c>
      <c r="E20" s="769">
        <v>1.3719999999999999</v>
      </c>
      <c r="F20" s="410">
        <v>9.5589999999999975</v>
      </c>
      <c r="G20" s="410">
        <v>56.476000000000006</v>
      </c>
      <c r="H20" s="410">
        <v>2.1569999999999987</v>
      </c>
      <c r="I20" s="856">
        <v>38.481999999999999</v>
      </c>
      <c r="J20" s="410">
        <v>27.001999999999999</v>
      </c>
      <c r="K20" s="410">
        <v>97.114999999999995</v>
      </c>
      <c r="L20" s="60"/>
    </row>
    <row r="21" spans="1:12" s="61" customFormat="1" ht="15.95" customHeight="1">
      <c r="A21" s="382" t="s">
        <v>160</v>
      </c>
      <c r="B21" s="385"/>
      <c r="C21" s="778">
        <v>11.743</v>
      </c>
      <c r="D21" s="251">
        <v>-6.3659999999999979</v>
      </c>
      <c r="E21" s="768">
        <v>-8.7830000000000013</v>
      </c>
      <c r="F21" s="251">
        <v>-15.579999999999998</v>
      </c>
      <c r="G21" s="251">
        <v>2.4589999999999979</v>
      </c>
      <c r="H21" s="251">
        <v>-9.0630000000000006</v>
      </c>
      <c r="I21" s="252">
        <v>12.383000000000003</v>
      </c>
      <c r="J21" s="251">
        <v>-3.4059999999999988</v>
      </c>
      <c r="K21" s="251">
        <v>5.7789999999999999</v>
      </c>
      <c r="L21" s="60"/>
    </row>
    <row r="22" spans="1:12" s="61" customFormat="1" ht="15.95" customHeight="1">
      <c r="A22" s="382" t="s">
        <v>161</v>
      </c>
      <c r="B22" s="385"/>
      <c r="C22" s="778">
        <v>6.11</v>
      </c>
      <c r="D22" s="251">
        <v>24.667999999999999</v>
      </c>
      <c r="E22" s="768">
        <v>26.722999999999999</v>
      </c>
      <c r="F22" s="251">
        <v>12.920000000000003</v>
      </c>
      <c r="G22" s="251">
        <v>14.617999999999999</v>
      </c>
      <c r="H22" s="251">
        <v>16.355</v>
      </c>
      <c r="I22" s="252">
        <v>-3.0000000000000027E-3</v>
      </c>
      <c r="J22" s="251">
        <v>57.500999999999998</v>
      </c>
      <c r="K22" s="251">
        <v>30.97</v>
      </c>
      <c r="L22" s="60"/>
    </row>
    <row r="23" spans="1:12" s="61" customFormat="1" ht="15.95" customHeight="1">
      <c r="A23" s="382" t="s">
        <v>162</v>
      </c>
      <c r="B23" s="385"/>
      <c r="C23" s="778">
        <v>22.764000000000003</v>
      </c>
      <c r="D23" s="251">
        <v>12.608999999999996</v>
      </c>
      <c r="E23" s="768">
        <v>6.6120000000000001</v>
      </c>
      <c r="F23" s="251">
        <v>3.1809999999999938</v>
      </c>
      <c r="G23" s="251">
        <v>8.963000000000001</v>
      </c>
      <c r="H23" s="251">
        <v>38.99</v>
      </c>
      <c r="I23" s="252">
        <v>3.2570000000000001</v>
      </c>
      <c r="J23" s="251">
        <v>41.984999999999999</v>
      </c>
      <c r="K23" s="251">
        <v>51.21</v>
      </c>
      <c r="L23" s="60"/>
    </row>
    <row r="24" spans="1:12" s="61" customFormat="1" ht="15.95" customHeight="1">
      <c r="A24" s="383" t="s">
        <v>163</v>
      </c>
      <c r="B24" s="386"/>
      <c r="C24" s="779">
        <v>40.617000000000004</v>
      </c>
      <c r="D24" s="319">
        <v>30.910999999999994</v>
      </c>
      <c r="E24" s="769">
        <v>24.552</v>
      </c>
      <c r="F24" s="319">
        <v>0.52099999999999902</v>
      </c>
      <c r="G24" s="319">
        <v>26.04</v>
      </c>
      <c r="H24" s="319">
        <v>46.282000000000004</v>
      </c>
      <c r="I24" s="844">
        <v>15.637000000000002</v>
      </c>
      <c r="J24" s="319">
        <v>96.079999999999984</v>
      </c>
      <c r="K24" s="319">
        <v>87.959000000000003</v>
      </c>
      <c r="L24" s="60"/>
    </row>
    <row r="25" spans="1:12" s="61" customFormat="1" ht="15.95" customHeight="1">
      <c r="A25" s="388" t="s">
        <v>35</v>
      </c>
      <c r="B25" s="389"/>
      <c r="C25" s="780">
        <v>1044.8050000000001</v>
      </c>
      <c r="D25" s="323">
        <v>939.96400000000006</v>
      </c>
      <c r="E25" s="770">
        <v>965.45800000000008</v>
      </c>
      <c r="F25" s="323">
        <v>928.54199999999969</v>
      </c>
      <c r="G25" s="323">
        <v>962.18200000000002</v>
      </c>
      <c r="H25" s="323">
        <v>959.12800000000004</v>
      </c>
      <c r="I25" s="845">
        <v>912.51799999999992</v>
      </c>
      <c r="J25" s="323">
        <v>2950.2270000000003</v>
      </c>
      <c r="K25" s="323">
        <v>2833.828</v>
      </c>
      <c r="L25" s="60"/>
    </row>
    <row r="26" spans="1:12" s="62" customFormat="1" ht="15.95" customHeight="1">
      <c r="A26" s="74" t="s">
        <v>164</v>
      </c>
      <c r="B26" s="385"/>
      <c r="C26" s="778">
        <v>573.84399999999994</v>
      </c>
      <c r="D26" s="251">
        <v>541.36699999999996</v>
      </c>
      <c r="E26" s="768">
        <v>583.84</v>
      </c>
      <c r="F26" s="251">
        <v>576.86300000000006</v>
      </c>
      <c r="G26" s="251">
        <v>577.71999999999991</v>
      </c>
      <c r="H26" s="251">
        <v>584.28300000000002</v>
      </c>
      <c r="I26" s="252">
        <v>598.23500000000001</v>
      </c>
      <c r="J26" s="251">
        <v>1699.0509999999999</v>
      </c>
      <c r="K26" s="251">
        <v>1760.2380000000003</v>
      </c>
      <c r="L26" s="55"/>
    </row>
    <row r="27" spans="1:12" s="62" customFormat="1" ht="15.95" customHeight="1">
      <c r="A27" s="75" t="s">
        <v>61</v>
      </c>
      <c r="B27" s="390"/>
      <c r="C27" s="781">
        <v>8.6000000000000021E-2</v>
      </c>
      <c r="D27" s="327">
        <v>0.38400000000000001</v>
      </c>
      <c r="E27" s="771">
        <v>3.6999999999999998E-2</v>
      </c>
      <c r="F27" s="327">
        <v>1.873</v>
      </c>
      <c r="G27" s="327">
        <v>0.23400000000000001</v>
      </c>
      <c r="H27" s="327">
        <v>0.04</v>
      </c>
      <c r="I27" s="846">
        <v>5.0999999999999997E-2</v>
      </c>
      <c r="J27" s="327">
        <v>0.50700000000000001</v>
      </c>
      <c r="K27" s="327">
        <v>0.32500000000000001</v>
      </c>
      <c r="L27" s="55"/>
    </row>
    <row r="28" spans="1:12" s="61" customFormat="1" ht="15.95" customHeight="1">
      <c r="A28" s="71" t="s">
        <v>36</v>
      </c>
      <c r="B28" s="389"/>
      <c r="C28" s="791">
        <v>573.92999999999995</v>
      </c>
      <c r="D28" s="323">
        <v>541.75099999999998</v>
      </c>
      <c r="E28" s="787">
        <v>583.87700000000007</v>
      </c>
      <c r="F28" s="323">
        <v>578.7360000000001</v>
      </c>
      <c r="G28" s="323">
        <v>577.95399999999995</v>
      </c>
      <c r="H28" s="323">
        <v>584.32299999999998</v>
      </c>
      <c r="I28" s="845">
        <v>598.28600000000006</v>
      </c>
      <c r="J28" s="323">
        <v>1699.558</v>
      </c>
      <c r="K28" s="323">
        <v>1760.5630000000001</v>
      </c>
      <c r="L28" s="60"/>
    </row>
    <row r="29" spans="1:12" s="61" customFormat="1" ht="15.95" customHeight="1">
      <c r="A29" s="388" t="s">
        <v>165</v>
      </c>
      <c r="B29" s="389"/>
      <c r="C29" s="780">
        <v>470.87500000000011</v>
      </c>
      <c r="D29" s="323">
        <v>398.21300000000008</v>
      </c>
      <c r="E29" s="770">
        <v>381.58100000000002</v>
      </c>
      <c r="F29" s="323">
        <v>349.80599999999959</v>
      </c>
      <c r="G29" s="323">
        <v>384.22800000000007</v>
      </c>
      <c r="H29" s="323">
        <v>374.80500000000006</v>
      </c>
      <c r="I29" s="845">
        <v>314.23199999999986</v>
      </c>
      <c r="J29" s="323">
        <v>1250.6690000000003</v>
      </c>
      <c r="K29" s="323">
        <v>1073.2649999999999</v>
      </c>
      <c r="L29" s="60"/>
    </row>
    <row r="30" spans="1:12" s="62" customFormat="1" ht="15.95" customHeight="1">
      <c r="A30" s="383" t="s">
        <v>450</v>
      </c>
      <c r="B30" s="386"/>
      <c r="C30" s="778">
        <v>63.209000000000003</v>
      </c>
      <c r="D30" s="319">
        <v>35.766000000000005</v>
      </c>
      <c r="E30" s="768">
        <v>72.676999999999992</v>
      </c>
      <c r="F30" s="319">
        <v>78.741000000000014</v>
      </c>
      <c r="G30" s="319">
        <v>82.228999999999999</v>
      </c>
      <c r="H30" s="319">
        <v>111.551</v>
      </c>
      <c r="I30" s="844">
        <v>89.296999999999997</v>
      </c>
      <c r="J30" s="319">
        <v>171.65199999999999</v>
      </c>
      <c r="K30" s="319">
        <v>283.077</v>
      </c>
      <c r="L30" s="55"/>
    </row>
    <row r="31" spans="1:12" s="61" customFormat="1" ht="15.95" customHeight="1">
      <c r="A31" s="392" t="s">
        <v>37</v>
      </c>
      <c r="B31" s="389"/>
      <c r="C31" s="780">
        <v>407.66600000000011</v>
      </c>
      <c r="D31" s="323">
        <v>362.44700000000006</v>
      </c>
      <c r="E31" s="770">
        <v>308.904</v>
      </c>
      <c r="F31" s="323">
        <v>271.0649999999996</v>
      </c>
      <c r="G31" s="323">
        <v>301.99900000000008</v>
      </c>
      <c r="H31" s="323">
        <v>263.25400000000008</v>
      </c>
      <c r="I31" s="845">
        <v>224.93499999999986</v>
      </c>
      <c r="J31" s="323">
        <v>1079.0170000000003</v>
      </c>
      <c r="K31" s="323">
        <v>790.18799999999999</v>
      </c>
      <c r="L31" s="60"/>
    </row>
    <row r="32" spans="1:12" s="61" customFormat="1" ht="15.95" customHeight="1">
      <c r="A32" s="86" t="s">
        <v>38</v>
      </c>
      <c r="B32" s="385"/>
      <c r="C32" s="778">
        <v>108.54600000000001</v>
      </c>
      <c r="D32" s="251">
        <v>76.446999999999989</v>
      </c>
      <c r="E32" s="768">
        <v>95.486000000000004</v>
      </c>
      <c r="F32" s="251">
        <v>79.265000000000001</v>
      </c>
      <c r="G32" s="251">
        <v>87.79400000000004</v>
      </c>
      <c r="H32" s="251">
        <v>88.371999999999971</v>
      </c>
      <c r="I32" s="252">
        <v>42.692999999999998</v>
      </c>
      <c r="J32" s="251">
        <v>280.47899999999998</v>
      </c>
      <c r="K32" s="251">
        <v>218.85899999999998</v>
      </c>
      <c r="L32" s="60"/>
    </row>
    <row r="33" spans="1:12" s="61" customFormat="1" ht="15.95" customHeight="1">
      <c r="A33" s="86" t="s">
        <v>39</v>
      </c>
      <c r="B33" s="385"/>
      <c r="C33" s="778">
        <v>9.5519999999999996</v>
      </c>
      <c r="D33" s="251">
        <v>10.536000000000001</v>
      </c>
      <c r="E33" s="768">
        <v>22.535</v>
      </c>
      <c r="F33" s="251">
        <v>15.057</v>
      </c>
      <c r="G33" s="251">
        <v>12.785</v>
      </c>
      <c r="H33" s="251">
        <v>16.604999999999997</v>
      </c>
      <c r="I33" s="252">
        <v>22.192</v>
      </c>
      <c r="J33" s="251">
        <v>42.624000000000002</v>
      </c>
      <c r="K33" s="251">
        <v>51.581999999999994</v>
      </c>
      <c r="L33" s="60"/>
    </row>
    <row r="34" spans="1:12" s="61" customFormat="1" ht="15.95" customHeight="1">
      <c r="A34" s="393" t="s">
        <v>40</v>
      </c>
      <c r="B34" s="389"/>
      <c r="C34" s="780">
        <v>289.5680000000001</v>
      </c>
      <c r="D34" s="323">
        <v>275.46400000000006</v>
      </c>
      <c r="E34" s="770">
        <v>190.88300000000001</v>
      </c>
      <c r="F34" s="323">
        <v>176.74299999999963</v>
      </c>
      <c r="G34" s="323">
        <v>201.42000000000004</v>
      </c>
      <c r="H34" s="323">
        <v>158.27700000000013</v>
      </c>
      <c r="I34" s="845">
        <v>160.04999999999984</v>
      </c>
      <c r="J34" s="323">
        <v>755.91400000000021</v>
      </c>
      <c r="K34" s="323">
        <v>519.74700000000007</v>
      </c>
      <c r="L34" s="60"/>
    </row>
    <row r="35" spans="1:12" s="62" customFormat="1" ht="15.95" customHeight="1">
      <c r="A35" s="86" t="s">
        <v>41</v>
      </c>
      <c r="B35" s="385"/>
      <c r="C35" s="778">
        <v>0</v>
      </c>
      <c r="D35" s="251">
        <v>0</v>
      </c>
      <c r="E35" s="768">
        <v>202.46600000000001</v>
      </c>
      <c r="F35" s="251">
        <v>0</v>
      </c>
      <c r="G35" s="251">
        <v>0</v>
      </c>
      <c r="H35" s="251">
        <v>0</v>
      </c>
      <c r="I35" s="252">
        <v>-5.5289999999999999</v>
      </c>
      <c r="J35" s="251">
        <v>202.46600000000001</v>
      </c>
      <c r="K35" s="251">
        <v>-5.5289999999999999</v>
      </c>
      <c r="L35" s="55"/>
    </row>
    <row r="36" spans="1:12" s="62" customFormat="1" ht="15.95" customHeight="1">
      <c r="A36" s="86" t="s">
        <v>42</v>
      </c>
      <c r="B36" s="385"/>
      <c r="C36" s="778">
        <v>0</v>
      </c>
      <c r="D36" s="251">
        <v>0</v>
      </c>
      <c r="E36" s="768">
        <v>0</v>
      </c>
      <c r="F36" s="251">
        <v>0</v>
      </c>
      <c r="G36" s="251">
        <v>0</v>
      </c>
      <c r="H36" s="251">
        <v>0</v>
      </c>
      <c r="I36" s="252">
        <v>-36.619</v>
      </c>
      <c r="J36" s="251">
        <v>0</v>
      </c>
      <c r="K36" s="251">
        <v>-36.619</v>
      </c>
      <c r="L36" s="55"/>
    </row>
    <row r="37" spans="1:12" s="62" customFormat="1" ht="15.95" customHeight="1">
      <c r="A37" s="86" t="s">
        <v>43</v>
      </c>
      <c r="B37" s="385"/>
      <c r="C37" s="778">
        <v>0</v>
      </c>
      <c r="D37" s="251">
        <v>0</v>
      </c>
      <c r="E37" s="768">
        <v>0</v>
      </c>
      <c r="F37" s="251">
        <v>0</v>
      </c>
      <c r="G37" s="251">
        <v>0</v>
      </c>
      <c r="H37" s="251">
        <v>0</v>
      </c>
      <c r="I37" s="252">
        <v>0</v>
      </c>
      <c r="J37" s="251">
        <v>0</v>
      </c>
      <c r="K37" s="251">
        <v>0</v>
      </c>
      <c r="L37" s="55"/>
    </row>
    <row r="38" spans="1:12" s="61" customFormat="1" ht="15.95" customHeight="1">
      <c r="A38" s="393" t="s">
        <v>44</v>
      </c>
      <c r="B38" s="389"/>
      <c r="C38" s="780">
        <v>289.5680000000001</v>
      </c>
      <c r="D38" s="323">
        <v>275.46400000000006</v>
      </c>
      <c r="E38" s="770">
        <v>393.34900000000005</v>
      </c>
      <c r="F38" s="323">
        <v>176.74299999999963</v>
      </c>
      <c r="G38" s="323">
        <v>201.42000000000004</v>
      </c>
      <c r="H38" s="323">
        <v>158.27700000000013</v>
      </c>
      <c r="I38" s="845">
        <v>117.90199999999984</v>
      </c>
      <c r="J38" s="323">
        <v>958.38000000000011</v>
      </c>
      <c r="K38" s="323">
        <v>477.59900000000005</v>
      </c>
      <c r="L38" s="60"/>
    </row>
    <row r="39" spans="1:12" s="62" customFormat="1" ht="15.95" customHeight="1">
      <c r="A39" s="394" t="s">
        <v>166</v>
      </c>
      <c r="B39" s="385"/>
      <c r="C39" s="778"/>
      <c r="D39" s="251"/>
      <c r="E39" s="768"/>
      <c r="F39" s="251"/>
      <c r="G39" s="251"/>
      <c r="H39" s="367"/>
      <c r="I39" s="252"/>
      <c r="J39" s="251"/>
      <c r="K39" s="251"/>
      <c r="L39" s="55"/>
    </row>
    <row r="40" spans="1:12" s="62" customFormat="1" ht="15.95" customHeight="1">
      <c r="A40" s="395" t="s">
        <v>168</v>
      </c>
      <c r="B40" s="396"/>
      <c r="C40" s="792">
        <v>0.5493178152861059</v>
      </c>
      <c r="D40" s="293">
        <v>0.57635292415454198</v>
      </c>
      <c r="E40" s="788">
        <v>0.60476685676642594</v>
      </c>
      <c r="F40" s="293">
        <v>0.62327390683458617</v>
      </c>
      <c r="G40" s="293">
        <v>0.60067014348636738</v>
      </c>
      <c r="H40" s="293">
        <v>0.60922316937885246</v>
      </c>
      <c r="I40" s="295">
        <v>0.65564295718002286</v>
      </c>
      <c r="J40" s="293">
        <v>0.57607702729315402</v>
      </c>
      <c r="K40" s="293">
        <v>0.62126671061193561</v>
      </c>
      <c r="L40" s="55"/>
    </row>
    <row r="41" spans="1:12" s="62" customFormat="1" ht="15.95" customHeight="1">
      <c r="A41" s="397" t="s">
        <v>176</v>
      </c>
      <c r="B41" s="398"/>
      <c r="C41" s="793">
        <v>0.17598231210676626</v>
      </c>
      <c r="D41" s="298">
        <v>0.17202567365889132</v>
      </c>
      <c r="E41" s="789">
        <v>0.13104511771041363</v>
      </c>
      <c r="F41" s="298">
        <v>0.11952378775370182</v>
      </c>
      <c r="G41" s="298">
        <v>0.13342407245767091</v>
      </c>
      <c r="H41" s="298">
        <v>0.10655357380357225</v>
      </c>
      <c r="I41" s="299">
        <v>0.10479017260085366</v>
      </c>
      <c r="J41" s="298">
        <v>0.16000062674783228</v>
      </c>
      <c r="K41" s="298">
        <v>0.11459084205993574</v>
      </c>
      <c r="L41" s="55"/>
    </row>
    <row r="42" spans="1:12" s="62" customFormat="1" ht="15.95" customHeight="1">
      <c r="A42" s="395" t="s">
        <v>170</v>
      </c>
      <c r="B42" s="385"/>
      <c r="C42" s="778">
        <v>37.187971268910751</v>
      </c>
      <c r="D42" s="251">
        <v>21.512833021272399</v>
      </c>
      <c r="E42" s="768">
        <v>44.625879821944409</v>
      </c>
      <c r="F42" s="251">
        <v>49.068939371815723</v>
      </c>
      <c r="G42" s="251">
        <v>51.218823342694236</v>
      </c>
      <c r="H42" s="251">
        <v>67.966730203007046</v>
      </c>
      <c r="I42" s="252">
        <v>51.346276065552601</v>
      </c>
      <c r="J42" s="251">
        <v>34.393388395441292</v>
      </c>
      <c r="K42" s="251">
        <v>56.776448942378956</v>
      </c>
      <c r="L42" s="55"/>
    </row>
    <row r="43" spans="1:12" s="62" customFormat="1" ht="15.95" customHeight="1">
      <c r="A43" s="399" t="s">
        <v>171</v>
      </c>
      <c r="B43" s="385"/>
      <c r="C43" s="778">
        <v>68819.331999999995</v>
      </c>
      <c r="D43" s="251">
        <v>67157.97</v>
      </c>
      <c r="E43" s="768">
        <v>65845.433000000005</v>
      </c>
      <c r="F43" s="251">
        <v>64441.297999999995</v>
      </c>
      <c r="G43" s="251">
        <v>63934.821000000004</v>
      </c>
      <c r="H43" s="251">
        <v>64500.773000000001</v>
      </c>
      <c r="I43" s="252">
        <v>66799.937999999995</v>
      </c>
      <c r="J43" s="251">
        <v>68819.331999999995</v>
      </c>
      <c r="K43" s="251">
        <v>63934.821000000004</v>
      </c>
      <c r="L43" s="55"/>
    </row>
    <row r="44" spans="1:12" s="67" customFormat="1" ht="15.95" customHeight="1">
      <c r="A44" s="400" t="s">
        <v>172</v>
      </c>
      <c r="B44" s="401"/>
      <c r="C44" s="794">
        <v>22559.063999999998</v>
      </c>
      <c r="D44" s="377">
        <v>22152.880000000001</v>
      </c>
      <c r="E44" s="790">
        <v>32730.156999999999</v>
      </c>
      <c r="F44" s="377">
        <v>33012.290999999997</v>
      </c>
      <c r="G44" s="377">
        <v>32960.978000000003</v>
      </c>
      <c r="H44" s="377">
        <v>32371.72</v>
      </c>
      <c r="I44" s="854">
        <v>31796.423000000003</v>
      </c>
      <c r="J44" s="377">
        <v>22559.063999999998</v>
      </c>
      <c r="K44" s="377">
        <v>32960.978000000003</v>
      </c>
      <c r="L44" s="1047"/>
    </row>
    <row r="45" spans="1:12" s="379" customFormat="1" ht="15" customHeight="1">
      <c r="A45" s="378" t="s">
        <v>173</v>
      </c>
      <c r="B45" s="344"/>
      <c r="C45" s="344"/>
      <c r="D45" s="344"/>
      <c r="E45" s="344"/>
      <c r="F45" s="344"/>
      <c r="G45" s="344"/>
      <c r="H45" s="344"/>
      <c r="I45" s="344"/>
      <c r="J45" s="344"/>
      <c r="K45" s="344"/>
      <c r="L45" s="349"/>
    </row>
    <row r="46" spans="1:12" ht="15" customHeight="1">
      <c r="A46" s="378" t="s">
        <v>174</v>
      </c>
      <c r="C46" s="80"/>
      <c r="I46" s="380"/>
      <c r="J46" s="380"/>
      <c r="K46" s="380"/>
    </row>
    <row r="47" spans="1:12" ht="15" customHeight="1">
      <c r="C47" s="80"/>
      <c r="I47" s="380"/>
      <c r="J47" s="380"/>
      <c r="K47" s="380"/>
    </row>
    <row r="48" spans="1:12" ht="15" customHeight="1">
      <c r="C48" s="80"/>
      <c r="I48" s="380"/>
      <c r="J48" s="380"/>
      <c r="K48" s="38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3" customWidth="1"/>
    <col min="13" max="16384" width="9.140625" style="82"/>
  </cols>
  <sheetData>
    <row r="1" spans="1:12" s="55" customFormat="1" ht="50.1" customHeight="1">
      <c r="A1" s="52"/>
    </row>
    <row r="2" spans="1:12" s="58" customFormat="1" ht="39.950000000000003" customHeight="1">
      <c r="A2" s="56" t="s">
        <v>385</v>
      </c>
      <c r="C2" s="59"/>
      <c r="I2" s="124"/>
      <c r="J2" s="124"/>
      <c r="K2" s="124"/>
      <c r="L2" s="59"/>
    </row>
    <row r="3" spans="1:12" s="58" customFormat="1" ht="2.1" customHeight="1">
      <c r="A3" s="125"/>
      <c r="B3" s="105"/>
      <c r="C3" s="106"/>
      <c r="D3" s="105"/>
      <c r="E3" s="105"/>
      <c r="F3" s="105"/>
      <c r="G3" s="105"/>
      <c r="H3" s="105"/>
      <c r="I3" s="126"/>
      <c r="J3" s="126"/>
      <c r="K3" s="126"/>
      <c r="L3" s="59"/>
    </row>
    <row r="4" spans="1:12" s="62" customFormat="1" ht="15.75" customHeight="1">
      <c r="A4" s="60"/>
      <c r="B4" s="60"/>
      <c r="C4" s="60"/>
      <c r="D4" s="61"/>
      <c r="E4" s="61"/>
      <c r="F4" s="61"/>
      <c r="G4" s="61"/>
      <c r="H4" s="61"/>
      <c r="I4" s="61"/>
      <c r="J4" s="61"/>
      <c r="K4" s="61"/>
      <c r="L4" s="55"/>
    </row>
    <row r="5" spans="1:12" s="62" customFormat="1" ht="20.100000000000001" customHeight="1">
      <c r="A5" s="184" t="s">
        <v>401</v>
      </c>
      <c r="B5" s="207"/>
      <c r="C5" s="207"/>
      <c r="D5" s="185"/>
      <c r="E5" s="207"/>
      <c r="F5" s="185"/>
      <c r="G5" s="185"/>
      <c r="H5" s="185"/>
      <c r="I5" s="186"/>
      <c r="J5" s="186"/>
      <c r="K5" s="186"/>
      <c r="L5" s="55"/>
    </row>
    <row r="6" spans="1:12" s="62" customFormat="1" ht="15.95" customHeight="1">
      <c r="A6" s="84" t="s">
        <v>84</v>
      </c>
      <c r="B6" s="381" t="s">
        <v>128</v>
      </c>
      <c r="C6" s="777" t="s">
        <v>87</v>
      </c>
      <c r="D6" s="358" t="s">
        <v>88</v>
      </c>
      <c r="E6" s="760" t="s">
        <v>89</v>
      </c>
      <c r="F6" s="358" t="s">
        <v>76</v>
      </c>
      <c r="G6" s="358" t="s">
        <v>77</v>
      </c>
      <c r="H6" s="358" t="s">
        <v>78</v>
      </c>
      <c r="I6" s="852" t="s">
        <v>79</v>
      </c>
      <c r="J6" s="315" t="s">
        <v>330</v>
      </c>
      <c r="K6" s="315" t="s">
        <v>337</v>
      </c>
      <c r="L6" s="55"/>
    </row>
    <row r="7" spans="1:12" s="62" customFormat="1" ht="15.95" customHeight="1">
      <c r="A7" s="382" t="s">
        <v>148</v>
      </c>
      <c r="B7" s="385"/>
      <c r="C7" s="796">
        <v>406.93000000000006</v>
      </c>
      <c r="D7" s="251">
        <v>363.60700000000003</v>
      </c>
      <c r="E7" s="795">
        <v>359.25700000000001</v>
      </c>
      <c r="F7" s="251">
        <v>360.58599999999979</v>
      </c>
      <c r="G7" s="251">
        <v>352.51200000000006</v>
      </c>
      <c r="H7" s="251">
        <v>326.36799999999999</v>
      </c>
      <c r="I7" s="252">
        <v>293.7</v>
      </c>
      <c r="J7" s="251">
        <v>1129.7940000000001</v>
      </c>
      <c r="K7" s="251">
        <v>972.58000000000015</v>
      </c>
      <c r="L7" s="55"/>
    </row>
    <row r="8" spans="1:12" s="62" customFormat="1" ht="15.95" customHeight="1">
      <c r="A8" s="382" t="s">
        <v>149</v>
      </c>
      <c r="B8" s="385"/>
      <c r="C8" s="778">
        <v>-16.588999999999999</v>
      </c>
      <c r="D8" s="251">
        <v>-18.324999999999999</v>
      </c>
      <c r="E8" s="768">
        <v>-21.504000000000001</v>
      </c>
      <c r="F8" s="251">
        <v>-20.867000000000004</v>
      </c>
      <c r="G8" s="251">
        <v>-20.731999999999999</v>
      </c>
      <c r="H8" s="251">
        <v>-20.082000000000004</v>
      </c>
      <c r="I8" s="252">
        <v>-21.617999999999999</v>
      </c>
      <c r="J8" s="251">
        <v>-56.418000000000006</v>
      </c>
      <c r="K8" s="251">
        <v>-62.432000000000002</v>
      </c>
      <c r="L8" s="55"/>
    </row>
    <row r="9" spans="1:12" s="62" customFormat="1" ht="15.95" customHeight="1">
      <c r="A9" s="382" t="s">
        <v>150</v>
      </c>
      <c r="B9" s="385"/>
      <c r="C9" s="778">
        <v>18.962999999999994</v>
      </c>
      <c r="D9" s="251">
        <v>18.633000000000003</v>
      </c>
      <c r="E9" s="768">
        <v>18.256</v>
      </c>
      <c r="F9" s="251">
        <v>17.166999999999994</v>
      </c>
      <c r="G9" s="251">
        <v>15.983000000000001</v>
      </c>
      <c r="H9" s="251">
        <v>15.587000000000002</v>
      </c>
      <c r="I9" s="252">
        <v>15.301</v>
      </c>
      <c r="J9" s="251">
        <v>55.851999999999997</v>
      </c>
      <c r="K9" s="251">
        <v>46.871000000000002</v>
      </c>
      <c r="L9" s="55"/>
    </row>
    <row r="10" spans="1:12" s="61" customFormat="1" ht="15.95" customHeight="1">
      <c r="A10" s="383" t="s">
        <v>151</v>
      </c>
      <c r="B10" s="386"/>
      <c r="C10" s="779">
        <v>409.30400000000009</v>
      </c>
      <c r="D10" s="319">
        <v>363.91500000000002</v>
      </c>
      <c r="E10" s="769">
        <v>356.00900000000001</v>
      </c>
      <c r="F10" s="319">
        <v>356.88599999999974</v>
      </c>
      <c r="G10" s="319">
        <v>347.76300000000009</v>
      </c>
      <c r="H10" s="319">
        <v>321.87299999999999</v>
      </c>
      <c r="I10" s="844">
        <v>287.38299999999998</v>
      </c>
      <c r="J10" s="319">
        <v>1129.2280000000001</v>
      </c>
      <c r="K10" s="319">
        <v>957.01900000000001</v>
      </c>
      <c r="L10" s="60"/>
    </row>
    <row r="11" spans="1:12" s="61" customFormat="1" ht="15.95" customHeight="1">
      <c r="A11" s="382" t="s">
        <v>152</v>
      </c>
      <c r="B11" s="385"/>
      <c r="C11" s="778">
        <v>0.35799999999999998</v>
      </c>
      <c r="D11" s="251">
        <v>0.14100000000000001</v>
      </c>
      <c r="E11" s="768">
        <v>0.24399999999999999</v>
      </c>
      <c r="F11" s="251">
        <v>2.4279999999999999</v>
      </c>
      <c r="G11" s="251">
        <v>0.7370000000000001</v>
      </c>
      <c r="H11" s="251">
        <v>0.66399999999999992</v>
      </c>
      <c r="I11" s="252">
        <v>1.9259999999999999</v>
      </c>
      <c r="J11" s="251">
        <v>0.74299999999999999</v>
      </c>
      <c r="K11" s="251">
        <v>3.327</v>
      </c>
      <c r="L11" s="60"/>
    </row>
    <row r="12" spans="1:12" s="61" customFormat="1" ht="15.95" customHeight="1">
      <c r="A12" s="382" t="s">
        <v>153</v>
      </c>
      <c r="B12" s="385"/>
      <c r="C12" s="778">
        <v>21.460000000000008</v>
      </c>
      <c r="D12" s="251">
        <v>21.510999999999996</v>
      </c>
      <c r="E12" s="768">
        <v>26.792000000000002</v>
      </c>
      <c r="F12" s="251">
        <v>24.159999999999997</v>
      </c>
      <c r="G12" s="251">
        <v>20.491</v>
      </c>
      <c r="H12" s="251">
        <v>21.487000000000002</v>
      </c>
      <c r="I12" s="252">
        <v>21.021999999999998</v>
      </c>
      <c r="J12" s="251">
        <v>69.763000000000005</v>
      </c>
      <c r="K12" s="251">
        <v>63</v>
      </c>
      <c r="L12" s="60"/>
    </row>
    <row r="13" spans="1:12" s="61" customFormat="1" ht="15.95" customHeight="1">
      <c r="A13" s="382" t="s">
        <v>154</v>
      </c>
      <c r="B13" s="385"/>
      <c r="C13" s="778">
        <v>7.3999999999999996E-2</v>
      </c>
      <c r="D13" s="251">
        <v>5.099999999999999E-2</v>
      </c>
      <c r="E13" s="768">
        <v>0.02</v>
      </c>
      <c r="F13" s="251">
        <v>0.11200000000000002</v>
      </c>
      <c r="G13" s="251">
        <v>-4.300000000000001E-2</v>
      </c>
      <c r="H13" s="251">
        <v>8.9999999999999993E-3</v>
      </c>
      <c r="I13" s="252">
        <v>0.152</v>
      </c>
      <c r="J13" s="251">
        <v>0.14499999999999999</v>
      </c>
      <c r="K13" s="251">
        <v>0.11799999999999999</v>
      </c>
      <c r="L13" s="60"/>
    </row>
    <row r="14" spans="1:12" s="61" customFormat="1" ht="15.95" customHeight="1">
      <c r="A14" s="382" t="s">
        <v>155</v>
      </c>
      <c r="B14" s="385"/>
      <c r="C14" s="778"/>
      <c r="D14" s="251"/>
      <c r="E14" s="768"/>
      <c r="F14" s="251"/>
      <c r="G14" s="251"/>
      <c r="H14" s="251"/>
      <c r="I14" s="252"/>
      <c r="J14" s="251">
        <v>0</v>
      </c>
      <c r="K14" s="251">
        <v>0</v>
      </c>
      <c r="L14" s="60"/>
    </row>
    <row r="15" spans="1:12" s="61" customFormat="1" ht="15.95" customHeight="1">
      <c r="A15" s="382" t="s">
        <v>156</v>
      </c>
      <c r="B15" s="385"/>
      <c r="C15" s="778">
        <v>13.942</v>
      </c>
      <c r="D15" s="251">
        <v>8.354000000000001</v>
      </c>
      <c r="E15" s="768">
        <v>3.4809999999999999</v>
      </c>
      <c r="F15" s="251">
        <v>3.7440000000000015</v>
      </c>
      <c r="G15" s="251">
        <v>5.5220000000000002</v>
      </c>
      <c r="H15" s="251">
        <v>4.9949999999999992</v>
      </c>
      <c r="I15" s="252">
        <v>3.298</v>
      </c>
      <c r="J15" s="251">
        <v>25.777000000000001</v>
      </c>
      <c r="K15" s="251">
        <v>13.815</v>
      </c>
      <c r="L15" s="60"/>
    </row>
    <row r="16" spans="1:12" s="61" customFormat="1" ht="15.95" customHeight="1">
      <c r="A16" s="382" t="s">
        <v>33</v>
      </c>
      <c r="B16" s="385"/>
      <c r="C16" s="778">
        <v>0.65399999999998926</v>
      </c>
      <c r="D16" s="251">
        <v>0.53700000000000614</v>
      </c>
      <c r="E16" s="768">
        <v>0.77400000000000091</v>
      </c>
      <c r="F16" s="251">
        <v>1.4910000000000068</v>
      </c>
      <c r="G16" s="251">
        <v>0.63099999999999312</v>
      </c>
      <c r="H16" s="251">
        <v>0.62900000000000134</v>
      </c>
      <c r="I16" s="252">
        <v>0.60100000000000264</v>
      </c>
      <c r="J16" s="251">
        <v>1.9649999999999963</v>
      </c>
      <c r="K16" s="251">
        <v>1.8609999999999971</v>
      </c>
      <c r="L16" s="60"/>
    </row>
    <row r="17" spans="1:12" s="61" customFormat="1" ht="15.95" customHeight="1">
      <c r="A17" s="408" t="s">
        <v>34</v>
      </c>
      <c r="B17" s="386"/>
      <c r="C17" s="779">
        <v>36.488</v>
      </c>
      <c r="D17" s="319">
        <v>30.594000000000001</v>
      </c>
      <c r="E17" s="769">
        <v>31.311</v>
      </c>
      <c r="F17" s="319">
        <v>31.935000000000002</v>
      </c>
      <c r="G17" s="319">
        <v>27.337999999999994</v>
      </c>
      <c r="H17" s="319">
        <v>27.784000000000002</v>
      </c>
      <c r="I17" s="844">
        <v>26.998999999999999</v>
      </c>
      <c r="J17" s="319">
        <v>98.393000000000001</v>
      </c>
      <c r="K17" s="319">
        <v>82.120999999999995</v>
      </c>
      <c r="L17" s="60"/>
    </row>
    <row r="18" spans="1:12" s="62" customFormat="1" ht="15.95" customHeight="1">
      <c r="A18" s="382" t="s">
        <v>157</v>
      </c>
      <c r="B18" s="385"/>
      <c r="C18" s="778">
        <v>0.12800000000000011</v>
      </c>
      <c r="D18" s="251">
        <v>1.17</v>
      </c>
      <c r="E18" s="768">
        <v>-0.93500000000000005</v>
      </c>
      <c r="F18" s="251">
        <v>-0.51100000000000001</v>
      </c>
      <c r="G18" s="251">
        <v>0.10299999999999999</v>
      </c>
      <c r="H18" s="251">
        <v>1.6999999999999998E-2</v>
      </c>
      <c r="I18" s="252">
        <v>-1.7999999999999999E-2</v>
      </c>
      <c r="J18" s="251">
        <v>0.36299999999999999</v>
      </c>
      <c r="K18" s="251">
        <v>0.10199999999999999</v>
      </c>
      <c r="L18" s="55"/>
    </row>
    <row r="19" spans="1:12" s="62" customFormat="1" ht="15.95" customHeight="1">
      <c r="A19" s="387" t="s">
        <v>158</v>
      </c>
      <c r="B19" s="385"/>
      <c r="C19" s="778">
        <v>0</v>
      </c>
      <c r="D19" s="251">
        <v>1.038</v>
      </c>
      <c r="E19" s="768">
        <v>1E-3</v>
      </c>
      <c r="F19" s="251">
        <v>0.23</v>
      </c>
      <c r="G19" s="251">
        <v>-0.06</v>
      </c>
      <c r="H19" s="251">
        <v>0</v>
      </c>
      <c r="I19" s="252">
        <v>0</v>
      </c>
      <c r="J19" s="251">
        <v>1.0389999999999999</v>
      </c>
      <c r="K19" s="251">
        <v>-0.06</v>
      </c>
      <c r="L19" s="55"/>
    </row>
    <row r="20" spans="1:12" s="61" customFormat="1" ht="15.95" customHeight="1">
      <c r="A20" s="383" t="s">
        <v>159</v>
      </c>
      <c r="B20" s="386"/>
      <c r="C20" s="779">
        <v>0.12800000000000011</v>
      </c>
      <c r="D20" s="319">
        <v>2.2080000000000002</v>
      </c>
      <c r="E20" s="769">
        <v>-0.93400000000000005</v>
      </c>
      <c r="F20" s="319">
        <v>-0.28100000000000003</v>
      </c>
      <c r="G20" s="319">
        <v>4.2999999999999997E-2</v>
      </c>
      <c r="H20" s="319">
        <v>1.6999999999999998E-2</v>
      </c>
      <c r="I20" s="844">
        <v>-1.7999999999999999E-2</v>
      </c>
      <c r="J20" s="319">
        <v>1.4020000000000001</v>
      </c>
      <c r="K20" s="319">
        <v>4.1999999999999996E-2</v>
      </c>
      <c r="L20" s="60"/>
    </row>
    <row r="21" spans="1:12" s="61" customFormat="1" ht="15.95" customHeight="1">
      <c r="A21" s="382" t="s">
        <v>160</v>
      </c>
      <c r="B21" s="385"/>
      <c r="C21" s="778">
        <v>-10.754</v>
      </c>
      <c r="D21" s="251">
        <v>3.9990000000000006</v>
      </c>
      <c r="E21" s="768">
        <v>-9.4480000000000004</v>
      </c>
      <c r="F21" s="251">
        <v>-11.541999999999998</v>
      </c>
      <c r="G21" s="251">
        <v>-13.706000000000001</v>
      </c>
      <c r="H21" s="251">
        <v>3.988999999999999</v>
      </c>
      <c r="I21" s="252">
        <v>-16.890999999999998</v>
      </c>
      <c r="J21" s="251">
        <v>-16.202999999999999</v>
      </c>
      <c r="K21" s="251">
        <v>-26.608000000000001</v>
      </c>
      <c r="L21" s="60"/>
    </row>
    <row r="22" spans="1:12" s="61" customFormat="1" ht="15.95" customHeight="1">
      <c r="A22" s="382" t="s">
        <v>161</v>
      </c>
      <c r="B22" s="385"/>
      <c r="C22" s="778">
        <v>-2.3999999999999994E-2</v>
      </c>
      <c r="D22" s="251">
        <v>-5.2000000000000005E-2</v>
      </c>
      <c r="E22" s="768">
        <v>-4.5999999999999999E-2</v>
      </c>
      <c r="F22" s="251">
        <v>2.0000000000000018E-3</v>
      </c>
      <c r="G22" s="251">
        <v>2.3000000000000007E-2</v>
      </c>
      <c r="H22" s="251">
        <v>1.1999999999999997E-2</v>
      </c>
      <c r="I22" s="252">
        <v>-0.109</v>
      </c>
      <c r="J22" s="251">
        <v>-0.122</v>
      </c>
      <c r="K22" s="251">
        <v>-7.3999999999999996E-2</v>
      </c>
      <c r="L22" s="60"/>
    </row>
    <row r="23" spans="1:12" s="61" customFormat="1" ht="15.95" customHeight="1">
      <c r="A23" s="382" t="s">
        <v>162</v>
      </c>
      <c r="B23" s="385"/>
      <c r="C23" s="778">
        <v>-1.1649999999999991</v>
      </c>
      <c r="D23" s="251">
        <v>-1.1390000000000005</v>
      </c>
      <c r="E23" s="768">
        <v>-0.82699999999999974</v>
      </c>
      <c r="F23" s="251">
        <v>0.71499999999999986</v>
      </c>
      <c r="G23" s="251">
        <v>-0.47899999999999965</v>
      </c>
      <c r="H23" s="251">
        <v>-1.4660000000000002</v>
      </c>
      <c r="I23" s="252">
        <v>1.0000000000000009E-3</v>
      </c>
      <c r="J23" s="251">
        <v>-3.1309999999999993</v>
      </c>
      <c r="K23" s="251">
        <v>-1.944</v>
      </c>
      <c r="L23" s="60"/>
    </row>
    <row r="24" spans="1:12" s="61" customFormat="1" ht="15.95" customHeight="1">
      <c r="A24" s="383" t="s">
        <v>163</v>
      </c>
      <c r="B24" s="386"/>
      <c r="C24" s="779">
        <v>-11.942999999999998</v>
      </c>
      <c r="D24" s="319">
        <v>2.8079999999999998</v>
      </c>
      <c r="E24" s="769">
        <v>-10.321</v>
      </c>
      <c r="F24" s="319">
        <v>-10.824999999999998</v>
      </c>
      <c r="G24" s="319">
        <v>-14.162000000000001</v>
      </c>
      <c r="H24" s="319">
        <v>2.5349999999999984</v>
      </c>
      <c r="I24" s="844">
        <v>-16.998999999999999</v>
      </c>
      <c r="J24" s="319">
        <v>-19.455999999999996</v>
      </c>
      <c r="K24" s="319">
        <v>-28.626000000000001</v>
      </c>
      <c r="L24" s="60"/>
    </row>
    <row r="25" spans="1:12" s="61" customFormat="1" ht="15.95" customHeight="1">
      <c r="A25" s="388" t="s">
        <v>35</v>
      </c>
      <c r="B25" s="389"/>
      <c r="C25" s="780">
        <v>433.97700000000009</v>
      </c>
      <c r="D25" s="323">
        <v>399.52500000000003</v>
      </c>
      <c r="E25" s="770">
        <v>376.06499999999994</v>
      </c>
      <c r="F25" s="323">
        <v>377.71499999999975</v>
      </c>
      <c r="G25" s="323">
        <v>360.98200000000014</v>
      </c>
      <c r="H25" s="323">
        <v>352.209</v>
      </c>
      <c r="I25" s="845">
        <v>297.36500000000001</v>
      </c>
      <c r="J25" s="323">
        <v>1209.5670000000002</v>
      </c>
      <c r="K25" s="323">
        <v>1010.556</v>
      </c>
      <c r="L25" s="60"/>
    </row>
    <row r="26" spans="1:12" s="62" customFormat="1" ht="15.95" customHeight="1">
      <c r="A26" s="74" t="s">
        <v>164</v>
      </c>
      <c r="B26" s="385"/>
      <c r="C26" s="778">
        <v>201.99199999999996</v>
      </c>
      <c r="D26" s="251">
        <v>187.99500000000003</v>
      </c>
      <c r="E26" s="768">
        <v>186.62899999999999</v>
      </c>
      <c r="F26" s="251">
        <v>178.798</v>
      </c>
      <c r="G26" s="251">
        <v>181.12199999999996</v>
      </c>
      <c r="H26" s="251">
        <v>172.71700000000001</v>
      </c>
      <c r="I26" s="252">
        <v>176.06100000000001</v>
      </c>
      <c r="J26" s="251">
        <v>576.61599999999999</v>
      </c>
      <c r="K26" s="251">
        <v>529.9</v>
      </c>
      <c r="L26" s="55"/>
    </row>
    <row r="27" spans="1:12" s="62" customFormat="1" ht="15.95" customHeight="1">
      <c r="A27" s="75" t="s">
        <v>61</v>
      </c>
      <c r="B27" s="390"/>
      <c r="C27" s="781">
        <v>0</v>
      </c>
      <c r="D27" s="327">
        <v>0</v>
      </c>
      <c r="E27" s="771">
        <v>0</v>
      </c>
      <c r="F27" s="327">
        <v>1.7000000000000001E-2</v>
      </c>
      <c r="G27" s="327">
        <v>0</v>
      </c>
      <c r="H27" s="327">
        <v>0</v>
      </c>
      <c r="I27" s="846">
        <v>0</v>
      </c>
      <c r="J27" s="327">
        <v>0</v>
      </c>
      <c r="K27" s="327">
        <v>0</v>
      </c>
      <c r="L27" s="55"/>
    </row>
    <row r="28" spans="1:12" s="61" customFormat="1" ht="15.95" customHeight="1">
      <c r="A28" s="85" t="s">
        <v>36</v>
      </c>
      <c r="B28" s="391"/>
      <c r="C28" s="791">
        <v>201.99199999999996</v>
      </c>
      <c r="D28" s="367">
        <v>187.99500000000003</v>
      </c>
      <c r="E28" s="787">
        <v>186.62899999999999</v>
      </c>
      <c r="F28" s="367">
        <v>178.815</v>
      </c>
      <c r="G28" s="367">
        <v>181.12199999999996</v>
      </c>
      <c r="H28" s="367">
        <v>172.71700000000001</v>
      </c>
      <c r="I28" s="853">
        <v>176.06100000000001</v>
      </c>
      <c r="J28" s="367">
        <v>576.61599999999999</v>
      </c>
      <c r="K28" s="367">
        <v>529.9</v>
      </c>
      <c r="L28" s="60"/>
    </row>
    <row r="29" spans="1:12" s="61" customFormat="1" ht="15.95" customHeight="1">
      <c r="A29" s="388" t="s">
        <v>165</v>
      </c>
      <c r="B29" s="389"/>
      <c r="C29" s="780">
        <v>231.98500000000013</v>
      </c>
      <c r="D29" s="323">
        <v>211.53</v>
      </c>
      <c r="E29" s="770">
        <v>189.43599999999995</v>
      </c>
      <c r="F29" s="323">
        <v>198.89999999999975</v>
      </c>
      <c r="G29" s="323">
        <v>179.86000000000018</v>
      </c>
      <c r="H29" s="323">
        <v>179.49199999999999</v>
      </c>
      <c r="I29" s="845">
        <v>121.304</v>
      </c>
      <c r="J29" s="323">
        <v>632.95100000000002</v>
      </c>
      <c r="K29" s="323">
        <v>480.65600000000018</v>
      </c>
      <c r="L29" s="60"/>
    </row>
    <row r="30" spans="1:12" s="62" customFormat="1" ht="15.95" customHeight="1">
      <c r="A30" s="55" t="s">
        <v>450</v>
      </c>
      <c r="B30" s="385"/>
      <c r="C30" s="778">
        <v>18.771000000000001</v>
      </c>
      <c r="D30" s="251">
        <v>10.373000000000001</v>
      </c>
      <c r="E30" s="768">
        <v>26.620999999999999</v>
      </c>
      <c r="F30" s="251">
        <v>24.99199999999999</v>
      </c>
      <c r="G30" s="251">
        <v>15.063000000000002</v>
      </c>
      <c r="H30" s="251">
        <v>20.76</v>
      </c>
      <c r="I30" s="252">
        <v>20.998999999999999</v>
      </c>
      <c r="J30" s="251">
        <v>55.765000000000001</v>
      </c>
      <c r="K30" s="251">
        <v>56.822000000000003</v>
      </c>
      <c r="L30" s="55"/>
    </row>
    <row r="31" spans="1:12" s="61" customFormat="1" ht="15.95" customHeight="1">
      <c r="A31" s="392" t="s">
        <v>37</v>
      </c>
      <c r="B31" s="389"/>
      <c r="C31" s="780">
        <v>213.21400000000011</v>
      </c>
      <c r="D31" s="323">
        <v>201.15700000000001</v>
      </c>
      <c r="E31" s="770">
        <v>162.81499999999994</v>
      </c>
      <c r="F31" s="323">
        <v>173.90799999999976</v>
      </c>
      <c r="G31" s="323">
        <v>164.7970000000002</v>
      </c>
      <c r="H31" s="323">
        <v>158.732</v>
      </c>
      <c r="I31" s="845">
        <v>100.30500000000001</v>
      </c>
      <c r="J31" s="323">
        <v>577.18600000000004</v>
      </c>
      <c r="K31" s="323">
        <v>423.83400000000023</v>
      </c>
      <c r="L31" s="60"/>
    </row>
    <row r="32" spans="1:12" s="61" customFormat="1" ht="15.95" customHeight="1">
      <c r="A32" s="86" t="s">
        <v>38</v>
      </c>
      <c r="B32" s="385"/>
      <c r="C32" s="778">
        <v>67.677000000000007</v>
      </c>
      <c r="D32" s="251">
        <v>66.176999999999992</v>
      </c>
      <c r="E32" s="768">
        <v>54.843000000000004</v>
      </c>
      <c r="F32" s="251">
        <v>55.915999999999997</v>
      </c>
      <c r="G32" s="251">
        <v>46.427000000000021</v>
      </c>
      <c r="H32" s="251">
        <v>51.881999999999991</v>
      </c>
      <c r="I32" s="252">
        <v>33.370999999999995</v>
      </c>
      <c r="J32" s="251">
        <v>188.697</v>
      </c>
      <c r="K32" s="251">
        <v>131.68</v>
      </c>
      <c r="L32" s="60"/>
    </row>
    <row r="33" spans="1:12" s="61" customFormat="1" ht="15.95" customHeight="1">
      <c r="A33" s="86" t="s">
        <v>39</v>
      </c>
      <c r="B33" s="385"/>
      <c r="C33" s="778">
        <v>0.33900000000000002</v>
      </c>
      <c r="D33" s="251">
        <v>0.28799999999999998</v>
      </c>
      <c r="E33" s="768">
        <v>0.16600000000000001</v>
      </c>
      <c r="F33" s="251">
        <v>0.16900000000000001</v>
      </c>
      <c r="G33" s="251">
        <v>0.378</v>
      </c>
      <c r="H33" s="251">
        <v>0.23699999999999999</v>
      </c>
      <c r="I33" s="252">
        <v>0.11799999999999999</v>
      </c>
      <c r="J33" s="251">
        <v>0.79300000000000004</v>
      </c>
      <c r="K33" s="251">
        <v>0.73299999999999998</v>
      </c>
      <c r="L33" s="60"/>
    </row>
    <row r="34" spans="1:12" s="61" customFormat="1" ht="15.95" customHeight="1">
      <c r="A34" s="393" t="s">
        <v>40</v>
      </c>
      <c r="B34" s="389"/>
      <c r="C34" s="780">
        <v>145.19800000000009</v>
      </c>
      <c r="D34" s="323">
        <v>134.69200000000001</v>
      </c>
      <c r="E34" s="770">
        <v>107.80599999999994</v>
      </c>
      <c r="F34" s="323">
        <v>117.82299999999977</v>
      </c>
      <c r="G34" s="323">
        <v>117.99200000000017</v>
      </c>
      <c r="H34" s="323">
        <v>106.61300000000001</v>
      </c>
      <c r="I34" s="845">
        <v>66.816000000000017</v>
      </c>
      <c r="J34" s="323">
        <v>387.69600000000003</v>
      </c>
      <c r="K34" s="323">
        <v>291.42100000000022</v>
      </c>
      <c r="L34" s="60"/>
    </row>
    <row r="35" spans="1:12" s="62" customFormat="1" ht="15.95" customHeight="1">
      <c r="A35" s="86" t="s">
        <v>41</v>
      </c>
      <c r="B35" s="385"/>
      <c r="C35" s="778"/>
      <c r="D35" s="251"/>
      <c r="E35" s="768"/>
      <c r="F35" s="251"/>
      <c r="G35" s="251"/>
      <c r="H35" s="251"/>
      <c r="I35" s="252"/>
      <c r="J35" s="251">
        <v>0</v>
      </c>
      <c r="K35" s="251">
        <v>0</v>
      </c>
      <c r="L35" s="55"/>
    </row>
    <row r="36" spans="1:12" s="62" customFormat="1" ht="15.95" customHeight="1">
      <c r="A36" s="86" t="s">
        <v>42</v>
      </c>
      <c r="B36" s="385"/>
      <c r="C36" s="778"/>
      <c r="D36" s="251"/>
      <c r="E36" s="768"/>
      <c r="F36" s="251"/>
      <c r="G36" s="251"/>
      <c r="H36" s="251"/>
      <c r="I36" s="252"/>
      <c r="J36" s="251">
        <v>0</v>
      </c>
      <c r="K36" s="251">
        <v>0</v>
      </c>
      <c r="L36" s="55"/>
    </row>
    <row r="37" spans="1:12" s="62" customFormat="1" ht="15.95" customHeight="1">
      <c r="A37" s="86" t="s">
        <v>43</v>
      </c>
      <c r="B37" s="385"/>
      <c r="C37" s="778"/>
      <c r="D37" s="251"/>
      <c r="E37" s="768"/>
      <c r="F37" s="251"/>
      <c r="G37" s="251"/>
      <c r="H37" s="251"/>
      <c r="I37" s="252"/>
      <c r="J37" s="251">
        <v>0</v>
      </c>
      <c r="K37" s="251">
        <v>0</v>
      </c>
      <c r="L37" s="55"/>
    </row>
    <row r="38" spans="1:12" s="61" customFormat="1" ht="15.95" customHeight="1">
      <c r="A38" s="393" t="s">
        <v>44</v>
      </c>
      <c r="B38" s="389"/>
      <c r="C38" s="780">
        <v>145.19800000000009</v>
      </c>
      <c r="D38" s="323">
        <v>134.69200000000001</v>
      </c>
      <c r="E38" s="770">
        <v>107.80599999999994</v>
      </c>
      <c r="F38" s="323">
        <v>117.82299999999977</v>
      </c>
      <c r="G38" s="323">
        <v>117.99200000000017</v>
      </c>
      <c r="H38" s="323">
        <v>106.61300000000001</v>
      </c>
      <c r="I38" s="845">
        <v>66.816000000000017</v>
      </c>
      <c r="J38" s="323">
        <v>387.69600000000003</v>
      </c>
      <c r="K38" s="323">
        <v>291.42100000000022</v>
      </c>
      <c r="L38" s="60"/>
    </row>
    <row r="39" spans="1:12" s="62" customFormat="1" ht="15.95" customHeight="1">
      <c r="A39" s="404" t="s">
        <v>178</v>
      </c>
      <c r="B39" s="385"/>
      <c r="C39" s="778"/>
      <c r="D39" s="251"/>
      <c r="E39" s="768"/>
      <c r="F39" s="251"/>
      <c r="G39" s="251"/>
      <c r="H39" s="367"/>
      <c r="I39" s="252"/>
      <c r="J39" s="251"/>
      <c r="K39" s="251"/>
      <c r="L39" s="55"/>
    </row>
    <row r="40" spans="1:12" s="62" customFormat="1" ht="15.95" customHeight="1">
      <c r="A40" s="395" t="s">
        <v>168</v>
      </c>
      <c r="B40" s="396"/>
      <c r="C40" s="792">
        <v>0.46544402122693118</v>
      </c>
      <c r="D40" s="293">
        <v>0.47054627370001884</v>
      </c>
      <c r="E40" s="788">
        <v>0.49626793240530231</v>
      </c>
      <c r="F40" s="293">
        <v>0.47341249354672205</v>
      </c>
      <c r="G40" s="293">
        <v>0.50174800959604604</v>
      </c>
      <c r="H40" s="293">
        <v>0.49038213106422612</v>
      </c>
      <c r="I40" s="295">
        <v>0.59207035125182861</v>
      </c>
      <c r="J40" s="293">
        <v>0.47671274100566557</v>
      </c>
      <c r="K40" s="293">
        <v>0.52436480511718297</v>
      </c>
      <c r="L40" s="55"/>
    </row>
    <row r="41" spans="1:12" s="62" customFormat="1" ht="15.95" customHeight="1">
      <c r="A41" s="397" t="s">
        <v>179</v>
      </c>
      <c r="B41" s="398"/>
      <c r="C41" s="793">
        <v>0.22689653601287979</v>
      </c>
      <c r="D41" s="298">
        <v>0.21670386130182262</v>
      </c>
      <c r="E41" s="789">
        <v>0.17882946095787461</v>
      </c>
      <c r="F41" s="298">
        <v>0.20466039854591028</v>
      </c>
      <c r="G41" s="298">
        <v>0.21416937976302489</v>
      </c>
      <c r="H41" s="298">
        <v>0.19696356289296801</v>
      </c>
      <c r="I41" s="299">
        <v>0.12127216647827169</v>
      </c>
      <c r="J41" s="298">
        <v>0.20796243390841324</v>
      </c>
      <c r="K41" s="298">
        <v>0.17737353073100826</v>
      </c>
      <c r="L41" s="55"/>
    </row>
    <row r="42" spans="1:12" s="62" customFormat="1" ht="15.95" customHeight="1">
      <c r="A42" s="395" t="s">
        <v>170</v>
      </c>
      <c r="B42" s="385"/>
      <c r="C42" s="778">
        <v>29.264550440766016</v>
      </c>
      <c r="D42" s="251">
        <v>16.653349779847431</v>
      </c>
      <c r="E42" s="768">
        <v>44.091237359311513</v>
      </c>
      <c r="F42" s="251">
        <v>43.349317584746409</v>
      </c>
      <c r="G42" s="251">
        <v>27.25380896654929</v>
      </c>
      <c r="H42" s="251">
        <v>38.268259856415689</v>
      </c>
      <c r="I42" s="252">
        <v>38.046347504664695</v>
      </c>
      <c r="J42" s="251">
        <v>29.851617746970089</v>
      </c>
      <c r="K42" s="251">
        <v>34.497966015174683</v>
      </c>
      <c r="L42" s="55"/>
    </row>
    <row r="43" spans="1:12" s="62" customFormat="1" ht="15.95" customHeight="1">
      <c r="A43" s="399" t="s">
        <v>171</v>
      </c>
      <c r="B43" s="385"/>
      <c r="C43" s="778">
        <v>26028.992999999999</v>
      </c>
      <c r="D43" s="251">
        <v>25284.968000000001</v>
      </c>
      <c r="E43" s="768">
        <v>24545.246999999999</v>
      </c>
      <c r="F43" s="251">
        <v>23756.414000000001</v>
      </c>
      <c r="G43" s="251">
        <v>22365.65</v>
      </c>
      <c r="H43" s="251">
        <v>21849.821</v>
      </c>
      <c r="I43" s="252">
        <v>21549.069</v>
      </c>
      <c r="J43" s="251">
        <v>26028.992999999999</v>
      </c>
      <c r="K43" s="251">
        <v>22365.65</v>
      </c>
      <c r="L43" s="55"/>
    </row>
    <row r="44" spans="1:12" s="67" customFormat="1" ht="15.95" customHeight="1">
      <c r="A44" s="400" t="s">
        <v>172</v>
      </c>
      <c r="B44" s="401"/>
      <c r="C44" s="794">
        <v>3902.7080000000001</v>
      </c>
      <c r="D44" s="377">
        <v>3854.8209999999999</v>
      </c>
      <c r="E44" s="790">
        <v>3807.2579999999998</v>
      </c>
      <c r="F44" s="377">
        <v>3755.7869999999998</v>
      </c>
      <c r="G44" s="377">
        <v>3734.2649999999999</v>
      </c>
      <c r="H44" s="377">
        <v>3692.152</v>
      </c>
      <c r="I44" s="854">
        <v>3591.2420000000002</v>
      </c>
      <c r="J44" s="377">
        <v>3902.7080000000001</v>
      </c>
      <c r="K44" s="377">
        <v>3734.2649999999999</v>
      </c>
      <c r="L44" s="1047"/>
    </row>
    <row r="45" spans="1:12" s="379" customFormat="1" ht="15" customHeight="1">
      <c r="A45" s="1049" t="s">
        <v>183</v>
      </c>
      <c r="B45" s="344"/>
      <c r="C45" s="344"/>
      <c r="D45" s="344"/>
      <c r="E45" s="344"/>
      <c r="F45" s="344"/>
      <c r="G45" s="344"/>
      <c r="H45" s="344"/>
      <c r="I45" s="344"/>
      <c r="J45" s="344"/>
      <c r="K45" s="344"/>
      <c r="L45" s="349"/>
    </row>
    <row r="46" spans="1:12" ht="15" customHeight="1">
      <c r="A46" s="378" t="s">
        <v>181</v>
      </c>
      <c r="C46" s="80"/>
      <c r="I46" s="380"/>
      <c r="J46" s="380"/>
      <c r="K46" s="380"/>
    </row>
    <row r="47" spans="1:12" ht="15" customHeight="1">
      <c r="A47" s="378" t="s">
        <v>182</v>
      </c>
      <c r="B47" s="411"/>
      <c r="C47" s="411"/>
      <c r="D47" s="411"/>
      <c r="E47" s="411"/>
      <c r="F47" s="411"/>
      <c r="G47" s="411"/>
      <c r="H47" s="411"/>
      <c r="I47" s="411"/>
      <c r="J47" s="411"/>
      <c r="K47" s="411"/>
    </row>
    <row r="48" spans="1:12" ht="15" customHeight="1">
      <c r="I48" s="380"/>
      <c r="J48" s="380"/>
      <c r="K48" s="38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379" customWidth="1"/>
    <col min="13" max="16384" width="9.140625" style="82"/>
  </cols>
  <sheetData>
    <row r="1" spans="1:12" s="55" customFormat="1" ht="50.1" customHeight="1">
      <c r="A1" s="52"/>
      <c r="L1" s="86"/>
    </row>
    <row r="2" spans="1:12" s="58" customFormat="1" ht="39.950000000000003" customHeight="1">
      <c r="A2" s="56" t="s">
        <v>386</v>
      </c>
      <c r="C2" s="59"/>
      <c r="I2" s="124"/>
      <c r="J2" s="124"/>
      <c r="K2" s="124"/>
      <c r="L2" s="379"/>
    </row>
    <row r="3" spans="1:12" s="58" customFormat="1" ht="2.1" customHeight="1">
      <c r="A3" s="125"/>
      <c r="B3" s="105"/>
      <c r="C3" s="106"/>
      <c r="D3" s="105"/>
      <c r="E3" s="105"/>
      <c r="F3" s="105"/>
      <c r="G3" s="105"/>
      <c r="H3" s="105"/>
      <c r="I3" s="126"/>
      <c r="J3" s="126"/>
      <c r="K3" s="126"/>
      <c r="L3" s="379"/>
    </row>
    <row r="4" spans="1:12" s="62" customFormat="1" ht="15.75" customHeight="1">
      <c r="A4" s="60"/>
      <c r="B4" s="60"/>
      <c r="C4" s="60"/>
      <c r="D4" s="61"/>
      <c r="E4" s="61"/>
      <c r="F4" s="61"/>
      <c r="G4" s="61"/>
      <c r="H4" s="61"/>
      <c r="I4" s="61"/>
      <c r="J4" s="61"/>
      <c r="K4" s="61"/>
      <c r="L4" s="86"/>
    </row>
    <row r="5" spans="1:12" s="62" customFormat="1" ht="20.100000000000001" customHeight="1">
      <c r="A5" s="184" t="s">
        <v>400</v>
      </c>
      <c r="B5" s="207"/>
      <c r="C5" s="207"/>
      <c r="D5" s="185"/>
      <c r="E5" s="207"/>
      <c r="F5" s="185"/>
      <c r="G5" s="185"/>
      <c r="H5" s="185"/>
      <c r="I5" s="186"/>
      <c r="J5" s="186"/>
      <c r="K5" s="186"/>
      <c r="L5" s="86"/>
    </row>
    <row r="6" spans="1:12" s="62" customFormat="1" ht="15.95" customHeight="1">
      <c r="A6" s="84" t="s">
        <v>84</v>
      </c>
      <c r="B6" s="381" t="s">
        <v>128</v>
      </c>
      <c r="C6" s="777" t="s">
        <v>87</v>
      </c>
      <c r="D6" s="358" t="s">
        <v>88</v>
      </c>
      <c r="E6" s="760" t="s">
        <v>89</v>
      </c>
      <c r="F6" s="358" t="s">
        <v>76</v>
      </c>
      <c r="G6" s="358" t="s">
        <v>77</v>
      </c>
      <c r="H6" s="358" t="s">
        <v>78</v>
      </c>
      <c r="I6" s="852" t="s">
        <v>79</v>
      </c>
      <c r="J6" s="315" t="s">
        <v>330</v>
      </c>
      <c r="K6" s="315" t="s">
        <v>337</v>
      </c>
      <c r="L6" s="86"/>
    </row>
    <row r="7" spans="1:12" s="62" customFormat="1" ht="15.95" customHeight="1">
      <c r="A7" s="382" t="s">
        <v>148</v>
      </c>
      <c r="B7" s="385"/>
      <c r="C7" s="796">
        <v>471.54399999999998</v>
      </c>
      <c r="D7" s="251">
        <v>445.19899999999996</v>
      </c>
      <c r="E7" s="795">
        <v>462.096</v>
      </c>
      <c r="F7" s="251">
        <v>446.26099999999997</v>
      </c>
      <c r="G7" s="251">
        <v>420.41999999999996</v>
      </c>
      <c r="H7" s="251">
        <v>466.65199999999999</v>
      </c>
      <c r="I7" s="252">
        <v>455.71899999999999</v>
      </c>
      <c r="J7" s="251">
        <v>1378.8389999999999</v>
      </c>
      <c r="K7" s="251">
        <v>1342.7909999999999</v>
      </c>
      <c r="L7" s="86"/>
    </row>
    <row r="8" spans="1:12" s="62" customFormat="1" ht="15.95" customHeight="1">
      <c r="A8" s="382" t="s">
        <v>149</v>
      </c>
      <c r="B8" s="385"/>
      <c r="C8" s="778">
        <v>-45.266000000000005</v>
      </c>
      <c r="D8" s="251">
        <v>-48.327999999999996</v>
      </c>
      <c r="E8" s="768">
        <v>-36.466000000000001</v>
      </c>
      <c r="F8" s="251">
        <v>-32.253</v>
      </c>
      <c r="G8" s="251">
        <v>-31.628999999999991</v>
      </c>
      <c r="H8" s="251">
        <v>-23.317000000000004</v>
      </c>
      <c r="I8" s="252">
        <v>-21.367999999999999</v>
      </c>
      <c r="J8" s="251">
        <v>-130.06</v>
      </c>
      <c r="K8" s="251">
        <v>-76.313999999999993</v>
      </c>
      <c r="L8" s="86"/>
    </row>
    <row r="9" spans="1:12" s="62" customFormat="1" ht="15.95" customHeight="1">
      <c r="A9" s="382" t="s">
        <v>150</v>
      </c>
      <c r="B9" s="385"/>
      <c r="C9" s="778">
        <v>20.051000000000002</v>
      </c>
      <c r="D9" s="251">
        <v>21.682000000000002</v>
      </c>
      <c r="E9" s="768">
        <v>25.213999999999999</v>
      </c>
      <c r="F9" s="251">
        <v>24.896000000000001</v>
      </c>
      <c r="G9" s="251">
        <v>23.680000000000007</v>
      </c>
      <c r="H9" s="251">
        <v>23.428999999999998</v>
      </c>
      <c r="I9" s="252">
        <v>25.297000000000001</v>
      </c>
      <c r="J9" s="251">
        <v>66.947000000000003</v>
      </c>
      <c r="K9" s="251">
        <v>72.405999999999992</v>
      </c>
      <c r="L9" s="86"/>
    </row>
    <row r="10" spans="1:12" s="61" customFormat="1" ht="15.95" customHeight="1">
      <c r="A10" s="383" t="s">
        <v>151</v>
      </c>
      <c r="B10" s="386"/>
      <c r="C10" s="779">
        <v>446.32899999999995</v>
      </c>
      <c r="D10" s="319">
        <v>418.553</v>
      </c>
      <c r="E10" s="769">
        <v>450.84399999999999</v>
      </c>
      <c r="F10" s="319">
        <v>438.904</v>
      </c>
      <c r="G10" s="319">
        <v>412.47099999999995</v>
      </c>
      <c r="H10" s="319">
        <v>466.76399999999995</v>
      </c>
      <c r="I10" s="844">
        <v>459.64800000000002</v>
      </c>
      <c r="J10" s="319">
        <v>1315.7259999999999</v>
      </c>
      <c r="K10" s="319">
        <v>1338.8829999999998</v>
      </c>
      <c r="L10" s="412"/>
    </row>
    <row r="11" spans="1:12" s="61" customFormat="1" ht="15.95" customHeight="1">
      <c r="A11" s="382" t="s">
        <v>152</v>
      </c>
      <c r="B11" s="385"/>
      <c r="C11" s="778">
        <v>29.701000000000008</v>
      </c>
      <c r="D11" s="251">
        <v>38.123999999999995</v>
      </c>
      <c r="E11" s="768">
        <v>31.853999999999999</v>
      </c>
      <c r="F11" s="251">
        <v>33.817999999999998</v>
      </c>
      <c r="G11" s="251">
        <v>34.008000000000003</v>
      </c>
      <c r="H11" s="251">
        <v>30.412000000000003</v>
      </c>
      <c r="I11" s="252">
        <v>28.818999999999999</v>
      </c>
      <c r="J11" s="251">
        <v>99.679000000000002</v>
      </c>
      <c r="K11" s="251">
        <v>93.239000000000004</v>
      </c>
      <c r="L11" s="412"/>
    </row>
    <row r="12" spans="1:12" s="61" customFormat="1" ht="15.95" customHeight="1">
      <c r="A12" s="382" t="s">
        <v>153</v>
      </c>
      <c r="B12" s="385"/>
      <c r="C12" s="778">
        <v>0.70300000000000029</v>
      </c>
      <c r="D12" s="251">
        <v>0.79499999999999993</v>
      </c>
      <c r="E12" s="768">
        <v>2.242</v>
      </c>
      <c r="F12" s="251">
        <v>6.3880000000000017</v>
      </c>
      <c r="G12" s="251">
        <v>5.6529999999999987</v>
      </c>
      <c r="H12" s="251">
        <v>5.8109999999999999</v>
      </c>
      <c r="I12" s="252">
        <v>6.8659999999999997</v>
      </c>
      <c r="J12" s="251">
        <v>3.74</v>
      </c>
      <c r="K12" s="251">
        <v>18.329999999999998</v>
      </c>
      <c r="L12" s="412"/>
    </row>
    <row r="13" spans="1:12" s="61" customFormat="1" ht="15.95" customHeight="1">
      <c r="A13" s="382" t="s">
        <v>154</v>
      </c>
      <c r="B13" s="385"/>
      <c r="C13" s="778">
        <v>11.942</v>
      </c>
      <c r="D13" s="251">
        <v>13.767000000000001</v>
      </c>
      <c r="E13" s="768">
        <v>9.4640000000000004</v>
      </c>
      <c r="F13" s="251">
        <v>7.5030000000000001</v>
      </c>
      <c r="G13" s="251">
        <v>6.134999999999998</v>
      </c>
      <c r="H13" s="251">
        <v>8.1080000000000005</v>
      </c>
      <c r="I13" s="252">
        <v>9.2729999999999997</v>
      </c>
      <c r="J13" s="251">
        <v>35.173000000000002</v>
      </c>
      <c r="K13" s="251">
        <v>23.515999999999998</v>
      </c>
      <c r="L13" s="412"/>
    </row>
    <row r="14" spans="1:12" s="61" customFormat="1" ht="15.95" customHeight="1">
      <c r="A14" s="382" t="s">
        <v>155</v>
      </c>
      <c r="B14" s="385"/>
      <c r="C14" s="778">
        <v>1.2320000000000002</v>
      </c>
      <c r="D14" s="251">
        <v>11.99</v>
      </c>
      <c r="E14" s="768">
        <v>-9.3130000000000006</v>
      </c>
      <c r="F14" s="251">
        <v>-6.0580000000000016</v>
      </c>
      <c r="G14" s="251">
        <v>-5.8979999999999988</v>
      </c>
      <c r="H14" s="251">
        <v>-4.4080000000000004</v>
      </c>
      <c r="I14" s="252"/>
      <c r="J14" s="251">
        <v>3.9090000000000007</v>
      </c>
      <c r="K14" s="251">
        <v>-10.306000000000001</v>
      </c>
      <c r="L14" s="412"/>
    </row>
    <row r="15" spans="1:12" s="61" customFormat="1" ht="15.95" customHeight="1">
      <c r="A15" s="382" t="s">
        <v>156</v>
      </c>
      <c r="B15" s="385"/>
      <c r="C15" s="778">
        <v>2.2550000000000008</v>
      </c>
      <c r="D15" s="251">
        <v>-0.72100000000000009</v>
      </c>
      <c r="E15" s="768">
        <v>6.625</v>
      </c>
      <c r="F15" s="251">
        <v>3.016</v>
      </c>
      <c r="G15" s="251">
        <v>5.1109999999999989</v>
      </c>
      <c r="H15" s="251">
        <v>3.3230000000000004</v>
      </c>
      <c r="I15" s="252">
        <v>3.84</v>
      </c>
      <c r="J15" s="251">
        <v>8.1590000000000007</v>
      </c>
      <c r="K15" s="251">
        <v>12.273999999999999</v>
      </c>
      <c r="L15" s="412"/>
    </row>
    <row r="16" spans="1:12" s="61" customFormat="1" ht="15.95" customHeight="1">
      <c r="A16" s="382" t="s">
        <v>33</v>
      </c>
      <c r="B16" s="385"/>
      <c r="C16" s="778">
        <v>42.625999999999998</v>
      </c>
      <c r="D16" s="251">
        <v>30.013999999999996</v>
      </c>
      <c r="E16" s="768">
        <v>60.498000000000012</v>
      </c>
      <c r="F16" s="251">
        <v>46.070000000000022</v>
      </c>
      <c r="G16" s="251">
        <v>47.084999999999994</v>
      </c>
      <c r="H16" s="251">
        <v>51.021999999999998</v>
      </c>
      <c r="I16" s="252">
        <v>35.570999999999998</v>
      </c>
      <c r="J16" s="251">
        <v>133.13800000000001</v>
      </c>
      <c r="K16" s="251">
        <v>133.678</v>
      </c>
      <c r="L16" s="412"/>
    </row>
    <row r="17" spans="1:12" s="61" customFormat="1" ht="15.95" customHeight="1">
      <c r="A17" s="408" t="s">
        <v>34</v>
      </c>
      <c r="B17" s="386"/>
      <c r="C17" s="779">
        <v>88.459000000000003</v>
      </c>
      <c r="D17" s="319">
        <v>93.968999999999994</v>
      </c>
      <c r="E17" s="769">
        <v>101.37</v>
      </c>
      <c r="F17" s="319">
        <v>90.737000000000023</v>
      </c>
      <c r="G17" s="319">
        <v>92.093999999999994</v>
      </c>
      <c r="H17" s="319">
        <v>94.268000000000001</v>
      </c>
      <c r="I17" s="844">
        <v>84.369</v>
      </c>
      <c r="J17" s="319">
        <v>283.798</v>
      </c>
      <c r="K17" s="319">
        <v>270.73099999999999</v>
      </c>
      <c r="L17" s="412"/>
    </row>
    <row r="18" spans="1:12" s="62" customFormat="1" ht="15.95" customHeight="1">
      <c r="A18" s="382" t="s">
        <v>157</v>
      </c>
      <c r="B18" s="385"/>
      <c r="C18" s="778">
        <v>23.381</v>
      </c>
      <c r="D18" s="251">
        <v>-0.66499999999999992</v>
      </c>
      <c r="E18" s="768">
        <v>1.573</v>
      </c>
      <c r="F18" s="251">
        <v>3.0679999999999978</v>
      </c>
      <c r="G18" s="251">
        <v>52.902000000000001</v>
      </c>
      <c r="H18" s="251">
        <v>1.6880000000000006</v>
      </c>
      <c r="I18" s="252">
        <v>7.3369999999999997</v>
      </c>
      <c r="J18" s="251">
        <v>24.289000000000001</v>
      </c>
      <c r="K18" s="251">
        <v>61.927000000000007</v>
      </c>
      <c r="L18" s="86"/>
    </row>
    <row r="19" spans="1:12" s="62" customFormat="1" ht="15.95" customHeight="1">
      <c r="A19" s="387" t="s">
        <v>158</v>
      </c>
      <c r="B19" s="385"/>
      <c r="C19" s="778">
        <v>9.8999999999999977E-2</v>
      </c>
      <c r="D19" s="251">
        <v>0.47899999999999998</v>
      </c>
      <c r="E19" s="768">
        <v>0.73299999999999998</v>
      </c>
      <c r="F19" s="251">
        <v>6.7719999999999985</v>
      </c>
      <c r="G19" s="251">
        <v>3.5310000000000024</v>
      </c>
      <c r="H19" s="251">
        <v>0.45199999999999818</v>
      </c>
      <c r="I19" s="252">
        <v>31.163</v>
      </c>
      <c r="J19" s="251">
        <v>1.3109999999999999</v>
      </c>
      <c r="K19" s="251">
        <v>35.146000000000001</v>
      </c>
      <c r="L19" s="86"/>
    </row>
    <row r="20" spans="1:12" s="61" customFormat="1" ht="15.95" customHeight="1">
      <c r="A20" s="383" t="s">
        <v>159</v>
      </c>
      <c r="B20" s="386"/>
      <c r="C20" s="779">
        <v>23.48</v>
      </c>
      <c r="D20" s="319">
        <v>-0.18599999999999994</v>
      </c>
      <c r="E20" s="769">
        <v>2.306</v>
      </c>
      <c r="F20" s="319">
        <v>9.8399999999999963</v>
      </c>
      <c r="G20" s="319">
        <v>56.433000000000007</v>
      </c>
      <c r="H20" s="319">
        <v>2.1399999999999988</v>
      </c>
      <c r="I20" s="844">
        <v>38.5</v>
      </c>
      <c r="J20" s="319">
        <v>25.6</v>
      </c>
      <c r="K20" s="319">
        <v>97.073000000000008</v>
      </c>
      <c r="L20" s="412"/>
    </row>
    <row r="21" spans="1:12" s="61" customFormat="1" ht="15.95" customHeight="1">
      <c r="A21" s="382" t="s">
        <v>160</v>
      </c>
      <c r="B21" s="385"/>
      <c r="C21" s="778">
        <v>22.497</v>
      </c>
      <c r="D21" s="251">
        <v>-10.364999999999998</v>
      </c>
      <c r="E21" s="768">
        <v>0.66500000000000004</v>
      </c>
      <c r="F21" s="251">
        <v>-4.0380000000000003</v>
      </c>
      <c r="G21" s="251">
        <v>16.164999999999999</v>
      </c>
      <c r="H21" s="251">
        <v>-13.052</v>
      </c>
      <c r="I21" s="252">
        <v>29.274000000000001</v>
      </c>
      <c r="J21" s="251">
        <v>12.797000000000001</v>
      </c>
      <c r="K21" s="251">
        <v>32.387</v>
      </c>
      <c r="L21" s="412"/>
    </row>
    <row r="22" spans="1:12" s="61" customFormat="1" ht="15.95" customHeight="1">
      <c r="A22" s="382" t="s">
        <v>161</v>
      </c>
      <c r="B22" s="385"/>
      <c r="C22" s="778">
        <v>6.1340000000000003</v>
      </c>
      <c r="D22" s="251">
        <v>24.72</v>
      </c>
      <c r="E22" s="768">
        <v>26.768999999999998</v>
      </c>
      <c r="F22" s="251">
        <v>12.918000000000003</v>
      </c>
      <c r="G22" s="251">
        <v>14.594999999999999</v>
      </c>
      <c r="H22" s="251">
        <v>16.343</v>
      </c>
      <c r="I22" s="252">
        <v>0.106</v>
      </c>
      <c r="J22" s="251">
        <v>57.622999999999998</v>
      </c>
      <c r="K22" s="251">
        <v>31.044000000000004</v>
      </c>
      <c r="L22" s="412"/>
    </row>
    <row r="23" spans="1:12" s="61" customFormat="1" ht="15.95" customHeight="1">
      <c r="A23" s="382" t="s">
        <v>162</v>
      </c>
      <c r="B23" s="385"/>
      <c r="C23" s="778">
        <v>23.929000000000002</v>
      </c>
      <c r="D23" s="251">
        <v>13.747999999999998</v>
      </c>
      <c r="E23" s="768">
        <v>7.4390000000000001</v>
      </c>
      <c r="F23" s="251">
        <v>2.465999999999994</v>
      </c>
      <c r="G23" s="251">
        <v>9.4420000000000002</v>
      </c>
      <c r="H23" s="251">
        <v>40.456000000000003</v>
      </c>
      <c r="I23" s="252">
        <v>3.2560000000000002</v>
      </c>
      <c r="J23" s="251">
        <v>45.116</v>
      </c>
      <c r="K23" s="251">
        <v>53.154000000000003</v>
      </c>
      <c r="L23" s="412"/>
    </row>
    <row r="24" spans="1:12" s="61" customFormat="1" ht="15.95" customHeight="1">
      <c r="A24" s="383" t="s">
        <v>163</v>
      </c>
      <c r="B24" s="386"/>
      <c r="C24" s="779">
        <v>52.56</v>
      </c>
      <c r="D24" s="319">
        <v>28.102999999999998</v>
      </c>
      <c r="E24" s="769">
        <v>34.872999999999998</v>
      </c>
      <c r="F24" s="319">
        <v>11.345999999999997</v>
      </c>
      <c r="G24" s="319">
        <v>40.201999999999998</v>
      </c>
      <c r="H24" s="319">
        <v>43.747</v>
      </c>
      <c r="I24" s="844">
        <v>32.636000000000003</v>
      </c>
      <c r="J24" s="319">
        <v>115.536</v>
      </c>
      <c r="K24" s="319">
        <v>116.58500000000001</v>
      </c>
      <c r="L24" s="412"/>
    </row>
    <row r="25" spans="1:12" s="61" customFormat="1" ht="15.95" customHeight="1">
      <c r="A25" s="388" t="s">
        <v>35</v>
      </c>
      <c r="B25" s="389"/>
      <c r="C25" s="780">
        <v>610.82799999999997</v>
      </c>
      <c r="D25" s="323">
        <v>540.43899999999985</v>
      </c>
      <c r="E25" s="770">
        <v>589.39300000000003</v>
      </c>
      <c r="F25" s="323">
        <v>550.82700000000011</v>
      </c>
      <c r="G25" s="323">
        <v>601.19999999999993</v>
      </c>
      <c r="H25" s="323">
        <v>606.91899999999987</v>
      </c>
      <c r="I25" s="845">
        <v>615.15300000000002</v>
      </c>
      <c r="J25" s="323">
        <v>1740.6599999999999</v>
      </c>
      <c r="K25" s="323">
        <v>1823.2719999999999</v>
      </c>
      <c r="L25" s="412"/>
    </row>
    <row r="26" spans="1:12" s="62" customFormat="1" ht="15.95" customHeight="1">
      <c r="A26" s="74" t="s">
        <v>164</v>
      </c>
      <c r="B26" s="385"/>
      <c r="C26" s="778">
        <v>371.85199999999998</v>
      </c>
      <c r="D26" s="251">
        <v>353.37199999999996</v>
      </c>
      <c r="E26" s="768">
        <v>397.21100000000001</v>
      </c>
      <c r="F26" s="251">
        <v>398.065</v>
      </c>
      <c r="G26" s="251">
        <v>396.59799999999996</v>
      </c>
      <c r="H26" s="251">
        <v>411.56599999999997</v>
      </c>
      <c r="I26" s="252">
        <v>422.17400000000004</v>
      </c>
      <c r="J26" s="251">
        <v>1122.4349999999999</v>
      </c>
      <c r="K26" s="251">
        <v>1230.338</v>
      </c>
      <c r="L26" s="86"/>
    </row>
    <row r="27" spans="1:12" s="62" customFormat="1" ht="15.95" customHeight="1">
      <c r="A27" s="75" t="s">
        <v>61</v>
      </c>
      <c r="B27" s="390"/>
      <c r="C27" s="781">
        <v>8.6000000000000021E-2</v>
      </c>
      <c r="D27" s="327">
        <v>0.38400000000000001</v>
      </c>
      <c r="E27" s="771">
        <v>3.6999999999999998E-2</v>
      </c>
      <c r="F27" s="327">
        <v>1.8560000000000001</v>
      </c>
      <c r="G27" s="327">
        <v>0.23400000000000001</v>
      </c>
      <c r="H27" s="327">
        <v>0.04</v>
      </c>
      <c r="I27" s="846">
        <v>5.0999999999999997E-2</v>
      </c>
      <c r="J27" s="327">
        <v>0.50700000000000001</v>
      </c>
      <c r="K27" s="327">
        <v>0.32500000000000001</v>
      </c>
      <c r="L27" s="86"/>
    </row>
    <row r="28" spans="1:12" s="61" customFormat="1" ht="15.95" customHeight="1">
      <c r="A28" s="85" t="s">
        <v>36</v>
      </c>
      <c r="B28" s="391"/>
      <c r="C28" s="791">
        <v>371.93799999999999</v>
      </c>
      <c r="D28" s="367">
        <v>353.75599999999997</v>
      </c>
      <c r="E28" s="787">
        <v>397.24799999999999</v>
      </c>
      <c r="F28" s="367">
        <v>399.92099999999999</v>
      </c>
      <c r="G28" s="367">
        <v>396.83199999999994</v>
      </c>
      <c r="H28" s="367">
        <v>411.60599999999999</v>
      </c>
      <c r="I28" s="853">
        <v>422.22500000000002</v>
      </c>
      <c r="J28" s="367">
        <v>1122.942</v>
      </c>
      <c r="K28" s="367">
        <v>1230.663</v>
      </c>
      <c r="L28" s="412"/>
    </row>
    <row r="29" spans="1:12" s="61" customFormat="1" ht="15.95" customHeight="1">
      <c r="A29" s="388" t="s">
        <v>165</v>
      </c>
      <c r="B29" s="389"/>
      <c r="C29" s="780">
        <v>238.89</v>
      </c>
      <c r="D29" s="323">
        <v>186.68299999999988</v>
      </c>
      <c r="E29" s="770">
        <v>192.14500000000004</v>
      </c>
      <c r="F29" s="323">
        <v>150.90600000000012</v>
      </c>
      <c r="G29" s="323">
        <v>204.36799999999999</v>
      </c>
      <c r="H29" s="323">
        <v>195.31299999999987</v>
      </c>
      <c r="I29" s="845">
        <v>192.928</v>
      </c>
      <c r="J29" s="323">
        <v>617.71799999999985</v>
      </c>
      <c r="K29" s="323">
        <v>592.60899999999992</v>
      </c>
      <c r="L29" s="412"/>
    </row>
    <row r="30" spans="1:12" s="62" customFormat="1" ht="15.95" customHeight="1">
      <c r="A30" s="55" t="s">
        <v>450</v>
      </c>
      <c r="B30" s="385"/>
      <c r="C30" s="778">
        <v>44.438000000000002</v>
      </c>
      <c r="D30" s="251">
        <v>25.393000000000001</v>
      </c>
      <c r="E30" s="768">
        <v>46.055999999999997</v>
      </c>
      <c r="F30" s="251">
        <v>53.749000000000024</v>
      </c>
      <c r="G30" s="251">
        <v>67.165999999999997</v>
      </c>
      <c r="H30" s="251">
        <v>90.790999999999997</v>
      </c>
      <c r="I30" s="252">
        <v>68.298000000000002</v>
      </c>
      <c r="J30" s="251">
        <v>115.887</v>
      </c>
      <c r="K30" s="251">
        <v>226.255</v>
      </c>
      <c r="L30" s="86"/>
    </row>
    <row r="31" spans="1:12" s="61" customFormat="1" ht="15.95" customHeight="1">
      <c r="A31" s="392" t="s">
        <v>37</v>
      </c>
      <c r="B31" s="389"/>
      <c r="C31" s="780">
        <v>194.452</v>
      </c>
      <c r="D31" s="323">
        <v>161.28999999999988</v>
      </c>
      <c r="E31" s="770">
        <v>146.08900000000006</v>
      </c>
      <c r="F31" s="323">
        <v>97.157000000000096</v>
      </c>
      <c r="G31" s="323">
        <v>137.202</v>
      </c>
      <c r="H31" s="323">
        <v>104.52199999999988</v>
      </c>
      <c r="I31" s="845">
        <v>124.63</v>
      </c>
      <c r="J31" s="323">
        <v>501.8309999999999</v>
      </c>
      <c r="K31" s="323">
        <v>366.35399999999998</v>
      </c>
      <c r="L31" s="412"/>
    </row>
    <row r="32" spans="1:12" s="61" customFormat="1" ht="15.95" customHeight="1">
      <c r="A32" s="86" t="s">
        <v>38</v>
      </c>
      <c r="B32" s="385"/>
      <c r="C32" s="778">
        <v>40.869</v>
      </c>
      <c r="D32" s="251">
        <v>10.269999999999996</v>
      </c>
      <c r="E32" s="768">
        <v>40.643000000000001</v>
      </c>
      <c r="F32" s="251">
        <v>23.349000000000004</v>
      </c>
      <c r="G32" s="251">
        <v>41.367000000000019</v>
      </c>
      <c r="H32" s="251">
        <v>36.489999999999981</v>
      </c>
      <c r="I32" s="252">
        <v>9.3220000000000027</v>
      </c>
      <c r="J32" s="251">
        <v>91.781999999999996</v>
      </c>
      <c r="K32" s="251">
        <v>87.179000000000002</v>
      </c>
      <c r="L32" s="412"/>
    </row>
    <row r="33" spans="1:12" s="61" customFormat="1" ht="15.95" customHeight="1">
      <c r="A33" s="86" t="s">
        <v>39</v>
      </c>
      <c r="B33" s="385"/>
      <c r="C33" s="778">
        <v>9.2129999999999992</v>
      </c>
      <c r="D33" s="251">
        <v>10.248000000000001</v>
      </c>
      <c r="E33" s="768">
        <v>22.369</v>
      </c>
      <c r="F33" s="251">
        <v>14.888</v>
      </c>
      <c r="G33" s="251">
        <v>12.407</v>
      </c>
      <c r="H33" s="251">
        <v>16.367999999999999</v>
      </c>
      <c r="I33" s="252">
        <v>22.074000000000002</v>
      </c>
      <c r="J33" s="251">
        <v>41.831000000000003</v>
      </c>
      <c r="K33" s="251">
        <v>50.849000000000004</v>
      </c>
      <c r="L33" s="412"/>
    </row>
    <row r="34" spans="1:12" s="61" customFormat="1" ht="15.95" customHeight="1">
      <c r="A34" s="393" t="s">
        <v>40</v>
      </c>
      <c r="B34" s="389"/>
      <c r="C34" s="780">
        <v>144.37</v>
      </c>
      <c r="D34" s="323">
        <v>140.77199999999988</v>
      </c>
      <c r="E34" s="770">
        <v>83.077000000000055</v>
      </c>
      <c r="F34" s="323">
        <v>58.920000000000094</v>
      </c>
      <c r="G34" s="323">
        <v>83.427999999999983</v>
      </c>
      <c r="H34" s="323">
        <v>51.663999999999902</v>
      </c>
      <c r="I34" s="845">
        <v>93.233999999999995</v>
      </c>
      <c r="J34" s="323">
        <v>368.21799999999996</v>
      </c>
      <c r="K34" s="323">
        <v>228.32599999999996</v>
      </c>
      <c r="L34" s="412"/>
    </row>
    <row r="35" spans="1:12" s="62" customFormat="1" ht="15.95" customHeight="1">
      <c r="A35" s="86" t="s">
        <v>41</v>
      </c>
      <c r="B35" s="385"/>
      <c r="C35" s="778">
        <v>0</v>
      </c>
      <c r="D35" s="251">
        <v>0</v>
      </c>
      <c r="E35" s="768">
        <v>202.46600000000001</v>
      </c>
      <c r="F35" s="251">
        <v>0</v>
      </c>
      <c r="G35" s="251">
        <v>0</v>
      </c>
      <c r="H35" s="251">
        <v>0</v>
      </c>
      <c r="I35" s="252">
        <v>-5.5289999999999999</v>
      </c>
      <c r="J35" s="251">
        <v>202.46600000000001</v>
      </c>
      <c r="K35" s="251">
        <v>-5.5289999999999999</v>
      </c>
      <c r="L35" s="86"/>
    </row>
    <row r="36" spans="1:12" s="62" customFormat="1" ht="15.95" customHeight="1">
      <c r="A36" s="86" t="s">
        <v>42</v>
      </c>
      <c r="B36" s="385"/>
      <c r="C36" s="778"/>
      <c r="D36" s="251"/>
      <c r="E36" s="768"/>
      <c r="F36" s="251">
        <v>0</v>
      </c>
      <c r="G36" s="251">
        <v>0</v>
      </c>
      <c r="H36" s="251">
        <v>0</v>
      </c>
      <c r="I36" s="252">
        <v>-36.619</v>
      </c>
      <c r="J36" s="251">
        <v>0</v>
      </c>
      <c r="K36" s="251">
        <v>-36.619</v>
      </c>
      <c r="L36" s="86"/>
    </row>
    <row r="37" spans="1:12" s="62" customFormat="1" ht="15.95" customHeight="1">
      <c r="A37" s="86" t="s">
        <v>43</v>
      </c>
      <c r="B37" s="385"/>
      <c r="C37" s="778"/>
      <c r="D37" s="251"/>
      <c r="E37" s="768"/>
      <c r="F37" s="251"/>
      <c r="G37" s="251"/>
      <c r="H37" s="251"/>
      <c r="I37" s="252"/>
      <c r="J37" s="251">
        <v>0</v>
      </c>
      <c r="K37" s="251">
        <v>0</v>
      </c>
      <c r="L37" s="86"/>
    </row>
    <row r="38" spans="1:12" s="61" customFormat="1" ht="15.95" customHeight="1">
      <c r="A38" s="393" t="s">
        <v>44</v>
      </c>
      <c r="B38" s="389"/>
      <c r="C38" s="780">
        <v>144.37</v>
      </c>
      <c r="D38" s="323">
        <v>140.77199999999988</v>
      </c>
      <c r="E38" s="770">
        <v>285.54300000000006</v>
      </c>
      <c r="F38" s="323">
        <v>58.920000000000094</v>
      </c>
      <c r="G38" s="323">
        <v>83.427999999999983</v>
      </c>
      <c r="H38" s="323">
        <v>51.663999999999902</v>
      </c>
      <c r="I38" s="845">
        <v>51.085999999999999</v>
      </c>
      <c r="J38" s="323">
        <v>570.68399999999997</v>
      </c>
      <c r="K38" s="323">
        <v>186.178</v>
      </c>
      <c r="L38" s="412"/>
    </row>
    <row r="39" spans="1:12" s="62" customFormat="1" ht="15.95" customHeight="1">
      <c r="A39" s="404" t="s">
        <v>166</v>
      </c>
      <c r="B39" s="385"/>
      <c r="C39" s="778"/>
      <c r="D39" s="251"/>
      <c r="E39" s="768"/>
      <c r="F39" s="251"/>
      <c r="G39" s="251"/>
      <c r="H39" s="367"/>
      <c r="I39" s="252"/>
      <c r="J39" s="251"/>
      <c r="K39" s="251"/>
      <c r="L39" s="86"/>
    </row>
    <row r="40" spans="1:12" s="62" customFormat="1" ht="15.95" customHeight="1">
      <c r="A40" s="395" t="s">
        <v>168</v>
      </c>
      <c r="B40" s="396"/>
      <c r="C40" s="792">
        <v>0.60890790860929755</v>
      </c>
      <c r="D40" s="293">
        <v>0.65457156126778426</v>
      </c>
      <c r="E40" s="788">
        <v>0.67399511022356895</v>
      </c>
      <c r="F40" s="293">
        <v>0.72603739468108841</v>
      </c>
      <c r="G40" s="293">
        <v>0.66006653359946765</v>
      </c>
      <c r="H40" s="293">
        <v>0.67818934651905782</v>
      </c>
      <c r="I40" s="295">
        <v>0.68637395899881815</v>
      </c>
      <c r="J40" s="293">
        <v>0.64512426321050642</v>
      </c>
      <c r="K40" s="293">
        <v>0.67497499001794581</v>
      </c>
      <c r="L40" s="86"/>
    </row>
    <row r="41" spans="1:12" s="62" customFormat="1" ht="15.95" customHeight="1">
      <c r="A41" s="397" t="s">
        <v>176</v>
      </c>
      <c r="B41" s="398"/>
      <c r="C41" s="793">
        <v>0.14512235459148051</v>
      </c>
      <c r="D41" s="298">
        <v>0.14525943180687081</v>
      </c>
      <c r="E41" s="789">
        <v>0.10289276947569485</v>
      </c>
      <c r="F41" s="298">
        <v>7.1785397084678779E-2</v>
      </c>
      <c r="G41" s="298">
        <v>9.1032875836574101E-2</v>
      </c>
      <c r="H41" s="298">
        <v>6.1916350970703915E-2</v>
      </c>
      <c r="I41" s="299">
        <v>9.71275344633689E-2</v>
      </c>
      <c r="J41" s="298">
        <v>0.1313093829008756</v>
      </c>
      <c r="K41" s="298">
        <v>8.3617733068508115E-2</v>
      </c>
      <c r="L41" s="86"/>
    </row>
    <row r="42" spans="1:12" s="62" customFormat="1" ht="15.95" customHeight="1">
      <c r="A42" s="395" t="s">
        <v>170</v>
      </c>
      <c r="B42" s="385"/>
      <c r="C42" s="778">
        <v>41.990310776892208</v>
      </c>
      <c r="D42" s="251">
        <v>24.424217092652505</v>
      </c>
      <c r="E42" s="768">
        <v>44.940865452697665</v>
      </c>
      <c r="F42" s="251">
        <v>52.276085355305611</v>
      </c>
      <c r="G42" s="251">
        <v>63.800429263205899</v>
      </c>
      <c r="H42" s="251">
        <v>82.629459974441261</v>
      </c>
      <c r="I42" s="252">
        <v>57.529541304845893</v>
      </c>
      <c r="J42" s="251">
        <v>37.110322074273491</v>
      </c>
      <c r="K42" s="251">
        <v>67.76727928867308</v>
      </c>
      <c r="L42" s="86"/>
    </row>
    <row r="43" spans="1:12" s="62" customFormat="1" ht="15.95" customHeight="1">
      <c r="A43" s="399" t="s">
        <v>171</v>
      </c>
      <c r="B43" s="385"/>
      <c r="C43" s="778">
        <v>42790.339</v>
      </c>
      <c r="D43" s="251">
        <v>41873.002</v>
      </c>
      <c r="E43" s="768">
        <v>41300.186000000002</v>
      </c>
      <c r="F43" s="251">
        <v>40684.883999999998</v>
      </c>
      <c r="G43" s="251">
        <v>41569.171000000002</v>
      </c>
      <c r="H43" s="251">
        <v>42650.951999999997</v>
      </c>
      <c r="I43" s="252">
        <v>45250.868999999999</v>
      </c>
      <c r="J43" s="251">
        <v>42790.339</v>
      </c>
      <c r="K43" s="251">
        <v>41569.171000000002</v>
      </c>
      <c r="L43" s="86"/>
    </row>
    <row r="44" spans="1:12" s="67" customFormat="1" ht="15.95" customHeight="1">
      <c r="A44" s="400" t="s">
        <v>172</v>
      </c>
      <c r="B44" s="401"/>
      <c r="C44" s="794">
        <v>18656.356</v>
      </c>
      <c r="D44" s="377">
        <v>18298.059000000001</v>
      </c>
      <c r="E44" s="790">
        <v>28922.899000000001</v>
      </c>
      <c r="F44" s="377">
        <v>29256.504000000001</v>
      </c>
      <c r="G44" s="377">
        <v>29226.713</v>
      </c>
      <c r="H44" s="377">
        <v>28679.567999999999</v>
      </c>
      <c r="I44" s="854">
        <v>28205.181</v>
      </c>
      <c r="J44" s="377">
        <v>18656.356</v>
      </c>
      <c r="K44" s="377">
        <v>29226.713</v>
      </c>
      <c r="L44" s="86"/>
    </row>
    <row r="45" spans="1:12" ht="15" customHeight="1">
      <c r="A45" s="378" t="s">
        <v>173</v>
      </c>
      <c r="B45" s="413"/>
      <c r="C45" s="413"/>
      <c r="D45" s="413"/>
      <c r="E45" s="413"/>
      <c r="F45" s="413"/>
      <c r="G45" s="413"/>
      <c r="H45" s="413"/>
      <c r="I45" s="413"/>
      <c r="J45" s="413"/>
      <c r="K45" s="413"/>
    </row>
    <row r="46" spans="1:12" ht="15" customHeight="1">
      <c r="A46" s="378" t="s">
        <v>174</v>
      </c>
      <c r="C46" s="80"/>
      <c r="I46" s="380"/>
      <c r="J46" s="380"/>
      <c r="K46" s="380"/>
    </row>
    <row r="47" spans="1:12" ht="15" customHeight="1">
      <c r="I47" s="380"/>
      <c r="J47" s="380"/>
      <c r="K47" s="380"/>
    </row>
    <row r="48" spans="1:12" ht="15" customHeight="1"/>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3" customWidth="1"/>
    <col min="13" max="16384" width="9.140625" style="82"/>
  </cols>
  <sheetData>
    <row r="1" spans="1:12" s="55" customFormat="1" ht="50.1" customHeight="1">
      <c r="A1" s="52"/>
    </row>
    <row r="2" spans="1:12" s="58" customFormat="1" ht="39.950000000000003" customHeight="1">
      <c r="A2" s="56" t="s">
        <v>387</v>
      </c>
      <c r="C2" s="59"/>
      <c r="I2" s="124"/>
      <c r="J2" s="124"/>
      <c r="K2" s="124"/>
      <c r="L2" s="59"/>
    </row>
    <row r="3" spans="1:12" s="58" customFormat="1" ht="2.1" customHeight="1">
      <c r="A3" s="125"/>
      <c r="B3" s="105"/>
      <c r="C3" s="106"/>
      <c r="D3" s="105"/>
      <c r="E3" s="105"/>
      <c r="F3" s="105"/>
      <c r="G3" s="105"/>
      <c r="H3" s="105"/>
      <c r="I3" s="126"/>
      <c r="J3" s="126"/>
      <c r="K3" s="126"/>
      <c r="L3" s="59"/>
    </row>
    <row r="4" spans="1:12" s="62" customFormat="1" ht="15.75" customHeight="1">
      <c r="A4" s="60"/>
      <c r="B4" s="60"/>
      <c r="C4" s="60"/>
      <c r="D4" s="61"/>
      <c r="E4" s="61"/>
      <c r="F4" s="61"/>
      <c r="G4" s="61"/>
      <c r="H4" s="61"/>
      <c r="I4" s="61"/>
      <c r="J4" s="61"/>
      <c r="K4" s="61"/>
      <c r="L4" s="55"/>
    </row>
    <row r="5" spans="1:12" s="62" customFormat="1" ht="20.100000000000001" customHeight="1">
      <c r="A5" s="184" t="s">
        <v>399</v>
      </c>
      <c r="B5" s="207"/>
      <c r="C5" s="207"/>
      <c r="D5" s="185"/>
      <c r="E5" s="207"/>
      <c r="F5" s="185"/>
      <c r="G5" s="185"/>
      <c r="H5" s="185"/>
      <c r="I5" s="186"/>
      <c r="J5" s="186"/>
      <c r="K5" s="186"/>
      <c r="L5" s="55"/>
    </row>
    <row r="6" spans="1:12" s="62" customFormat="1" ht="15.95" customHeight="1">
      <c r="A6" s="84" t="s">
        <v>84</v>
      </c>
      <c r="B6" s="381" t="s">
        <v>128</v>
      </c>
      <c r="C6" s="777" t="s">
        <v>87</v>
      </c>
      <c r="D6" s="358" t="s">
        <v>88</v>
      </c>
      <c r="E6" s="760" t="s">
        <v>89</v>
      </c>
      <c r="F6" s="358" t="s">
        <v>76</v>
      </c>
      <c r="G6" s="358" t="s">
        <v>77</v>
      </c>
      <c r="H6" s="358" t="s">
        <v>78</v>
      </c>
      <c r="I6" s="852" t="s">
        <v>79</v>
      </c>
      <c r="J6" s="315" t="s">
        <v>330</v>
      </c>
      <c r="K6" s="315" t="s">
        <v>337</v>
      </c>
      <c r="L6" s="55"/>
    </row>
    <row r="7" spans="1:12" s="62" customFormat="1" ht="15.95" customHeight="1">
      <c r="A7" s="382" t="s">
        <v>148</v>
      </c>
      <c r="B7" s="385"/>
      <c r="C7" s="796">
        <v>953.65899999999999</v>
      </c>
      <c r="D7" s="251">
        <v>916.25099999999998</v>
      </c>
      <c r="E7" s="795">
        <v>889.63100000000009</v>
      </c>
      <c r="F7" s="251">
        <v>810.21898148160676</v>
      </c>
      <c r="G7" s="251">
        <v>857.06495449273064</v>
      </c>
      <c r="H7" s="251">
        <v>947.83892654040062</v>
      </c>
      <c r="I7" s="252">
        <v>984.72259820266481</v>
      </c>
      <c r="J7" s="251">
        <v>2759.5410000000002</v>
      </c>
      <c r="K7" s="251">
        <v>2789.6264792357961</v>
      </c>
      <c r="L7" s="55"/>
    </row>
    <row r="8" spans="1:12" s="62" customFormat="1" ht="15.95" customHeight="1">
      <c r="A8" s="382" t="s">
        <v>149</v>
      </c>
      <c r="B8" s="385"/>
      <c r="C8" s="778">
        <v>-124.68999999999997</v>
      </c>
      <c r="D8" s="251">
        <v>-131.77700000000002</v>
      </c>
      <c r="E8" s="768">
        <v>-129.904</v>
      </c>
      <c r="F8" s="251">
        <v>-122.30600000000001</v>
      </c>
      <c r="G8" s="251">
        <v>-125.67000000000004</v>
      </c>
      <c r="H8" s="251">
        <v>-151.81399999999996</v>
      </c>
      <c r="I8" s="252">
        <v>-153.41</v>
      </c>
      <c r="J8" s="251">
        <v>-386.37099999999998</v>
      </c>
      <c r="K8" s="251">
        <v>-430.89400000000001</v>
      </c>
      <c r="L8" s="55"/>
    </row>
    <row r="9" spans="1:12" s="62" customFormat="1" ht="15.95" customHeight="1">
      <c r="A9" s="382" t="s">
        <v>150</v>
      </c>
      <c r="B9" s="385"/>
      <c r="C9" s="778">
        <v>64.172000000000011</v>
      </c>
      <c r="D9" s="251">
        <v>67.298999999999992</v>
      </c>
      <c r="E9" s="768">
        <v>68.777000000000001</v>
      </c>
      <c r="F9" s="251">
        <v>60.141514166745914</v>
      </c>
      <c r="G9" s="251">
        <v>60.462809367414792</v>
      </c>
      <c r="H9" s="251">
        <v>60.914786540988104</v>
      </c>
      <c r="I9" s="252">
        <v>64.052631859182199</v>
      </c>
      <c r="J9" s="251">
        <v>200.24799999999999</v>
      </c>
      <c r="K9" s="251">
        <v>185.43022776758511</v>
      </c>
      <c r="L9" s="55"/>
    </row>
    <row r="10" spans="1:12" s="61" customFormat="1" ht="15.95" customHeight="1">
      <c r="A10" s="383" t="s">
        <v>151</v>
      </c>
      <c r="B10" s="386"/>
      <c r="C10" s="779">
        <v>893.14099999999996</v>
      </c>
      <c r="D10" s="319">
        <v>851.77299999999991</v>
      </c>
      <c r="E10" s="769">
        <v>828.50400000000002</v>
      </c>
      <c r="F10" s="319">
        <v>748.05449564835271</v>
      </c>
      <c r="G10" s="319">
        <v>791.8577638601455</v>
      </c>
      <c r="H10" s="319">
        <v>856.93971308138873</v>
      </c>
      <c r="I10" s="844">
        <v>895.36523006184711</v>
      </c>
      <c r="J10" s="319">
        <v>2573.4179999999997</v>
      </c>
      <c r="K10" s="319">
        <v>2544.162707003381</v>
      </c>
      <c r="L10" s="60"/>
    </row>
    <row r="11" spans="1:12" s="61" customFormat="1" ht="15.95" customHeight="1">
      <c r="A11" s="382" t="s">
        <v>152</v>
      </c>
      <c r="B11" s="385"/>
      <c r="C11" s="778">
        <v>22.643999999999998</v>
      </c>
      <c r="D11" s="251">
        <v>17.587000000000003</v>
      </c>
      <c r="E11" s="768">
        <v>20.015999999999998</v>
      </c>
      <c r="F11" s="251">
        <v>17.898999999999994</v>
      </c>
      <c r="G11" s="251">
        <v>17.439999999999998</v>
      </c>
      <c r="H11" s="251">
        <v>17.084000000000003</v>
      </c>
      <c r="I11" s="252">
        <v>16.561</v>
      </c>
      <c r="J11" s="251">
        <v>60.247</v>
      </c>
      <c r="K11" s="251">
        <v>51.085000000000001</v>
      </c>
      <c r="L11" s="60"/>
    </row>
    <row r="12" spans="1:12" s="61" customFormat="1" ht="15.95" customHeight="1">
      <c r="A12" s="382" t="s">
        <v>153</v>
      </c>
      <c r="B12" s="385"/>
      <c r="C12" s="778">
        <v>34.048999999999999</v>
      </c>
      <c r="D12" s="251">
        <v>14.998000000000001</v>
      </c>
      <c r="E12" s="768">
        <v>23.047999999999998</v>
      </c>
      <c r="F12" s="251">
        <v>38.818999999999988</v>
      </c>
      <c r="G12" s="251">
        <v>28.749000000000002</v>
      </c>
      <c r="H12" s="251">
        <v>21.42</v>
      </c>
      <c r="I12" s="252">
        <v>21.585000000000001</v>
      </c>
      <c r="J12" s="251">
        <v>72.094999999999999</v>
      </c>
      <c r="K12" s="251">
        <v>71.754000000000005</v>
      </c>
      <c r="L12" s="60"/>
    </row>
    <row r="13" spans="1:12" s="61" customFormat="1" ht="15.95" customHeight="1">
      <c r="A13" s="382" t="s">
        <v>154</v>
      </c>
      <c r="B13" s="385"/>
      <c r="C13" s="778">
        <v>0.60700000000000021</v>
      </c>
      <c r="D13" s="251">
        <v>-2.016</v>
      </c>
      <c r="E13" s="768">
        <v>3.1429999999999998</v>
      </c>
      <c r="F13" s="251">
        <v>1.5839999999999996</v>
      </c>
      <c r="G13" s="251">
        <v>2.5130000000000003</v>
      </c>
      <c r="H13" s="251">
        <v>1.6890000000000001</v>
      </c>
      <c r="I13" s="252">
        <v>1.4</v>
      </c>
      <c r="J13" s="251">
        <v>1.734</v>
      </c>
      <c r="K13" s="251">
        <v>5.6020000000000003</v>
      </c>
      <c r="L13" s="60"/>
    </row>
    <row r="14" spans="1:12" s="61" customFormat="1" ht="15.95" customHeight="1">
      <c r="A14" s="382" t="s">
        <v>155</v>
      </c>
      <c r="B14" s="385"/>
      <c r="C14" s="778">
        <v>17.628</v>
      </c>
      <c r="D14" s="251">
        <v>-14.225999999999999</v>
      </c>
      <c r="E14" s="768">
        <v>1.9630000000000001</v>
      </c>
      <c r="F14" s="251">
        <v>2.4359999999999999</v>
      </c>
      <c r="G14" s="251">
        <v>3.1599999999999997</v>
      </c>
      <c r="H14" s="251">
        <v>0.65800000000000014</v>
      </c>
      <c r="I14" s="252">
        <v>1.349</v>
      </c>
      <c r="J14" s="251">
        <v>5.3650000000000011</v>
      </c>
      <c r="K14" s="251">
        <v>5.1669999999999998</v>
      </c>
      <c r="L14" s="60"/>
    </row>
    <row r="15" spans="1:12" s="61" customFormat="1" ht="15.95" customHeight="1">
      <c r="A15" s="382" t="s">
        <v>156</v>
      </c>
      <c r="B15" s="385"/>
      <c r="C15" s="778">
        <v>48.984999999999985</v>
      </c>
      <c r="D15" s="251">
        <v>69.734000000000009</v>
      </c>
      <c r="E15" s="768">
        <v>36.262999999999998</v>
      </c>
      <c r="F15" s="251">
        <v>41.194999999999993</v>
      </c>
      <c r="G15" s="251">
        <v>46.912000000000006</v>
      </c>
      <c r="H15" s="251">
        <v>72.064999999999998</v>
      </c>
      <c r="I15" s="252">
        <v>56.601999999999997</v>
      </c>
      <c r="J15" s="251">
        <v>154.982</v>
      </c>
      <c r="K15" s="251">
        <v>175.57900000000001</v>
      </c>
      <c r="L15" s="60"/>
    </row>
    <row r="16" spans="1:12" s="61" customFormat="1" ht="15.95" customHeight="1">
      <c r="A16" s="382" t="s">
        <v>33</v>
      </c>
      <c r="B16" s="385"/>
      <c r="C16" s="778">
        <v>118.40199999999999</v>
      </c>
      <c r="D16" s="251">
        <v>176.91099999999997</v>
      </c>
      <c r="E16" s="768">
        <v>131.09299999999999</v>
      </c>
      <c r="F16" s="251">
        <v>142.73877983000003</v>
      </c>
      <c r="G16" s="251">
        <v>131.858114</v>
      </c>
      <c r="H16" s="251">
        <v>139.85600000000002</v>
      </c>
      <c r="I16" s="252">
        <v>138.81800000000001</v>
      </c>
      <c r="J16" s="251">
        <v>426.40599999999995</v>
      </c>
      <c r="K16" s="251">
        <v>410.53211399999998</v>
      </c>
      <c r="L16" s="60"/>
    </row>
    <row r="17" spans="1:12" s="61" customFormat="1" ht="15.95" customHeight="1">
      <c r="A17" s="383" t="s">
        <v>34</v>
      </c>
      <c r="B17" s="386"/>
      <c r="C17" s="779">
        <v>242.31499999999997</v>
      </c>
      <c r="D17" s="319">
        <v>262.988</v>
      </c>
      <c r="E17" s="769">
        <v>215.52599999999998</v>
      </c>
      <c r="F17" s="319">
        <v>244.67177982999999</v>
      </c>
      <c r="G17" s="319">
        <v>230.632114</v>
      </c>
      <c r="H17" s="319">
        <v>252.77200000000002</v>
      </c>
      <c r="I17" s="844">
        <v>236.315</v>
      </c>
      <c r="J17" s="319">
        <v>720.82899999999995</v>
      </c>
      <c r="K17" s="319">
        <v>719.71911399999999</v>
      </c>
      <c r="L17" s="60"/>
    </row>
    <row r="18" spans="1:12" s="62" customFormat="1" ht="15.95" customHeight="1">
      <c r="A18" s="382" t="s">
        <v>157</v>
      </c>
      <c r="B18" s="385"/>
      <c r="C18" s="778">
        <v>3.64</v>
      </c>
      <c r="D18" s="251">
        <v>18.753999999999998</v>
      </c>
      <c r="E18" s="768">
        <v>-9.3780000000000001</v>
      </c>
      <c r="F18" s="251">
        <v>19.804000000000002</v>
      </c>
      <c r="G18" s="251">
        <v>16.268999999999998</v>
      </c>
      <c r="H18" s="251">
        <v>22.715</v>
      </c>
      <c r="I18" s="252">
        <v>6.4329999999999998</v>
      </c>
      <c r="J18" s="251">
        <v>13.015999999999998</v>
      </c>
      <c r="K18" s="251">
        <v>45.416999999999994</v>
      </c>
      <c r="L18" s="55"/>
    </row>
    <row r="19" spans="1:12" s="62" customFormat="1" ht="15.95" customHeight="1">
      <c r="A19" s="387" t="s">
        <v>158</v>
      </c>
      <c r="B19" s="385"/>
      <c r="C19" s="778">
        <v>12.865999999999996</v>
      </c>
      <c r="D19" s="251">
        <v>26.238</v>
      </c>
      <c r="E19" s="768">
        <v>87.741</v>
      </c>
      <c r="F19" s="251">
        <v>33.777999999999984</v>
      </c>
      <c r="G19" s="251">
        <v>6.3140000000000001</v>
      </c>
      <c r="H19" s="251">
        <v>26.758000000000003</v>
      </c>
      <c r="I19" s="252">
        <v>70.579000000000008</v>
      </c>
      <c r="J19" s="251">
        <v>126.845</v>
      </c>
      <c r="K19" s="251">
        <v>103.65100000000001</v>
      </c>
      <c r="L19" s="55"/>
    </row>
    <row r="20" spans="1:12" s="61" customFormat="1" ht="15.95" customHeight="1">
      <c r="A20" s="383" t="s">
        <v>159</v>
      </c>
      <c r="B20" s="386"/>
      <c r="C20" s="779">
        <v>16.505999999999993</v>
      </c>
      <c r="D20" s="319">
        <v>44.992000000000004</v>
      </c>
      <c r="E20" s="769">
        <v>78.363</v>
      </c>
      <c r="F20" s="319">
        <v>53.581999999999994</v>
      </c>
      <c r="G20" s="319">
        <v>22.582999999999998</v>
      </c>
      <c r="H20" s="319">
        <v>49.472999999999999</v>
      </c>
      <c r="I20" s="844">
        <v>77.012</v>
      </c>
      <c r="J20" s="319">
        <v>139.86099999999999</v>
      </c>
      <c r="K20" s="319">
        <v>149.06799999999998</v>
      </c>
      <c r="L20" s="60"/>
    </row>
    <row r="21" spans="1:12" s="61" customFormat="1" ht="15.95" customHeight="1">
      <c r="A21" s="382" t="s">
        <v>160</v>
      </c>
      <c r="B21" s="385"/>
      <c r="C21" s="778">
        <v>13.776999999999994</v>
      </c>
      <c r="D21" s="251">
        <v>-46.628000000000014</v>
      </c>
      <c r="E21" s="768">
        <v>139.15700000000001</v>
      </c>
      <c r="F21" s="251">
        <v>65.637</v>
      </c>
      <c r="G21" s="251">
        <v>38.377999999999993</v>
      </c>
      <c r="H21" s="251">
        <v>115.441</v>
      </c>
      <c r="I21" s="252">
        <v>-63.67</v>
      </c>
      <c r="J21" s="251">
        <v>106.306</v>
      </c>
      <c r="K21" s="251">
        <v>90.148999999999987</v>
      </c>
      <c r="L21" s="60"/>
    </row>
    <row r="22" spans="1:12" s="61" customFormat="1" ht="15.95" customHeight="1">
      <c r="A22" s="382" t="s">
        <v>161</v>
      </c>
      <c r="B22" s="385"/>
      <c r="C22" s="778">
        <v>144.37899999999999</v>
      </c>
      <c r="D22" s="251">
        <v>224.047</v>
      </c>
      <c r="E22" s="768">
        <v>-53.292999999999999</v>
      </c>
      <c r="F22" s="251">
        <v>152.45960370999995</v>
      </c>
      <c r="G22" s="251">
        <v>238.92724192000003</v>
      </c>
      <c r="H22" s="251">
        <v>152.82092974</v>
      </c>
      <c r="I22" s="252">
        <v>340.86221503999997</v>
      </c>
      <c r="J22" s="251">
        <v>315.13299999999998</v>
      </c>
      <c r="K22" s="251">
        <v>732.61038669999994</v>
      </c>
      <c r="L22" s="60"/>
    </row>
    <row r="23" spans="1:12" s="61" customFormat="1" ht="15.95" customHeight="1">
      <c r="A23" s="382" t="s">
        <v>162</v>
      </c>
      <c r="B23" s="385"/>
      <c r="C23" s="778">
        <v>-38.308</v>
      </c>
      <c r="D23" s="251">
        <v>-15.572000000000003</v>
      </c>
      <c r="E23" s="768">
        <v>12.153999999999998</v>
      </c>
      <c r="F23" s="251">
        <v>-63.717000000000013</v>
      </c>
      <c r="G23" s="251">
        <v>-49.093999999999994</v>
      </c>
      <c r="H23" s="251">
        <v>2.8469999999999942</v>
      </c>
      <c r="I23" s="252">
        <v>21.98</v>
      </c>
      <c r="J23" s="251">
        <v>-41.726000000000006</v>
      </c>
      <c r="K23" s="251">
        <v>-24.266999999999999</v>
      </c>
      <c r="L23" s="60"/>
    </row>
    <row r="24" spans="1:12" s="61" customFormat="1" ht="15.95" customHeight="1">
      <c r="A24" s="383" t="s">
        <v>163</v>
      </c>
      <c r="B24" s="386"/>
      <c r="C24" s="779">
        <v>119.84799999999997</v>
      </c>
      <c r="D24" s="319">
        <v>161.84699999999998</v>
      </c>
      <c r="E24" s="769">
        <v>98.018000000000015</v>
      </c>
      <c r="F24" s="319">
        <v>154.37960370999997</v>
      </c>
      <c r="G24" s="319">
        <v>228.21124192000002</v>
      </c>
      <c r="H24" s="319">
        <v>271.10892974000001</v>
      </c>
      <c r="I24" s="844">
        <v>299.17221504000003</v>
      </c>
      <c r="J24" s="319">
        <v>379.71300000000002</v>
      </c>
      <c r="K24" s="319">
        <v>798.4923867</v>
      </c>
      <c r="L24" s="60"/>
    </row>
    <row r="25" spans="1:12" s="61" customFormat="1" ht="15.95" customHeight="1">
      <c r="A25" s="388" t="s">
        <v>35</v>
      </c>
      <c r="B25" s="389"/>
      <c r="C25" s="780">
        <v>1271.81</v>
      </c>
      <c r="D25" s="323">
        <v>1321.6</v>
      </c>
      <c r="E25" s="770">
        <v>1220.4110000000001</v>
      </c>
      <c r="F25" s="323">
        <v>1200.6878791883528</v>
      </c>
      <c r="G25" s="323">
        <v>1273.2841197801456</v>
      </c>
      <c r="H25" s="323">
        <v>1430.2936428213889</v>
      </c>
      <c r="I25" s="845">
        <v>1507.8644451018472</v>
      </c>
      <c r="J25" s="323">
        <v>3813.8209999999999</v>
      </c>
      <c r="K25" s="323">
        <v>4211.4422077033814</v>
      </c>
      <c r="L25" s="60"/>
    </row>
    <row r="26" spans="1:12" s="62" customFormat="1" ht="15.95" customHeight="1">
      <c r="A26" s="74" t="s">
        <v>164</v>
      </c>
      <c r="B26" s="385"/>
      <c r="C26" s="778">
        <v>555.52399999999989</v>
      </c>
      <c r="D26" s="251">
        <v>560.30399999999997</v>
      </c>
      <c r="E26" s="768">
        <v>576.91800000000001</v>
      </c>
      <c r="F26" s="251">
        <v>629.87600000000009</v>
      </c>
      <c r="G26" s="251">
        <v>556.66599999999994</v>
      </c>
      <c r="H26" s="251">
        <v>542.75700000000006</v>
      </c>
      <c r="I26" s="252">
        <v>578.42200000000003</v>
      </c>
      <c r="J26" s="251">
        <v>1692.7460000000001</v>
      </c>
      <c r="K26" s="251">
        <v>1677.845</v>
      </c>
      <c r="L26" s="55"/>
    </row>
    <row r="27" spans="1:12" s="62" customFormat="1" ht="15.95" customHeight="1">
      <c r="A27" s="75" t="s">
        <v>61</v>
      </c>
      <c r="B27" s="390"/>
      <c r="C27" s="781">
        <v>5.4109999999999996</v>
      </c>
      <c r="D27" s="327">
        <v>14.693999999999999</v>
      </c>
      <c r="E27" s="771">
        <v>1.0249999999999999</v>
      </c>
      <c r="F27" s="327">
        <v>24.195999999999998</v>
      </c>
      <c r="G27" s="327">
        <v>18.313000000000002</v>
      </c>
      <c r="H27" s="327">
        <v>9.8789999999999996</v>
      </c>
      <c r="I27" s="846">
        <v>25.581</v>
      </c>
      <c r="J27" s="327">
        <v>21.129999999999995</v>
      </c>
      <c r="K27" s="327">
        <v>53.772999999999996</v>
      </c>
      <c r="L27" s="55"/>
    </row>
    <row r="28" spans="1:12" s="61" customFormat="1" ht="15.95" customHeight="1">
      <c r="A28" s="85" t="s">
        <v>36</v>
      </c>
      <c r="B28" s="391"/>
      <c r="C28" s="791">
        <v>560.93499999999983</v>
      </c>
      <c r="D28" s="367">
        <v>574.99799999999993</v>
      </c>
      <c r="E28" s="787">
        <v>577.94299999999998</v>
      </c>
      <c r="F28" s="367">
        <v>654.07200000000012</v>
      </c>
      <c r="G28" s="367">
        <v>574.97899999999993</v>
      </c>
      <c r="H28" s="367">
        <v>552.63600000000008</v>
      </c>
      <c r="I28" s="853">
        <v>604.00300000000004</v>
      </c>
      <c r="J28" s="367">
        <v>1713.8759999999997</v>
      </c>
      <c r="K28" s="367">
        <v>1731.6179999999999</v>
      </c>
      <c r="L28" s="60"/>
    </row>
    <row r="29" spans="1:12" s="61" customFormat="1" ht="15.95" customHeight="1">
      <c r="A29" s="388" t="s">
        <v>165</v>
      </c>
      <c r="B29" s="389"/>
      <c r="C29" s="780">
        <v>710.87500000000011</v>
      </c>
      <c r="D29" s="323">
        <v>746.60199999999998</v>
      </c>
      <c r="E29" s="770">
        <v>642.46800000000007</v>
      </c>
      <c r="F29" s="323">
        <v>546.61587918835266</v>
      </c>
      <c r="G29" s="323">
        <v>698.30511978014567</v>
      </c>
      <c r="H29" s="323">
        <v>877.65764282138878</v>
      </c>
      <c r="I29" s="845">
        <v>903.86144510184715</v>
      </c>
      <c r="J29" s="323">
        <v>2099.9450000000002</v>
      </c>
      <c r="K29" s="323">
        <v>2479.8242077033815</v>
      </c>
      <c r="L29" s="60"/>
    </row>
    <row r="30" spans="1:12" s="62" customFormat="1" ht="15.95" customHeight="1">
      <c r="A30" s="55" t="s">
        <v>450</v>
      </c>
      <c r="B30" s="385"/>
      <c r="C30" s="778">
        <v>34.201000000000001</v>
      </c>
      <c r="D30" s="251">
        <v>141.999</v>
      </c>
      <c r="E30" s="768">
        <v>171.90899999999999</v>
      </c>
      <c r="F30" s="251">
        <v>176.589</v>
      </c>
      <c r="G30" s="251">
        <v>227.14499999999998</v>
      </c>
      <c r="H30" s="251">
        <v>245.36400000000003</v>
      </c>
      <c r="I30" s="252">
        <v>217.66500000000002</v>
      </c>
      <c r="J30" s="251">
        <v>348.10899999999998</v>
      </c>
      <c r="K30" s="251">
        <v>690.17399999999998</v>
      </c>
      <c r="L30" s="55"/>
    </row>
    <row r="31" spans="1:12" s="61" customFormat="1" ht="15.95" customHeight="1">
      <c r="A31" s="392" t="s">
        <v>37</v>
      </c>
      <c r="B31" s="389"/>
      <c r="C31" s="780">
        <v>676.67400000000009</v>
      </c>
      <c r="D31" s="323">
        <v>604.60299999999995</v>
      </c>
      <c r="E31" s="770">
        <v>470.55900000000008</v>
      </c>
      <c r="F31" s="323">
        <v>370.02687918835267</v>
      </c>
      <c r="G31" s="323">
        <v>471.16011978014569</v>
      </c>
      <c r="H31" s="323">
        <v>632.29364282138874</v>
      </c>
      <c r="I31" s="845">
        <v>686.19644510184708</v>
      </c>
      <c r="J31" s="323">
        <v>1751.8360000000002</v>
      </c>
      <c r="K31" s="323">
        <v>1789.6502077033815</v>
      </c>
      <c r="L31" s="60"/>
    </row>
    <row r="32" spans="1:12" s="61" customFormat="1" ht="15.95" customHeight="1">
      <c r="A32" s="86" t="s">
        <v>38</v>
      </c>
      <c r="B32" s="385"/>
      <c r="C32" s="778">
        <v>134.17000000000002</v>
      </c>
      <c r="D32" s="251">
        <v>184.56</v>
      </c>
      <c r="E32" s="768">
        <v>79.39</v>
      </c>
      <c r="F32" s="251">
        <v>103.11296979708823</v>
      </c>
      <c r="G32" s="251">
        <v>85.500279945036468</v>
      </c>
      <c r="H32" s="251">
        <v>154.89316070534699</v>
      </c>
      <c r="I32" s="252">
        <v>176.05336127546181</v>
      </c>
      <c r="J32" s="251">
        <v>398.12</v>
      </c>
      <c r="K32" s="251">
        <v>416.44680192584531</v>
      </c>
      <c r="L32" s="60"/>
    </row>
    <row r="33" spans="1:12" s="61" customFormat="1" ht="15.95" customHeight="1">
      <c r="A33" s="86" t="s">
        <v>39</v>
      </c>
      <c r="B33" s="385"/>
      <c r="C33" s="778">
        <v>6.7789999999999999</v>
      </c>
      <c r="D33" s="251">
        <v>7.3990000000000009</v>
      </c>
      <c r="E33" s="768">
        <v>6.3680000000000003</v>
      </c>
      <c r="F33" s="251">
        <v>4.6579999999999995</v>
      </c>
      <c r="G33" s="251">
        <v>6.3360000000000003</v>
      </c>
      <c r="H33" s="251">
        <v>8.4619999999999997</v>
      </c>
      <c r="I33" s="252">
        <v>7.9460000000000006</v>
      </c>
      <c r="J33" s="251">
        <v>20.545999999999999</v>
      </c>
      <c r="K33" s="251">
        <v>22.744</v>
      </c>
      <c r="L33" s="60"/>
    </row>
    <row r="34" spans="1:12" s="61" customFormat="1" ht="15.95" customHeight="1">
      <c r="A34" s="393" t="s">
        <v>40</v>
      </c>
      <c r="B34" s="389"/>
      <c r="C34" s="780">
        <v>535.72500000000014</v>
      </c>
      <c r="D34" s="323">
        <v>412.64399999999995</v>
      </c>
      <c r="E34" s="770">
        <v>384.8010000000001</v>
      </c>
      <c r="F34" s="323">
        <v>262.25590939126442</v>
      </c>
      <c r="G34" s="323">
        <v>379.3238398351092</v>
      </c>
      <c r="H34" s="323">
        <v>468.93848211604177</v>
      </c>
      <c r="I34" s="845">
        <v>502.19708382638521</v>
      </c>
      <c r="J34" s="323">
        <v>1333.1700000000003</v>
      </c>
      <c r="K34" s="323">
        <v>1350.4594057775362</v>
      </c>
      <c r="L34" s="60"/>
    </row>
    <row r="35" spans="1:12" s="62" customFormat="1" ht="15.95" customHeight="1">
      <c r="A35" s="86" t="s">
        <v>41</v>
      </c>
      <c r="B35" s="385"/>
      <c r="C35" s="778">
        <v>0</v>
      </c>
      <c r="D35" s="251">
        <v>0</v>
      </c>
      <c r="E35" s="768">
        <v>0</v>
      </c>
      <c r="F35" s="251">
        <v>0</v>
      </c>
      <c r="G35" s="251">
        <v>0</v>
      </c>
      <c r="H35" s="251">
        <v>0</v>
      </c>
      <c r="I35" s="252">
        <v>0</v>
      </c>
      <c r="J35" s="251">
        <v>0</v>
      </c>
      <c r="K35" s="251">
        <v>0</v>
      </c>
      <c r="L35" s="55"/>
    </row>
    <row r="36" spans="1:12" s="62" customFormat="1" ht="15.95" customHeight="1">
      <c r="A36" s="86" t="s">
        <v>42</v>
      </c>
      <c r="B36" s="385"/>
      <c r="C36" s="778">
        <v>0</v>
      </c>
      <c r="D36" s="251">
        <v>0</v>
      </c>
      <c r="E36" s="768">
        <v>0</v>
      </c>
      <c r="F36" s="251">
        <v>0</v>
      </c>
      <c r="G36" s="251">
        <v>0</v>
      </c>
      <c r="H36" s="251">
        <v>0</v>
      </c>
      <c r="I36" s="252">
        <v>0</v>
      </c>
      <c r="J36" s="251">
        <v>0</v>
      </c>
      <c r="K36" s="251">
        <v>0</v>
      </c>
      <c r="L36" s="55"/>
    </row>
    <row r="37" spans="1:12" s="62" customFormat="1" ht="15.95" customHeight="1">
      <c r="A37" s="86" t="s">
        <v>43</v>
      </c>
      <c r="B37" s="385"/>
      <c r="C37" s="778">
        <v>0</v>
      </c>
      <c r="D37" s="251">
        <v>0</v>
      </c>
      <c r="E37" s="768">
        <v>0</v>
      </c>
      <c r="F37" s="251">
        <v>0</v>
      </c>
      <c r="G37" s="251">
        <v>0</v>
      </c>
      <c r="H37" s="251">
        <v>0</v>
      </c>
      <c r="I37" s="252">
        <v>0</v>
      </c>
      <c r="J37" s="251">
        <v>0</v>
      </c>
      <c r="K37" s="251">
        <v>0</v>
      </c>
      <c r="L37" s="55"/>
    </row>
    <row r="38" spans="1:12" s="61" customFormat="1" ht="15.95" customHeight="1">
      <c r="A38" s="393" t="s">
        <v>44</v>
      </c>
      <c r="B38" s="389"/>
      <c r="C38" s="780">
        <v>535.72500000000014</v>
      </c>
      <c r="D38" s="323">
        <v>412.64399999999995</v>
      </c>
      <c r="E38" s="770">
        <v>384.8010000000001</v>
      </c>
      <c r="F38" s="323">
        <v>262.25590939126442</v>
      </c>
      <c r="G38" s="323">
        <v>379.3238398351092</v>
      </c>
      <c r="H38" s="323">
        <v>468.93848211604177</v>
      </c>
      <c r="I38" s="845">
        <v>502.19708382638521</v>
      </c>
      <c r="J38" s="323">
        <v>1333.1700000000003</v>
      </c>
      <c r="K38" s="323">
        <v>1350.4594057775362</v>
      </c>
      <c r="L38" s="60"/>
    </row>
    <row r="39" spans="1:12" s="62" customFormat="1" ht="15.95" customHeight="1">
      <c r="A39" s="404" t="s">
        <v>166</v>
      </c>
      <c r="B39" s="385"/>
      <c r="C39" s="778"/>
      <c r="D39" s="251"/>
      <c r="E39" s="768"/>
      <c r="F39" s="251"/>
      <c r="G39" s="251"/>
      <c r="H39" s="367"/>
      <c r="I39" s="252"/>
      <c r="J39" s="251"/>
      <c r="K39" s="251"/>
      <c r="L39" s="55"/>
    </row>
    <row r="40" spans="1:12" s="62" customFormat="1" ht="15.95" customHeight="1">
      <c r="A40" s="395" t="s">
        <v>168</v>
      </c>
      <c r="B40" s="396"/>
      <c r="C40" s="792">
        <v>0.44105251570596227</v>
      </c>
      <c r="D40" s="293">
        <v>0.43507717917675542</v>
      </c>
      <c r="E40" s="788">
        <v>0.47356423368848688</v>
      </c>
      <c r="F40" s="293">
        <v>0.54474773280974831</v>
      </c>
      <c r="G40" s="293">
        <v>0.45157164144894851</v>
      </c>
      <c r="H40" s="293">
        <v>0.38637940032361018</v>
      </c>
      <c r="I40" s="295">
        <v>0.40056850067792615</v>
      </c>
      <c r="J40" s="293">
        <v>0.44938553749638482</v>
      </c>
      <c r="K40" s="293">
        <v>0.41116983555718795</v>
      </c>
      <c r="L40" s="55"/>
    </row>
    <row r="41" spans="1:12" s="62" customFormat="1" ht="15.95" customHeight="1">
      <c r="A41" s="397" t="s">
        <v>176</v>
      </c>
      <c r="B41" s="398"/>
      <c r="C41" s="793">
        <v>0.15836168990118388</v>
      </c>
      <c r="D41" s="298">
        <v>0.12424876891965747</v>
      </c>
      <c r="E41" s="789">
        <v>0.11917104501178151</v>
      </c>
      <c r="F41" s="298">
        <v>8.4563861115298719E-2</v>
      </c>
      <c r="G41" s="298">
        <v>0.12076773244775799</v>
      </c>
      <c r="H41" s="298">
        <v>0.14691940501010645</v>
      </c>
      <c r="I41" s="299">
        <v>0.16096048340178534</v>
      </c>
      <c r="J41" s="298">
        <v>0.13418001105730534</v>
      </c>
      <c r="K41" s="298">
        <v>0.14286086047087729</v>
      </c>
      <c r="L41" s="55"/>
    </row>
    <row r="42" spans="1:12" s="62" customFormat="1" ht="15.95" customHeight="1">
      <c r="A42" s="395" t="s">
        <v>170</v>
      </c>
      <c r="B42" s="385"/>
      <c r="C42" s="778">
        <v>9.9835727594826746</v>
      </c>
      <c r="D42" s="251">
        <v>42.003320940528575</v>
      </c>
      <c r="E42" s="768">
        <v>52.372696141387337</v>
      </c>
      <c r="F42" s="251">
        <v>55.947056878925672</v>
      </c>
      <c r="G42" s="251">
        <v>71.129487059307465</v>
      </c>
      <c r="H42" s="251">
        <v>75.510466037060681</v>
      </c>
      <c r="I42" s="252">
        <v>68.677719507362909</v>
      </c>
      <c r="J42" s="251">
        <v>34.504482084238866</v>
      </c>
      <c r="K42" s="251">
        <v>71.802073239687715</v>
      </c>
      <c r="L42" s="55"/>
    </row>
    <row r="43" spans="1:12" s="62" customFormat="1" ht="15.95" customHeight="1">
      <c r="A43" s="399" t="s">
        <v>171</v>
      </c>
      <c r="B43" s="385"/>
      <c r="C43" s="778">
        <v>139033.739</v>
      </c>
      <c r="D43" s="251">
        <v>135024.46299999999</v>
      </c>
      <c r="E43" s="768">
        <v>135428.43799999999</v>
      </c>
      <c r="F43" s="251">
        <v>127164.879</v>
      </c>
      <c r="G43" s="251">
        <v>125343.84599999999</v>
      </c>
      <c r="H43" s="251">
        <v>130128.26200000002</v>
      </c>
      <c r="I43" s="252">
        <v>129824.04699999999</v>
      </c>
      <c r="J43" s="251">
        <v>139033.739</v>
      </c>
      <c r="K43" s="251">
        <v>125343.84599999999</v>
      </c>
      <c r="L43" s="55"/>
    </row>
    <row r="44" spans="1:12" s="67" customFormat="1" ht="15.95" customHeight="1">
      <c r="A44" s="395" t="s">
        <v>172</v>
      </c>
      <c r="B44" s="385"/>
      <c r="C44" s="778">
        <v>10674.915999999999</v>
      </c>
      <c r="D44" s="251">
        <v>10549.509</v>
      </c>
      <c r="E44" s="768">
        <v>10593.628000000001</v>
      </c>
      <c r="F44" s="251">
        <v>10525.529</v>
      </c>
      <c r="G44" s="251">
        <v>10559.227999999999</v>
      </c>
      <c r="H44" s="251">
        <v>10560.504000000001</v>
      </c>
      <c r="I44" s="252">
        <v>10753.341</v>
      </c>
      <c r="J44" s="251">
        <v>10674.915999999999</v>
      </c>
      <c r="K44" s="251">
        <v>10559.227999999999</v>
      </c>
      <c r="L44" s="1047"/>
    </row>
    <row r="45" spans="1:12" s="379" customFormat="1" ht="15.95" customHeight="1">
      <c r="A45" s="414" t="s">
        <v>184</v>
      </c>
      <c r="B45" s="415"/>
      <c r="C45" s="1010">
        <v>8.6999999999999993</v>
      </c>
      <c r="D45" s="416">
        <v>9.3000000000000007</v>
      </c>
      <c r="E45" s="857">
        <v>9</v>
      </c>
      <c r="F45" s="933">
        <v>7.7</v>
      </c>
      <c r="G45" s="416">
        <v>10.5</v>
      </c>
      <c r="H45" s="416">
        <v>9.6999999999999993</v>
      </c>
      <c r="I45" s="857">
        <v>7.3</v>
      </c>
      <c r="J45" s="416"/>
      <c r="K45" s="416"/>
      <c r="L45" s="349"/>
    </row>
    <row r="46" spans="1:12" ht="15" customHeight="1">
      <c r="A46" s="378" t="s">
        <v>173</v>
      </c>
      <c r="C46" s="80"/>
      <c r="I46" s="380"/>
      <c r="J46" s="380"/>
      <c r="K46" s="380"/>
    </row>
    <row r="47" spans="1:12" ht="15" customHeight="1">
      <c r="A47" s="378" t="s">
        <v>174</v>
      </c>
      <c r="I47" s="380"/>
      <c r="J47" s="380"/>
      <c r="K47" s="380"/>
    </row>
    <row r="48" spans="1:12" ht="15" customHeight="1">
      <c r="I48" s="380"/>
      <c r="J48" s="380"/>
      <c r="K48" s="38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2" customWidth="1"/>
    <col min="13" max="16384" width="9.140625" style="82"/>
  </cols>
  <sheetData>
    <row r="1" spans="1:12" s="55" customFormat="1" ht="50.1" customHeight="1">
      <c r="A1" s="52"/>
    </row>
    <row r="2" spans="1:12" s="58" customFormat="1" ht="39.950000000000003" customHeight="1">
      <c r="A2" s="56" t="s">
        <v>388</v>
      </c>
      <c r="C2" s="59"/>
      <c r="I2" s="124"/>
      <c r="J2" s="124"/>
      <c r="K2" s="124"/>
      <c r="L2" s="417"/>
    </row>
    <row r="3" spans="1:12" s="58" customFormat="1" ht="2.1" customHeight="1">
      <c r="A3" s="125"/>
      <c r="B3" s="105"/>
      <c r="C3" s="106"/>
      <c r="D3" s="105"/>
      <c r="E3" s="105"/>
      <c r="F3" s="105"/>
      <c r="G3" s="105"/>
      <c r="H3" s="105"/>
      <c r="I3" s="126"/>
      <c r="J3" s="126"/>
      <c r="K3" s="126"/>
      <c r="L3" s="418"/>
    </row>
    <row r="4" spans="1:12" s="62" customFormat="1" ht="15.75" customHeight="1">
      <c r="A4" s="60"/>
      <c r="B4" s="60"/>
      <c r="C4" s="60"/>
      <c r="D4" s="61"/>
      <c r="E4" s="61"/>
      <c r="F4" s="61"/>
      <c r="G4" s="61"/>
      <c r="H4" s="61"/>
      <c r="I4" s="61"/>
      <c r="J4" s="61"/>
      <c r="K4" s="61"/>
      <c r="L4" s="419"/>
    </row>
    <row r="5" spans="1:12" s="62" customFormat="1" ht="20.100000000000001" customHeight="1">
      <c r="A5" s="184" t="s">
        <v>398</v>
      </c>
      <c r="B5" s="207"/>
      <c r="C5" s="207"/>
      <c r="D5" s="185"/>
      <c r="E5" s="207"/>
      <c r="F5" s="185"/>
      <c r="G5" s="185"/>
      <c r="H5" s="185"/>
      <c r="I5" s="186"/>
      <c r="J5" s="186"/>
      <c r="K5" s="186"/>
      <c r="L5" s="87"/>
    </row>
    <row r="6" spans="1:12" s="62" customFormat="1" ht="15.95" customHeight="1">
      <c r="A6" s="84" t="s">
        <v>84</v>
      </c>
      <c r="B6" s="381" t="s">
        <v>128</v>
      </c>
      <c r="C6" s="777" t="s">
        <v>87</v>
      </c>
      <c r="D6" s="358" t="s">
        <v>88</v>
      </c>
      <c r="E6" s="760" t="s">
        <v>89</v>
      </c>
      <c r="F6" s="358" t="s">
        <v>76</v>
      </c>
      <c r="G6" s="358" t="s">
        <v>77</v>
      </c>
      <c r="H6" s="358" t="s">
        <v>78</v>
      </c>
      <c r="I6" s="852" t="s">
        <v>79</v>
      </c>
      <c r="J6" s="315" t="s">
        <v>330</v>
      </c>
      <c r="K6" s="315" t="s">
        <v>337</v>
      </c>
      <c r="L6" s="87"/>
    </row>
    <row r="7" spans="1:12" s="62" customFormat="1" ht="15.95" customHeight="1">
      <c r="A7" s="382" t="s">
        <v>148</v>
      </c>
      <c r="B7" s="385"/>
      <c r="C7" s="778">
        <v>373.81000000000006</v>
      </c>
      <c r="D7" s="251">
        <v>382.28699999999998</v>
      </c>
      <c r="E7" s="797">
        <v>350.86200000000002</v>
      </c>
      <c r="F7" s="251">
        <v>351.92800000000011</v>
      </c>
      <c r="G7" s="251">
        <v>356.50299999999993</v>
      </c>
      <c r="H7" s="251">
        <v>366.00299999999999</v>
      </c>
      <c r="I7" s="252">
        <v>374.72899999999998</v>
      </c>
      <c r="J7" s="251">
        <v>1106.9590000000001</v>
      </c>
      <c r="K7" s="251">
        <v>1097.2349999999999</v>
      </c>
      <c r="L7" s="87"/>
    </row>
    <row r="8" spans="1:12" s="62" customFormat="1" ht="15.95" customHeight="1">
      <c r="A8" s="382" t="s">
        <v>149</v>
      </c>
      <c r="B8" s="385"/>
      <c r="C8" s="778">
        <v>-0.14000000000000001</v>
      </c>
      <c r="D8" s="251">
        <v>-0.33600000000000002</v>
      </c>
      <c r="E8" s="797">
        <v>-0.29699999999999999</v>
      </c>
      <c r="F8" s="251">
        <v>-3.2999999999999974E-2</v>
      </c>
      <c r="G8" s="251">
        <v>-6.4000000000000001E-2</v>
      </c>
      <c r="H8" s="251">
        <v>-8.2000000000000003E-2</v>
      </c>
      <c r="I8" s="252">
        <v>-8.5000000000000006E-2</v>
      </c>
      <c r="J8" s="251">
        <v>-0.77300000000000002</v>
      </c>
      <c r="K8" s="251">
        <v>-0.23100000000000004</v>
      </c>
      <c r="L8" s="87"/>
    </row>
    <row r="9" spans="1:12" s="62" customFormat="1" ht="15.95" customHeight="1">
      <c r="A9" s="420" t="s">
        <v>150</v>
      </c>
      <c r="B9" s="390"/>
      <c r="C9" s="781">
        <v>19.829999999999998</v>
      </c>
      <c r="D9" s="327">
        <v>21.103999999999999</v>
      </c>
      <c r="E9" s="798">
        <v>21.701000000000001</v>
      </c>
      <c r="F9" s="327">
        <v>19.976000000000006</v>
      </c>
      <c r="G9" s="327">
        <v>20.809999999999995</v>
      </c>
      <c r="H9" s="327">
        <v>20.676000000000002</v>
      </c>
      <c r="I9" s="846">
        <v>21.158000000000001</v>
      </c>
      <c r="J9" s="327">
        <v>62.634999999999998</v>
      </c>
      <c r="K9" s="327">
        <v>62.643999999999998</v>
      </c>
      <c r="L9" s="87"/>
    </row>
    <row r="10" spans="1:12" s="61" customFormat="1" ht="15.95" customHeight="1">
      <c r="A10" s="383" t="s">
        <v>151</v>
      </c>
      <c r="B10" s="386"/>
      <c r="C10" s="779">
        <v>393.50000000000006</v>
      </c>
      <c r="D10" s="319">
        <v>403.05499999999995</v>
      </c>
      <c r="E10" s="799">
        <v>372.26600000000002</v>
      </c>
      <c r="F10" s="319">
        <v>371.87100000000009</v>
      </c>
      <c r="G10" s="319">
        <v>377.24899999999991</v>
      </c>
      <c r="H10" s="319">
        <v>386.59699999999998</v>
      </c>
      <c r="I10" s="844">
        <v>395.80200000000002</v>
      </c>
      <c r="J10" s="319">
        <v>1168.8210000000001</v>
      </c>
      <c r="K10" s="319">
        <v>1159.6479999999999</v>
      </c>
      <c r="L10" s="419"/>
    </row>
    <row r="11" spans="1:12" s="61" customFormat="1" ht="15.95" customHeight="1">
      <c r="A11" s="383" t="s">
        <v>34</v>
      </c>
      <c r="B11" s="386"/>
      <c r="C11" s="779">
        <v>141.10199999999998</v>
      </c>
      <c r="D11" s="319">
        <v>136.12200000000001</v>
      </c>
      <c r="E11" s="799">
        <v>98.028999999999996</v>
      </c>
      <c r="F11" s="319">
        <v>126.91399999999999</v>
      </c>
      <c r="G11" s="319">
        <v>110.54799999999997</v>
      </c>
      <c r="H11" s="319">
        <v>123.70300000000002</v>
      </c>
      <c r="I11" s="844">
        <v>119.401</v>
      </c>
      <c r="J11" s="319">
        <v>375.25299999999999</v>
      </c>
      <c r="K11" s="319">
        <v>353.65199999999999</v>
      </c>
      <c r="L11" s="419"/>
    </row>
    <row r="12" spans="1:12" s="61" customFormat="1" ht="15.95" customHeight="1">
      <c r="A12" s="382" t="s">
        <v>157</v>
      </c>
      <c r="B12" s="385"/>
      <c r="C12" s="778">
        <v>2.5</v>
      </c>
      <c r="D12" s="251">
        <v>2.4469999999999996</v>
      </c>
      <c r="E12" s="797">
        <v>3.39</v>
      </c>
      <c r="F12" s="251">
        <v>3.5510000000000019</v>
      </c>
      <c r="G12" s="251">
        <v>10.225</v>
      </c>
      <c r="H12" s="251">
        <v>10.161</v>
      </c>
      <c r="I12" s="252">
        <v>3.52</v>
      </c>
      <c r="J12" s="251">
        <v>8.3369999999999997</v>
      </c>
      <c r="K12" s="251">
        <v>23.905999999999999</v>
      </c>
      <c r="L12" s="419"/>
    </row>
    <row r="13" spans="1:12" s="61" customFormat="1" ht="15.95" customHeight="1">
      <c r="A13" s="420" t="s">
        <v>158</v>
      </c>
      <c r="B13" s="390"/>
      <c r="C13" s="781">
        <v>1.6539999999999999</v>
      </c>
      <c r="D13" s="327">
        <v>8.3130000000000006</v>
      </c>
      <c r="E13" s="798">
        <v>1.6859999999999999</v>
      </c>
      <c r="F13" s="327">
        <v>21.442999999999998</v>
      </c>
      <c r="G13" s="327">
        <v>5.4320000000000004</v>
      </c>
      <c r="H13" s="327">
        <v>4.577</v>
      </c>
      <c r="I13" s="846">
        <v>2.1920000000000002</v>
      </c>
      <c r="J13" s="327">
        <v>11.653</v>
      </c>
      <c r="K13" s="327">
        <v>12.201000000000001</v>
      </c>
      <c r="L13" s="419"/>
    </row>
    <row r="14" spans="1:12" s="61" customFormat="1" ht="15.95" customHeight="1">
      <c r="A14" s="421" t="s">
        <v>159</v>
      </c>
      <c r="B14" s="386"/>
      <c r="C14" s="779">
        <v>4.1539999999999999</v>
      </c>
      <c r="D14" s="319">
        <v>10.76</v>
      </c>
      <c r="E14" s="799">
        <v>5.0760000000000005</v>
      </c>
      <c r="F14" s="319">
        <v>24.994</v>
      </c>
      <c r="G14" s="319">
        <v>15.657</v>
      </c>
      <c r="H14" s="319">
        <v>14.738</v>
      </c>
      <c r="I14" s="844">
        <v>5.7119999999999997</v>
      </c>
      <c r="J14" s="319">
        <v>19.990000000000002</v>
      </c>
      <c r="K14" s="319">
        <v>36.106999999999999</v>
      </c>
      <c r="L14" s="87"/>
    </row>
    <row r="15" spans="1:12" s="61" customFormat="1" ht="15.95" customHeight="1">
      <c r="A15" s="382" t="s">
        <v>160</v>
      </c>
      <c r="B15" s="385"/>
      <c r="C15" s="778">
        <v>15.359</v>
      </c>
      <c r="D15" s="251">
        <v>-10.260999999999999</v>
      </c>
      <c r="E15" s="797">
        <v>-19.038</v>
      </c>
      <c r="F15" s="251">
        <v>6.9789999999999992</v>
      </c>
      <c r="G15" s="251">
        <v>-6.4690000000000003</v>
      </c>
      <c r="H15" s="251">
        <v>3.8970000000000002</v>
      </c>
      <c r="I15" s="252">
        <v>-1.276</v>
      </c>
      <c r="J15" s="251">
        <v>-13.94</v>
      </c>
      <c r="K15" s="251">
        <v>-3.8479999999999999</v>
      </c>
      <c r="L15" s="87"/>
    </row>
    <row r="16" spans="1:12" s="61" customFormat="1" ht="15.95" customHeight="1">
      <c r="A16" s="382" t="s">
        <v>161</v>
      </c>
      <c r="B16" s="385"/>
      <c r="C16" s="778">
        <v>22.346</v>
      </c>
      <c r="D16" s="251">
        <v>-3.0109999999999992</v>
      </c>
      <c r="E16" s="797">
        <v>-10.471</v>
      </c>
      <c r="F16" s="251">
        <v>-2.4609999999999985</v>
      </c>
      <c r="G16" s="251">
        <v>-11.728000000000002</v>
      </c>
      <c r="H16" s="251">
        <v>-10.627000000000001</v>
      </c>
      <c r="I16" s="252">
        <v>-13.388</v>
      </c>
      <c r="J16" s="251">
        <v>8.8640000000000008</v>
      </c>
      <c r="K16" s="251">
        <v>-35.743000000000002</v>
      </c>
      <c r="L16" s="87" t="s">
        <v>185</v>
      </c>
    </row>
    <row r="17" spans="1:12" s="61" customFormat="1" ht="15.95" customHeight="1">
      <c r="A17" s="420" t="s">
        <v>162</v>
      </c>
      <c r="B17" s="390"/>
      <c r="C17" s="781">
        <v>-31.774999999999999</v>
      </c>
      <c r="D17" s="327">
        <v>-5.4469999999999992</v>
      </c>
      <c r="E17" s="798">
        <v>8.2609999999999992</v>
      </c>
      <c r="F17" s="327">
        <v>-19.512</v>
      </c>
      <c r="G17" s="327">
        <v>9.7840000000000007</v>
      </c>
      <c r="H17" s="327">
        <v>-11.677000000000001</v>
      </c>
      <c r="I17" s="846">
        <v>-12.885</v>
      </c>
      <c r="J17" s="327">
        <v>-28.960999999999995</v>
      </c>
      <c r="K17" s="327">
        <v>-14.778</v>
      </c>
      <c r="L17" s="87" t="s">
        <v>185</v>
      </c>
    </row>
    <row r="18" spans="1:12" s="61" customFormat="1" ht="15.95" customHeight="1">
      <c r="A18" s="421" t="s">
        <v>163</v>
      </c>
      <c r="B18" s="386"/>
      <c r="C18" s="779">
        <v>5.93</v>
      </c>
      <c r="D18" s="319">
        <v>-18.718999999999998</v>
      </c>
      <c r="E18" s="799">
        <v>-21.248000000000001</v>
      </c>
      <c r="F18" s="319">
        <v>-14.994</v>
      </c>
      <c r="G18" s="319">
        <v>-8.413000000000002</v>
      </c>
      <c r="H18" s="319">
        <v>-18.407000000000004</v>
      </c>
      <c r="I18" s="844">
        <v>-27.548999999999999</v>
      </c>
      <c r="J18" s="319">
        <v>-34.036999999999999</v>
      </c>
      <c r="K18" s="319">
        <v>-54.369000000000007</v>
      </c>
      <c r="L18" s="419" t="s">
        <v>185</v>
      </c>
    </row>
    <row r="19" spans="1:12" s="61" customFormat="1" ht="15.95" customHeight="1">
      <c r="A19" s="388" t="s">
        <v>35</v>
      </c>
      <c r="B19" s="389"/>
      <c r="C19" s="780">
        <v>544.68600000000004</v>
      </c>
      <c r="D19" s="323">
        <v>531.21799999999985</v>
      </c>
      <c r="E19" s="800">
        <v>454.12300000000005</v>
      </c>
      <c r="F19" s="323">
        <v>508.78500000000008</v>
      </c>
      <c r="G19" s="323">
        <v>495.04099999999988</v>
      </c>
      <c r="H19" s="323">
        <v>506.63100000000003</v>
      </c>
      <c r="I19" s="845">
        <v>493.36599999999999</v>
      </c>
      <c r="J19" s="323">
        <v>1530.027</v>
      </c>
      <c r="K19" s="323">
        <v>1495.038</v>
      </c>
      <c r="L19" s="419"/>
    </row>
    <row r="20" spans="1:12" s="62" customFormat="1" ht="15.95" customHeight="1">
      <c r="A20" s="74" t="s">
        <v>164</v>
      </c>
      <c r="B20" s="385"/>
      <c r="C20" s="778">
        <v>122.86099999999999</v>
      </c>
      <c r="D20" s="251">
        <v>124.10999999999999</v>
      </c>
      <c r="E20" s="797">
        <v>122.42400000000001</v>
      </c>
      <c r="F20" s="251">
        <v>139.67599999999999</v>
      </c>
      <c r="G20" s="251">
        <v>111.37099999999998</v>
      </c>
      <c r="H20" s="251">
        <v>110.72900000000001</v>
      </c>
      <c r="I20" s="252">
        <v>109.02500000000001</v>
      </c>
      <c r="J20" s="251">
        <v>369.39499999999998</v>
      </c>
      <c r="K20" s="251">
        <v>331.125</v>
      </c>
      <c r="L20" s="87"/>
    </row>
    <row r="21" spans="1:12" s="62" customFormat="1" ht="15.95" customHeight="1">
      <c r="A21" s="75" t="s">
        <v>61</v>
      </c>
      <c r="B21" s="390"/>
      <c r="C21" s="781">
        <v>1.2999999999999901E-2</v>
      </c>
      <c r="D21" s="327">
        <v>8.8979999999999997</v>
      </c>
      <c r="E21" s="798">
        <v>0</v>
      </c>
      <c r="F21" s="327">
        <v>-0.33200000000000002</v>
      </c>
      <c r="G21" s="327">
        <v>0</v>
      </c>
      <c r="H21" s="327">
        <v>0.39</v>
      </c>
      <c r="I21" s="846">
        <v>0</v>
      </c>
      <c r="J21" s="327">
        <v>8.9109999999999996</v>
      </c>
      <c r="K21" s="327">
        <v>0.39</v>
      </c>
      <c r="L21" s="87"/>
    </row>
    <row r="22" spans="1:12" s="62" customFormat="1" ht="15.95" customHeight="1">
      <c r="A22" s="71" t="s">
        <v>36</v>
      </c>
      <c r="B22" s="389"/>
      <c r="C22" s="780">
        <v>122.874</v>
      </c>
      <c r="D22" s="323">
        <v>133.00799999999998</v>
      </c>
      <c r="E22" s="800">
        <v>122.42400000000001</v>
      </c>
      <c r="F22" s="323">
        <v>139.34399999999999</v>
      </c>
      <c r="G22" s="323">
        <v>111.37099999999998</v>
      </c>
      <c r="H22" s="323">
        <v>111.11900000000001</v>
      </c>
      <c r="I22" s="845">
        <v>109.02500000000001</v>
      </c>
      <c r="J22" s="323">
        <v>378.30599999999998</v>
      </c>
      <c r="K22" s="323">
        <v>331.51499999999999</v>
      </c>
      <c r="L22" s="419"/>
    </row>
    <row r="23" spans="1:12" s="62" customFormat="1" ht="15.95" customHeight="1">
      <c r="A23" s="388" t="s">
        <v>165</v>
      </c>
      <c r="B23" s="389"/>
      <c r="C23" s="780">
        <v>421.81200000000001</v>
      </c>
      <c r="D23" s="323">
        <v>398.20999999999987</v>
      </c>
      <c r="E23" s="800">
        <v>331.69900000000007</v>
      </c>
      <c r="F23" s="323">
        <v>369.44100000000009</v>
      </c>
      <c r="G23" s="323">
        <v>383.6699999999999</v>
      </c>
      <c r="H23" s="323">
        <v>395.512</v>
      </c>
      <c r="I23" s="845">
        <v>384.34100000000001</v>
      </c>
      <c r="J23" s="323">
        <v>1151.721</v>
      </c>
      <c r="K23" s="323">
        <v>1163.5229999999999</v>
      </c>
      <c r="L23" s="419"/>
    </row>
    <row r="24" spans="1:12" s="62" customFormat="1" ht="15.95" customHeight="1">
      <c r="A24" s="383" t="s">
        <v>450</v>
      </c>
      <c r="B24" s="386"/>
      <c r="C24" s="779">
        <v>49.199999999999989</v>
      </c>
      <c r="D24" s="319">
        <v>63.180000000000007</v>
      </c>
      <c r="E24" s="799">
        <v>53.69</v>
      </c>
      <c r="F24" s="319">
        <v>102.048</v>
      </c>
      <c r="G24" s="319">
        <v>180.90999999999997</v>
      </c>
      <c r="H24" s="319">
        <v>154.51800000000003</v>
      </c>
      <c r="I24" s="844">
        <v>178.255</v>
      </c>
      <c r="J24" s="319">
        <v>166.07</v>
      </c>
      <c r="K24" s="319">
        <v>513.68299999999999</v>
      </c>
      <c r="L24" s="87"/>
    </row>
    <row r="25" spans="1:12" s="61" customFormat="1" ht="15.95" customHeight="1">
      <c r="A25" s="392" t="s">
        <v>37</v>
      </c>
      <c r="B25" s="389"/>
      <c r="C25" s="780">
        <v>372.61200000000002</v>
      </c>
      <c r="D25" s="323">
        <v>335.02999999999986</v>
      </c>
      <c r="E25" s="800">
        <v>278.00900000000007</v>
      </c>
      <c r="F25" s="323">
        <v>267.39300000000009</v>
      </c>
      <c r="G25" s="323">
        <v>202.75999999999993</v>
      </c>
      <c r="H25" s="323">
        <v>240.99399999999997</v>
      </c>
      <c r="I25" s="845">
        <v>206.08600000000001</v>
      </c>
      <c r="J25" s="323">
        <v>985.65099999999984</v>
      </c>
      <c r="K25" s="323">
        <v>649.83999999999992</v>
      </c>
      <c r="L25" s="419"/>
    </row>
    <row r="26" spans="1:12" s="61" customFormat="1" ht="15.95" customHeight="1">
      <c r="A26" s="86" t="s">
        <v>38</v>
      </c>
      <c r="B26" s="385"/>
      <c r="C26" s="778">
        <v>82.465000000000003</v>
      </c>
      <c r="D26" s="251">
        <v>88.734999999999999</v>
      </c>
      <c r="E26" s="797">
        <v>56.688000000000002</v>
      </c>
      <c r="F26" s="251">
        <v>56.527999999999992</v>
      </c>
      <c r="G26" s="251">
        <v>24.087999999999994</v>
      </c>
      <c r="H26" s="251">
        <v>40.229000000000013</v>
      </c>
      <c r="I26" s="252">
        <v>49.481999999999999</v>
      </c>
      <c r="J26" s="251">
        <v>227.88799999999998</v>
      </c>
      <c r="K26" s="251">
        <v>113.79900000000001</v>
      </c>
      <c r="L26" s="419"/>
    </row>
    <row r="27" spans="1:12" s="61" customFormat="1" ht="15.95" customHeight="1">
      <c r="A27" s="86" t="s">
        <v>39</v>
      </c>
      <c r="B27" s="385"/>
      <c r="C27" s="778">
        <v>0.995</v>
      </c>
      <c r="D27" s="251">
        <v>1.165</v>
      </c>
      <c r="E27" s="797">
        <v>1.141</v>
      </c>
      <c r="F27" s="251">
        <v>0.92600000000000005</v>
      </c>
      <c r="G27" s="251">
        <v>1.1950000000000001</v>
      </c>
      <c r="H27" s="251">
        <v>1.204</v>
      </c>
      <c r="I27" s="252">
        <v>0.95199999999999996</v>
      </c>
      <c r="J27" s="251">
        <v>3.3010000000000002</v>
      </c>
      <c r="K27" s="251">
        <v>3.351</v>
      </c>
      <c r="L27" s="419"/>
    </row>
    <row r="28" spans="1:12" s="61" customFormat="1" ht="15.95" customHeight="1">
      <c r="A28" s="393" t="s">
        <v>40</v>
      </c>
      <c r="B28" s="389"/>
      <c r="C28" s="780">
        <v>289.15200000000004</v>
      </c>
      <c r="D28" s="323">
        <v>245.12999999999985</v>
      </c>
      <c r="E28" s="800">
        <v>220.18000000000009</v>
      </c>
      <c r="F28" s="323">
        <v>209.93900000000011</v>
      </c>
      <c r="G28" s="323">
        <v>177.47699999999995</v>
      </c>
      <c r="H28" s="323">
        <v>199.56099999999995</v>
      </c>
      <c r="I28" s="845">
        <v>155.65200000000002</v>
      </c>
      <c r="J28" s="323">
        <v>754.46199999999999</v>
      </c>
      <c r="K28" s="323">
        <v>532.68999999999994</v>
      </c>
      <c r="L28" s="419"/>
    </row>
    <row r="29" spans="1:12" s="61" customFormat="1" ht="15.95" customHeight="1">
      <c r="A29" s="86" t="s">
        <v>41</v>
      </c>
      <c r="B29" s="385"/>
      <c r="C29" s="778"/>
      <c r="D29" s="251"/>
      <c r="E29" s="797"/>
      <c r="F29" s="251"/>
      <c r="G29" s="251"/>
      <c r="H29" s="251"/>
      <c r="I29" s="252"/>
      <c r="J29" s="251">
        <v>0</v>
      </c>
      <c r="K29" s="251">
        <v>0</v>
      </c>
      <c r="L29" s="87"/>
    </row>
    <row r="30" spans="1:12" s="61" customFormat="1" ht="15.95" customHeight="1">
      <c r="A30" s="86" t="s">
        <v>42</v>
      </c>
      <c r="B30" s="385"/>
      <c r="C30" s="778"/>
      <c r="D30" s="251"/>
      <c r="E30" s="797"/>
      <c r="F30" s="251"/>
      <c r="G30" s="251"/>
      <c r="H30" s="251"/>
      <c r="I30" s="252"/>
      <c r="J30" s="251">
        <v>0</v>
      </c>
      <c r="K30" s="251">
        <v>0</v>
      </c>
      <c r="L30" s="87"/>
    </row>
    <row r="31" spans="1:12" s="62" customFormat="1" ht="15.95" customHeight="1">
      <c r="A31" s="86" t="s">
        <v>43</v>
      </c>
      <c r="B31" s="385"/>
      <c r="C31" s="778"/>
      <c r="D31" s="251"/>
      <c r="E31" s="797"/>
      <c r="F31" s="251"/>
      <c r="G31" s="251"/>
      <c r="H31" s="251"/>
      <c r="I31" s="252"/>
      <c r="J31" s="251">
        <v>0</v>
      </c>
      <c r="K31" s="251">
        <v>0</v>
      </c>
      <c r="L31" s="87"/>
    </row>
    <row r="32" spans="1:12" s="62" customFormat="1" ht="15.95" customHeight="1">
      <c r="A32" s="393" t="s">
        <v>44</v>
      </c>
      <c r="B32" s="389"/>
      <c r="C32" s="780">
        <v>289.15200000000004</v>
      </c>
      <c r="D32" s="323">
        <v>245.12999999999985</v>
      </c>
      <c r="E32" s="800">
        <v>220.18000000000009</v>
      </c>
      <c r="F32" s="323">
        <v>209.93900000000011</v>
      </c>
      <c r="G32" s="323">
        <v>177.47699999999995</v>
      </c>
      <c r="H32" s="323">
        <v>199.56099999999995</v>
      </c>
      <c r="I32" s="845">
        <v>155.65200000000002</v>
      </c>
      <c r="J32" s="323">
        <v>754.46199999999999</v>
      </c>
      <c r="K32" s="323">
        <v>532.68999999999994</v>
      </c>
      <c r="L32" s="419"/>
    </row>
    <row r="33" spans="1:12" s="61" customFormat="1" ht="15.95" customHeight="1">
      <c r="A33" s="404" t="s">
        <v>166</v>
      </c>
      <c r="B33" s="385"/>
      <c r="C33" s="778"/>
      <c r="D33" s="251"/>
      <c r="E33" s="797"/>
      <c r="F33" s="251"/>
      <c r="G33" s="251"/>
      <c r="H33" s="367"/>
      <c r="I33" s="252"/>
      <c r="J33" s="251"/>
      <c r="K33" s="251"/>
      <c r="L33" s="87"/>
    </row>
    <row r="34" spans="1:12" s="61" customFormat="1" ht="15.95" customHeight="1">
      <c r="A34" s="395" t="s">
        <v>168</v>
      </c>
      <c r="B34" s="396"/>
      <c r="C34" s="792">
        <v>0.22558685187429084</v>
      </c>
      <c r="D34" s="293">
        <v>0.25038308189858027</v>
      </c>
      <c r="E34" s="801">
        <v>0.2695833507662021</v>
      </c>
      <c r="F34" s="293">
        <v>0.27387599870279189</v>
      </c>
      <c r="G34" s="293">
        <v>0.22497328504103703</v>
      </c>
      <c r="H34" s="293">
        <v>0.21932925541469039</v>
      </c>
      <c r="I34" s="295">
        <v>0.2209819890304561</v>
      </c>
      <c r="J34" s="293">
        <v>0.24725446021540795</v>
      </c>
      <c r="K34" s="293">
        <v>0.22174352758926527</v>
      </c>
      <c r="L34" s="87"/>
    </row>
    <row r="35" spans="1:12" s="62" customFormat="1" ht="15.95" customHeight="1">
      <c r="A35" s="397" t="s">
        <v>176</v>
      </c>
      <c r="B35" s="398"/>
      <c r="C35" s="793">
        <v>0.23549739980769005</v>
      </c>
      <c r="D35" s="298">
        <v>0.20451738077003923</v>
      </c>
      <c r="E35" s="802">
        <v>0.1806533830395895</v>
      </c>
      <c r="F35" s="298">
        <v>0.16483216475759108</v>
      </c>
      <c r="G35" s="298">
        <v>0.13377983015535225</v>
      </c>
      <c r="H35" s="298">
        <v>0.15396124525172644</v>
      </c>
      <c r="I35" s="299">
        <v>0.13448035591987789</v>
      </c>
      <c r="J35" s="298">
        <v>0.20695716180417167</v>
      </c>
      <c r="K35" s="298">
        <v>0.1409122509460492</v>
      </c>
      <c r="L35" s="87"/>
    </row>
    <row r="36" spans="1:12" s="61" customFormat="1" ht="15.95" customHeight="1">
      <c r="A36" s="395" t="s">
        <v>170</v>
      </c>
      <c r="B36" s="385"/>
      <c r="C36" s="778">
        <v>39.933110011609102</v>
      </c>
      <c r="D36" s="251">
        <v>52.463136145886388</v>
      </c>
      <c r="E36" s="797">
        <v>43.824490831848564</v>
      </c>
      <c r="F36" s="251">
        <v>79.77043487151802</v>
      </c>
      <c r="G36" s="251">
        <v>135.45552226092943</v>
      </c>
      <c r="H36" s="251">
        <v>118.49567252163611</v>
      </c>
      <c r="I36" s="252">
        <v>153.07269191398581</v>
      </c>
      <c r="J36" s="251">
        <v>45.356365856895621</v>
      </c>
      <c r="K36" s="251">
        <v>135.03487196449416</v>
      </c>
      <c r="L36" s="87"/>
    </row>
    <row r="37" spans="1:12" s="61" customFormat="1" ht="15.95" customHeight="1">
      <c r="A37" s="422" t="s">
        <v>171</v>
      </c>
      <c r="B37" s="401"/>
      <c r="C37" s="794">
        <v>49876.233999999997</v>
      </c>
      <c r="D37" s="377">
        <v>48688.591</v>
      </c>
      <c r="E37" s="803">
        <v>47653.343000000001</v>
      </c>
      <c r="F37" s="377">
        <v>50355.781999999999</v>
      </c>
      <c r="G37" s="377">
        <v>51985.894</v>
      </c>
      <c r="H37" s="377">
        <v>54859.51</v>
      </c>
      <c r="I37" s="854">
        <v>49460.249000000003</v>
      </c>
      <c r="J37" s="377">
        <v>49876.233999999997</v>
      </c>
      <c r="K37" s="377">
        <v>51985.894</v>
      </c>
      <c r="L37" s="87"/>
    </row>
    <row r="38" spans="1:12" s="61" customFormat="1" ht="15" customHeight="1">
      <c r="A38" s="378" t="s">
        <v>173</v>
      </c>
      <c r="B38" s="81"/>
      <c r="C38" s="82"/>
      <c r="D38" s="82"/>
      <c r="E38" s="82"/>
      <c r="F38" s="82"/>
      <c r="G38" s="82"/>
      <c r="H38" s="81"/>
      <c r="I38" s="81"/>
      <c r="J38" s="81"/>
      <c r="K38" s="81"/>
      <c r="L38" s="80"/>
    </row>
    <row r="39" spans="1:12" s="62" customFormat="1" ht="15" customHeight="1">
      <c r="A39" s="378" t="s">
        <v>174</v>
      </c>
      <c r="B39" s="81"/>
      <c r="C39" s="82"/>
      <c r="D39" s="82"/>
      <c r="E39" s="82"/>
      <c r="F39" s="82"/>
      <c r="G39" s="82"/>
      <c r="H39" s="81"/>
      <c r="I39" s="81"/>
      <c r="J39" s="81"/>
      <c r="K39" s="81"/>
      <c r="L39" s="8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0" customWidth="1"/>
    <col min="13" max="16384" width="9.140625" style="82"/>
  </cols>
  <sheetData>
    <row r="1" spans="1:12" s="55" customFormat="1" ht="50.1" customHeight="1">
      <c r="A1" s="52"/>
      <c r="L1" s="86"/>
    </row>
    <row r="2" spans="1:12" s="58" customFormat="1" ht="39.950000000000003" customHeight="1">
      <c r="A2" s="56" t="s">
        <v>389</v>
      </c>
      <c r="C2" s="59"/>
      <c r="I2" s="124"/>
      <c r="J2" s="124"/>
      <c r="K2" s="124"/>
      <c r="L2" s="423"/>
    </row>
    <row r="3" spans="1:12" s="58" customFormat="1" ht="2.1" customHeight="1">
      <c r="A3" s="125"/>
      <c r="B3" s="105"/>
      <c r="C3" s="106"/>
      <c r="D3" s="105"/>
      <c r="E3" s="105"/>
      <c r="F3" s="105"/>
      <c r="G3" s="105"/>
      <c r="H3" s="105"/>
      <c r="I3" s="126"/>
      <c r="J3" s="126"/>
      <c r="K3" s="126"/>
      <c r="L3" s="424"/>
    </row>
    <row r="4" spans="1:12" s="62" customFormat="1" ht="15.75" customHeight="1">
      <c r="A4" s="60"/>
      <c r="B4" s="60"/>
      <c r="C4" s="60"/>
      <c r="D4" s="61"/>
      <c r="E4" s="61"/>
      <c r="F4" s="61"/>
      <c r="G4" s="61"/>
      <c r="H4" s="61"/>
      <c r="I4" s="61"/>
      <c r="J4" s="61"/>
      <c r="K4" s="61"/>
      <c r="L4" s="412"/>
    </row>
    <row r="5" spans="1:12" s="62" customFormat="1" ht="20.100000000000001" customHeight="1">
      <c r="A5" s="184" t="s">
        <v>397</v>
      </c>
      <c r="B5" s="207"/>
      <c r="C5" s="207"/>
      <c r="D5" s="185"/>
      <c r="E5" s="207"/>
      <c r="F5" s="185"/>
      <c r="G5" s="185"/>
      <c r="H5" s="185"/>
      <c r="I5" s="186"/>
      <c r="J5" s="186"/>
      <c r="K5" s="186"/>
      <c r="L5" s="86"/>
    </row>
    <row r="6" spans="1:12" s="62" customFormat="1" ht="15.95" customHeight="1">
      <c r="A6" s="84" t="s">
        <v>84</v>
      </c>
      <c r="B6" s="381" t="s">
        <v>128</v>
      </c>
      <c r="C6" s="777" t="s">
        <v>87</v>
      </c>
      <c r="D6" s="358" t="s">
        <v>88</v>
      </c>
      <c r="E6" s="843" t="s">
        <v>89</v>
      </c>
      <c r="F6" s="934" t="s">
        <v>76</v>
      </c>
      <c r="G6" s="358" t="s">
        <v>77</v>
      </c>
      <c r="H6" s="358" t="s">
        <v>78</v>
      </c>
      <c r="I6" s="852" t="s">
        <v>79</v>
      </c>
      <c r="J6" s="315" t="s">
        <v>330</v>
      </c>
      <c r="K6" s="315" t="s">
        <v>337</v>
      </c>
      <c r="L6" s="86"/>
    </row>
    <row r="7" spans="1:12" s="62" customFormat="1" ht="15.95" customHeight="1">
      <c r="A7" s="382" t="s">
        <v>148</v>
      </c>
      <c r="B7" s="385"/>
      <c r="C7" s="778">
        <v>230.05799999999999</v>
      </c>
      <c r="D7" s="251">
        <v>233.607</v>
      </c>
      <c r="E7" s="252">
        <v>212.18100000000001</v>
      </c>
      <c r="F7" s="250">
        <v>217.73800000000006</v>
      </c>
      <c r="G7" s="251">
        <v>219.87999999999994</v>
      </c>
      <c r="H7" s="251">
        <v>222.047</v>
      </c>
      <c r="I7" s="252">
        <v>224.96</v>
      </c>
      <c r="J7" s="251">
        <v>675.846</v>
      </c>
      <c r="K7" s="251">
        <v>666.88699999999994</v>
      </c>
      <c r="L7" s="86"/>
    </row>
    <row r="8" spans="1:12" s="62" customFormat="1" ht="15.95" customHeight="1">
      <c r="A8" s="382" t="s">
        <v>149</v>
      </c>
      <c r="B8" s="385"/>
      <c r="C8" s="778">
        <v>-1.274</v>
      </c>
      <c r="D8" s="251">
        <v>-1.8520000000000003</v>
      </c>
      <c r="E8" s="252">
        <v>-0.82</v>
      </c>
      <c r="F8" s="250">
        <v>0</v>
      </c>
      <c r="G8" s="251">
        <v>0</v>
      </c>
      <c r="H8" s="251">
        <v>0</v>
      </c>
      <c r="I8" s="252">
        <v>0</v>
      </c>
      <c r="J8" s="251">
        <v>-3.9460000000000002</v>
      </c>
      <c r="K8" s="251">
        <v>0</v>
      </c>
      <c r="L8" s="86"/>
    </row>
    <row r="9" spans="1:12" s="62" customFormat="1" ht="15.95" customHeight="1">
      <c r="A9" s="420" t="s">
        <v>150</v>
      </c>
      <c r="B9" s="390"/>
      <c r="C9" s="781">
        <v>17.861000000000004</v>
      </c>
      <c r="D9" s="327">
        <v>18.885999999999999</v>
      </c>
      <c r="E9" s="846">
        <v>19.504999999999999</v>
      </c>
      <c r="F9" s="935">
        <v>17.950000000000003</v>
      </c>
      <c r="G9" s="327">
        <v>17.984999999999999</v>
      </c>
      <c r="H9" s="327">
        <v>17.236999999999998</v>
      </c>
      <c r="I9" s="846">
        <v>19.706</v>
      </c>
      <c r="J9" s="327">
        <v>56.251999999999995</v>
      </c>
      <c r="K9" s="327">
        <v>54.927999999999997</v>
      </c>
      <c r="L9" s="86"/>
    </row>
    <row r="10" spans="1:12" s="61" customFormat="1" ht="15.95" customHeight="1">
      <c r="A10" s="383" t="s">
        <v>151</v>
      </c>
      <c r="B10" s="386"/>
      <c r="C10" s="779">
        <v>246.64499999999998</v>
      </c>
      <c r="D10" s="319">
        <v>250.64099999999999</v>
      </c>
      <c r="E10" s="844">
        <v>230.86600000000001</v>
      </c>
      <c r="F10" s="384">
        <v>235.68800000000005</v>
      </c>
      <c r="G10" s="319">
        <v>237.86499999999995</v>
      </c>
      <c r="H10" s="319">
        <v>239.28399999999999</v>
      </c>
      <c r="I10" s="844">
        <v>244.666</v>
      </c>
      <c r="J10" s="319">
        <v>728.15199999999993</v>
      </c>
      <c r="K10" s="319">
        <v>721.81499999999994</v>
      </c>
      <c r="L10" s="412"/>
    </row>
    <row r="11" spans="1:12" s="61" customFormat="1" ht="15.95" customHeight="1">
      <c r="A11" s="383" t="s">
        <v>34</v>
      </c>
      <c r="B11" s="386"/>
      <c r="C11" s="779">
        <v>87.207999999999998</v>
      </c>
      <c r="D11" s="319">
        <v>93.284000000000006</v>
      </c>
      <c r="E11" s="844">
        <v>85.584999999999994</v>
      </c>
      <c r="F11" s="384">
        <v>92.77600000000001</v>
      </c>
      <c r="G11" s="319">
        <v>95.380000000000024</v>
      </c>
      <c r="H11" s="319">
        <v>97.934999999999988</v>
      </c>
      <c r="I11" s="844">
        <v>87.367000000000004</v>
      </c>
      <c r="J11" s="319">
        <v>266.077</v>
      </c>
      <c r="K11" s="319">
        <v>280.68200000000002</v>
      </c>
      <c r="L11" s="412"/>
    </row>
    <row r="12" spans="1:12" s="62" customFormat="1" ht="15.95" customHeight="1">
      <c r="A12" s="382" t="s">
        <v>157</v>
      </c>
      <c r="B12" s="385"/>
      <c r="C12" s="778">
        <v>6.0000000000000053E-3</v>
      </c>
      <c r="D12" s="251">
        <v>-7.8999999999999959E-2</v>
      </c>
      <c r="E12" s="252">
        <v>1.171</v>
      </c>
      <c r="F12" s="250">
        <v>2.0000000000000018E-3</v>
      </c>
      <c r="G12" s="251">
        <v>0.10799999999999998</v>
      </c>
      <c r="H12" s="251">
        <v>4.1000000000000002E-2</v>
      </c>
      <c r="I12" s="252">
        <v>0</v>
      </c>
      <c r="J12" s="251">
        <v>1.0980000000000001</v>
      </c>
      <c r="K12" s="251">
        <v>0.14899999999999999</v>
      </c>
      <c r="L12" s="412"/>
    </row>
    <row r="13" spans="1:12" s="61" customFormat="1" ht="15.95" customHeight="1">
      <c r="A13" s="420" t="s">
        <v>158</v>
      </c>
      <c r="B13" s="390"/>
      <c r="C13" s="781">
        <v>0</v>
      </c>
      <c r="D13" s="327">
        <v>0.155</v>
      </c>
      <c r="E13" s="846">
        <v>0</v>
      </c>
      <c r="F13" s="935">
        <v>0.25200000000000022</v>
      </c>
      <c r="G13" s="327">
        <v>0</v>
      </c>
      <c r="H13" s="327">
        <v>0</v>
      </c>
      <c r="I13" s="846">
        <v>2.4249999999999998</v>
      </c>
      <c r="J13" s="327">
        <v>0.155</v>
      </c>
      <c r="K13" s="327">
        <v>2.4249999999999998</v>
      </c>
      <c r="L13" s="412"/>
    </row>
    <row r="14" spans="1:12" s="61" customFormat="1" ht="15.95" customHeight="1">
      <c r="A14" s="421" t="s">
        <v>159</v>
      </c>
      <c r="B14" s="386"/>
      <c r="C14" s="779">
        <v>6.0000000000000053E-3</v>
      </c>
      <c r="D14" s="319">
        <v>7.600000000000004E-2</v>
      </c>
      <c r="E14" s="844">
        <v>1.171</v>
      </c>
      <c r="F14" s="384">
        <v>0.25400000000000023</v>
      </c>
      <c r="G14" s="319">
        <v>0.10799999999999998</v>
      </c>
      <c r="H14" s="319">
        <v>4.1000000000000002E-2</v>
      </c>
      <c r="I14" s="844">
        <v>2.4249999999999998</v>
      </c>
      <c r="J14" s="319">
        <v>1.2530000000000001</v>
      </c>
      <c r="K14" s="319">
        <v>2.5739999999999998</v>
      </c>
      <c r="L14" s="86"/>
    </row>
    <row r="15" spans="1:12" s="62" customFormat="1" ht="15.95" customHeight="1">
      <c r="A15" s="382" t="s">
        <v>160</v>
      </c>
      <c r="B15" s="385"/>
      <c r="C15" s="778">
        <v>1.9570000000000003</v>
      </c>
      <c r="D15" s="251">
        <v>3.4510000000000001</v>
      </c>
      <c r="E15" s="252">
        <v>-0.27400000000000002</v>
      </c>
      <c r="F15" s="250">
        <v>0.27100000000000002</v>
      </c>
      <c r="G15" s="251">
        <v>8.9999999999999993E-3</v>
      </c>
      <c r="H15" s="251">
        <v>4.4999999999999998E-2</v>
      </c>
      <c r="I15" s="252">
        <v>4.7E-2</v>
      </c>
      <c r="J15" s="251">
        <v>5.1340000000000003</v>
      </c>
      <c r="K15" s="251">
        <v>0.10100000000000001</v>
      </c>
      <c r="L15" s="86"/>
    </row>
    <row r="16" spans="1:12" s="62" customFormat="1" ht="15.95" customHeight="1">
      <c r="A16" s="382" t="s">
        <v>161</v>
      </c>
      <c r="B16" s="385"/>
      <c r="C16" s="778">
        <v>8.8040000000000003</v>
      </c>
      <c r="D16" s="251">
        <v>7.0109999999999992</v>
      </c>
      <c r="E16" s="252">
        <v>5.2050000000000001</v>
      </c>
      <c r="F16" s="250">
        <v>8.3700000000000045</v>
      </c>
      <c r="G16" s="251">
        <v>9.9029999999999987</v>
      </c>
      <c r="H16" s="251">
        <v>8.1920000000000002</v>
      </c>
      <c r="I16" s="252">
        <v>11.052</v>
      </c>
      <c r="J16" s="251">
        <v>21.02</v>
      </c>
      <c r="K16" s="251">
        <v>29.146999999999998</v>
      </c>
      <c r="L16" s="86"/>
    </row>
    <row r="17" spans="1:12" s="61" customFormat="1" ht="15.95" customHeight="1">
      <c r="A17" s="420" t="s">
        <v>162</v>
      </c>
      <c r="B17" s="385"/>
      <c r="C17" s="778">
        <v>-6.3950000000000014</v>
      </c>
      <c r="D17" s="251">
        <v>-5.7389999999999999</v>
      </c>
      <c r="E17" s="252">
        <v>1.8220000000000001</v>
      </c>
      <c r="F17" s="250">
        <v>-4.9109999999999996</v>
      </c>
      <c r="G17" s="251">
        <v>-3.6949999999999994</v>
      </c>
      <c r="H17" s="251">
        <v>-3.1490000000000005</v>
      </c>
      <c r="I17" s="252">
        <v>-2.073</v>
      </c>
      <c r="J17" s="251">
        <v>-10.312000000000001</v>
      </c>
      <c r="K17" s="251">
        <v>-8.9169999999999998</v>
      </c>
      <c r="L17" s="86"/>
    </row>
    <row r="18" spans="1:12" s="61" customFormat="1" ht="15.95" customHeight="1">
      <c r="A18" s="421" t="s">
        <v>163</v>
      </c>
      <c r="B18" s="386"/>
      <c r="C18" s="779">
        <v>4.3659999999999997</v>
      </c>
      <c r="D18" s="319">
        <v>4.7229999999999999</v>
      </c>
      <c r="E18" s="844">
        <v>6.7530000000000001</v>
      </c>
      <c r="F18" s="384">
        <v>3.7300000000000058</v>
      </c>
      <c r="G18" s="319">
        <v>6.2169999999999996</v>
      </c>
      <c r="H18" s="319">
        <v>5.0879999999999992</v>
      </c>
      <c r="I18" s="844">
        <v>9.0259999999999998</v>
      </c>
      <c r="J18" s="319">
        <v>15.841999999999999</v>
      </c>
      <c r="K18" s="319">
        <v>20.331</v>
      </c>
      <c r="L18" s="412"/>
    </row>
    <row r="19" spans="1:12" s="62" customFormat="1" ht="15.95" customHeight="1">
      <c r="A19" s="388" t="s">
        <v>35</v>
      </c>
      <c r="B19" s="389"/>
      <c r="C19" s="780">
        <v>338.22499999999991</v>
      </c>
      <c r="D19" s="323">
        <v>348.72400000000005</v>
      </c>
      <c r="E19" s="845">
        <v>324.375</v>
      </c>
      <c r="F19" s="936">
        <v>332.44800000000009</v>
      </c>
      <c r="G19" s="323">
        <v>339.57</v>
      </c>
      <c r="H19" s="323">
        <v>342.34800000000001</v>
      </c>
      <c r="I19" s="845">
        <v>343.48400000000004</v>
      </c>
      <c r="J19" s="323">
        <v>1011.324</v>
      </c>
      <c r="K19" s="323">
        <v>1025.402</v>
      </c>
      <c r="L19" s="412"/>
    </row>
    <row r="20" spans="1:12" s="61" customFormat="1" ht="15.95" customHeight="1">
      <c r="A20" s="74" t="s">
        <v>164</v>
      </c>
      <c r="B20" s="385"/>
      <c r="C20" s="778">
        <v>179.83799999999997</v>
      </c>
      <c r="D20" s="251">
        <v>181.29299999999998</v>
      </c>
      <c r="E20" s="252">
        <v>186.34700000000001</v>
      </c>
      <c r="F20" s="250">
        <v>201.55200000000005</v>
      </c>
      <c r="G20" s="251">
        <v>185.92500000000001</v>
      </c>
      <c r="H20" s="251">
        <v>176.369</v>
      </c>
      <c r="I20" s="252">
        <v>179.25300000000001</v>
      </c>
      <c r="J20" s="251">
        <v>547.47799999999995</v>
      </c>
      <c r="K20" s="251">
        <v>541.54700000000003</v>
      </c>
      <c r="L20" s="86"/>
    </row>
    <row r="21" spans="1:12" s="61" customFormat="1" ht="15.95" customHeight="1">
      <c r="A21" s="75" t="s">
        <v>61</v>
      </c>
      <c r="B21" s="390"/>
      <c r="C21" s="781">
        <v>0</v>
      </c>
      <c r="D21" s="327">
        <v>0</v>
      </c>
      <c r="E21" s="846">
        <v>0</v>
      </c>
      <c r="F21" s="935">
        <v>0</v>
      </c>
      <c r="G21" s="327">
        <v>0</v>
      </c>
      <c r="H21" s="327">
        <v>-0.23699999999999999</v>
      </c>
      <c r="I21" s="846">
        <v>0.23699999999999999</v>
      </c>
      <c r="J21" s="327">
        <v>0</v>
      </c>
      <c r="K21" s="327">
        <v>0</v>
      </c>
      <c r="L21" s="86"/>
    </row>
    <row r="22" spans="1:12" s="61" customFormat="1" ht="15.95" customHeight="1">
      <c r="A22" s="71" t="s">
        <v>36</v>
      </c>
      <c r="B22" s="389"/>
      <c r="C22" s="780">
        <v>179.83799999999997</v>
      </c>
      <c r="D22" s="323">
        <v>181.29299999999998</v>
      </c>
      <c r="E22" s="845">
        <v>186.34700000000001</v>
      </c>
      <c r="F22" s="936">
        <v>201.55200000000005</v>
      </c>
      <c r="G22" s="323">
        <v>185.92500000000001</v>
      </c>
      <c r="H22" s="323">
        <v>176.13200000000001</v>
      </c>
      <c r="I22" s="845">
        <v>179.49</v>
      </c>
      <c r="J22" s="323">
        <v>547.47799999999995</v>
      </c>
      <c r="K22" s="323">
        <v>541.54700000000003</v>
      </c>
      <c r="L22" s="412"/>
    </row>
    <row r="23" spans="1:12" s="61" customFormat="1" ht="15.95" customHeight="1">
      <c r="A23" s="388" t="s">
        <v>165</v>
      </c>
      <c r="B23" s="389"/>
      <c r="C23" s="780">
        <v>158.38699999999994</v>
      </c>
      <c r="D23" s="323">
        <v>167.43100000000007</v>
      </c>
      <c r="E23" s="845">
        <v>138.02799999999999</v>
      </c>
      <c r="F23" s="936">
        <v>130.89600000000004</v>
      </c>
      <c r="G23" s="323">
        <v>153.64499999999998</v>
      </c>
      <c r="H23" s="323">
        <v>166.21600000000001</v>
      </c>
      <c r="I23" s="845">
        <v>163.99400000000003</v>
      </c>
      <c r="J23" s="323">
        <v>463.846</v>
      </c>
      <c r="K23" s="323">
        <v>483.85500000000002</v>
      </c>
      <c r="L23" s="412"/>
    </row>
    <row r="24" spans="1:12" s="62" customFormat="1" ht="15.95" customHeight="1">
      <c r="A24" s="383" t="s">
        <v>450</v>
      </c>
      <c r="B24" s="386"/>
      <c r="C24" s="779">
        <v>-28.419999999999987</v>
      </c>
      <c r="D24" s="319">
        <v>58.194999999999993</v>
      </c>
      <c r="E24" s="844">
        <v>101.024</v>
      </c>
      <c r="F24" s="384">
        <v>47.097999999999999</v>
      </c>
      <c r="G24" s="319">
        <v>12.653999999999996</v>
      </c>
      <c r="H24" s="319">
        <v>43.960999999999999</v>
      </c>
      <c r="I24" s="844">
        <v>5.4710000000000001</v>
      </c>
      <c r="J24" s="319">
        <v>130.79900000000001</v>
      </c>
      <c r="K24" s="319">
        <v>62.085999999999999</v>
      </c>
      <c r="L24" s="86"/>
    </row>
    <row r="25" spans="1:12" s="62" customFormat="1" ht="15.95" customHeight="1">
      <c r="A25" s="392" t="s">
        <v>37</v>
      </c>
      <c r="B25" s="389"/>
      <c r="C25" s="780">
        <v>186.80699999999993</v>
      </c>
      <c r="D25" s="323">
        <v>109.23600000000008</v>
      </c>
      <c r="E25" s="845">
        <v>37.003999999999991</v>
      </c>
      <c r="F25" s="936">
        <v>83.798000000000044</v>
      </c>
      <c r="G25" s="323">
        <v>140.99099999999999</v>
      </c>
      <c r="H25" s="323">
        <v>122.25500000000001</v>
      </c>
      <c r="I25" s="845">
        <v>158.52300000000002</v>
      </c>
      <c r="J25" s="323">
        <v>333.04700000000003</v>
      </c>
      <c r="K25" s="323">
        <v>421.76900000000001</v>
      </c>
      <c r="L25" s="412"/>
    </row>
    <row r="26" spans="1:12" s="62" customFormat="1" ht="15.95" customHeight="1">
      <c r="A26" s="86" t="s">
        <v>38</v>
      </c>
      <c r="B26" s="385"/>
      <c r="C26" s="778">
        <v>45.18</v>
      </c>
      <c r="D26" s="251">
        <v>30.661999999999999</v>
      </c>
      <c r="E26" s="252">
        <v>6.1790000000000003</v>
      </c>
      <c r="F26" s="250">
        <v>22.096000000000004</v>
      </c>
      <c r="G26" s="251">
        <v>29.779000000000011</v>
      </c>
      <c r="H26" s="251">
        <v>35.474999999999994</v>
      </c>
      <c r="I26" s="252">
        <v>33.23599999999999</v>
      </c>
      <c r="J26" s="251">
        <v>82.021000000000001</v>
      </c>
      <c r="K26" s="251">
        <v>98.49</v>
      </c>
      <c r="L26" s="412"/>
    </row>
    <row r="27" spans="1:12" s="61" customFormat="1" ht="15.95" customHeight="1">
      <c r="A27" s="86" t="s">
        <v>39</v>
      </c>
      <c r="B27" s="385"/>
      <c r="C27" s="778">
        <v>2.1629999999999998</v>
      </c>
      <c r="D27" s="251">
        <v>2.3780000000000001</v>
      </c>
      <c r="E27" s="252">
        <v>0.84899999999999998</v>
      </c>
      <c r="F27" s="250">
        <v>0.35</v>
      </c>
      <c r="G27" s="251">
        <v>1.579</v>
      </c>
      <c r="H27" s="251">
        <v>2.3919999999999999</v>
      </c>
      <c r="I27" s="252">
        <v>2.0670000000000002</v>
      </c>
      <c r="J27" s="251">
        <v>5.3900000000000006</v>
      </c>
      <c r="K27" s="251">
        <v>6.0380000000000003</v>
      </c>
      <c r="L27" s="412"/>
    </row>
    <row r="28" spans="1:12" s="62" customFormat="1" ht="15.95" customHeight="1">
      <c r="A28" s="393" t="s">
        <v>40</v>
      </c>
      <c r="B28" s="389"/>
      <c r="C28" s="780">
        <v>139.46399999999991</v>
      </c>
      <c r="D28" s="323">
        <v>76.196000000000069</v>
      </c>
      <c r="E28" s="845">
        <v>29.975999999999988</v>
      </c>
      <c r="F28" s="936">
        <v>61.352000000000039</v>
      </c>
      <c r="G28" s="323">
        <v>109.63299999999998</v>
      </c>
      <c r="H28" s="323">
        <v>84.388000000000019</v>
      </c>
      <c r="I28" s="845">
        <v>123.22000000000003</v>
      </c>
      <c r="J28" s="323">
        <v>245.63599999999997</v>
      </c>
      <c r="K28" s="323">
        <v>317.24100000000004</v>
      </c>
      <c r="L28" s="412"/>
    </row>
    <row r="29" spans="1:12" s="62" customFormat="1" ht="15.95" customHeight="1">
      <c r="A29" s="86" t="s">
        <v>41</v>
      </c>
      <c r="B29" s="385"/>
      <c r="C29" s="778"/>
      <c r="D29" s="251"/>
      <c r="E29" s="252"/>
      <c r="F29" s="250"/>
      <c r="G29" s="251"/>
      <c r="H29" s="251"/>
      <c r="I29" s="252"/>
      <c r="J29" s="251"/>
      <c r="K29" s="251"/>
      <c r="L29" s="86"/>
    </row>
    <row r="30" spans="1:12" s="62" customFormat="1" ht="15.95" customHeight="1">
      <c r="A30" s="86" t="s">
        <v>42</v>
      </c>
      <c r="B30" s="385"/>
      <c r="C30" s="778"/>
      <c r="D30" s="251"/>
      <c r="E30" s="252"/>
      <c r="F30" s="250"/>
      <c r="G30" s="251"/>
      <c r="H30" s="251"/>
      <c r="I30" s="252"/>
      <c r="J30" s="251"/>
      <c r="K30" s="251"/>
      <c r="L30" s="86"/>
    </row>
    <row r="31" spans="1:12" s="62" customFormat="1" ht="15.95" customHeight="1">
      <c r="A31" s="86" t="s">
        <v>43</v>
      </c>
      <c r="B31" s="385"/>
      <c r="C31" s="778"/>
      <c r="D31" s="251"/>
      <c r="E31" s="252"/>
      <c r="F31" s="250"/>
      <c r="G31" s="251"/>
      <c r="H31" s="251"/>
      <c r="I31" s="252"/>
      <c r="J31" s="251"/>
      <c r="K31" s="251"/>
      <c r="L31" s="86"/>
    </row>
    <row r="32" spans="1:12" s="62" customFormat="1" ht="15.95" customHeight="1">
      <c r="A32" s="393" t="s">
        <v>44</v>
      </c>
      <c r="B32" s="389"/>
      <c r="C32" s="780">
        <v>139.46399999999991</v>
      </c>
      <c r="D32" s="323">
        <v>76.196000000000069</v>
      </c>
      <c r="E32" s="845">
        <v>29.975999999999988</v>
      </c>
      <c r="F32" s="936">
        <v>61.352000000000039</v>
      </c>
      <c r="G32" s="323">
        <v>109.63299999999998</v>
      </c>
      <c r="H32" s="323">
        <v>84.388000000000019</v>
      </c>
      <c r="I32" s="845">
        <v>123.22000000000003</v>
      </c>
      <c r="J32" s="323">
        <v>245.63599999999997</v>
      </c>
      <c r="K32" s="323">
        <v>317.24100000000004</v>
      </c>
      <c r="L32" s="412"/>
    </row>
    <row r="33" spans="1:12" s="61" customFormat="1" ht="15.95" customHeight="1">
      <c r="A33" s="404" t="s">
        <v>166</v>
      </c>
      <c r="B33" s="385"/>
      <c r="C33" s="778"/>
      <c r="D33" s="251"/>
      <c r="E33" s="252"/>
      <c r="F33" s="250"/>
      <c r="G33" s="251"/>
      <c r="H33" s="367"/>
      <c r="I33" s="252"/>
      <c r="J33" s="251"/>
      <c r="K33" s="251"/>
      <c r="L33" s="87"/>
    </row>
    <row r="34" spans="1:12" ht="15.95" customHeight="1">
      <c r="A34" s="395" t="s">
        <v>168</v>
      </c>
      <c r="B34" s="396"/>
      <c r="C34" s="792">
        <v>0.53171113903466627</v>
      </c>
      <c r="D34" s="293">
        <v>0.51987531686950128</v>
      </c>
      <c r="E34" s="295">
        <v>0.57448015414258191</v>
      </c>
      <c r="F34" s="292">
        <v>0.60626624314178457</v>
      </c>
      <c r="G34" s="293">
        <v>0.5475307005919251</v>
      </c>
      <c r="H34" s="293">
        <v>0.51448233960765066</v>
      </c>
      <c r="I34" s="295">
        <v>0.52255709145113016</v>
      </c>
      <c r="J34" s="293">
        <v>0.54134777776459375</v>
      </c>
      <c r="K34" s="293">
        <v>0.52813140602417397</v>
      </c>
      <c r="L34" s="86"/>
    </row>
    <row r="35" spans="1:12" ht="15.95" customHeight="1">
      <c r="A35" s="397" t="s">
        <v>176</v>
      </c>
      <c r="B35" s="398"/>
      <c r="C35" s="793">
        <v>0.15778793848429531</v>
      </c>
      <c r="D35" s="298">
        <v>9.1172256477522515E-2</v>
      </c>
      <c r="E35" s="299">
        <v>3.6316734411023323E-2</v>
      </c>
      <c r="F35" s="297">
        <v>7.1917093119068562E-2</v>
      </c>
      <c r="G35" s="298">
        <v>0.12542054556505061</v>
      </c>
      <c r="H35" s="298">
        <v>9.2461443655242309E-2</v>
      </c>
      <c r="I35" s="299">
        <v>0.12992455297894095</v>
      </c>
      <c r="J35" s="298">
        <v>9.6245674036102707E-2</v>
      </c>
      <c r="K35" s="298">
        <v>0.11588838925627996</v>
      </c>
      <c r="L35" s="86"/>
    </row>
    <row r="36" spans="1:12" ht="15.95" customHeight="1">
      <c r="A36" s="395" t="s">
        <v>170</v>
      </c>
      <c r="B36" s="385"/>
      <c r="C36" s="778">
        <v>-31.662982423716336</v>
      </c>
      <c r="D36" s="251">
        <v>67.525765083989825</v>
      </c>
      <c r="E36" s="252">
        <v>119.02227987475173</v>
      </c>
      <c r="F36" s="250">
        <v>54.895323518231002</v>
      </c>
      <c r="G36" s="251">
        <v>14.270686468907586</v>
      </c>
      <c r="H36" s="251">
        <v>46.839104915050783</v>
      </c>
      <c r="I36" s="252">
        <v>5.6735114524873742</v>
      </c>
      <c r="J36" s="251">
        <v>50.149537969167326</v>
      </c>
      <c r="K36" s="251">
        <v>22.256461246679798</v>
      </c>
      <c r="L36" s="86"/>
    </row>
    <row r="37" spans="1:12" ht="15.95" customHeight="1">
      <c r="A37" s="425" t="s">
        <v>171</v>
      </c>
      <c r="B37" s="401"/>
      <c r="C37" s="794">
        <v>36389.046000000002</v>
      </c>
      <c r="D37" s="377">
        <v>35417.203000000001</v>
      </c>
      <c r="E37" s="854">
        <v>33528.332000000002</v>
      </c>
      <c r="F37" s="937">
        <v>34374.249000000003</v>
      </c>
      <c r="G37" s="377">
        <v>34262.563000000002</v>
      </c>
      <c r="H37" s="377">
        <v>36674.459000000003</v>
      </c>
      <c r="I37" s="854">
        <v>38409.811000000002</v>
      </c>
      <c r="J37" s="377">
        <v>36389.046000000002</v>
      </c>
      <c r="K37" s="377">
        <v>34262.563000000002</v>
      </c>
      <c r="L37" s="86"/>
    </row>
    <row r="38" spans="1:12" ht="15" customHeight="1">
      <c r="A38" s="378" t="s">
        <v>173</v>
      </c>
      <c r="B38" s="344"/>
      <c r="C38" s="344"/>
      <c r="D38" s="344"/>
      <c r="E38" s="344"/>
      <c r="F38" s="344"/>
      <c r="G38" s="344"/>
      <c r="H38" s="344"/>
      <c r="I38" s="344"/>
      <c r="J38" s="344"/>
      <c r="K38" s="344"/>
      <c r="L38" s="379"/>
    </row>
    <row r="39" spans="1:12" ht="15" customHeight="1">
      <c r="A39" s="378" t="s">
        <v>174</v>
      </c>
      <c r="B39" s="344"/>
      <c r="C39" s="344"/>
      <c r="D39" s="344"/>
      <c r="E39" s="344"/>
      <c r="F39" s="344"/>
      <c r="G39" s="344"/>
      <c r="H39" s="344"/>
      <c r="I39" s="344"/>
      <c r="J39" s="344"/>
      <c r="K39" s="344"/>
      <c r="L39" s="37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379" customWidth="1"/>
    <col min="13" max="16384" width="9.140625" style="82"/>
  </cols>
  <sheetData>
    <row r="1" spans="1:12" s="55" customFormat="1" ht="50.1" customHeight="1">
      <c r="A1" s="52"/>
      <c r="L1" s="86"/>
    </row>
    <row r="2" spans="1:12" s="58" customFormat="1" ht="39.950000000000003" customHeight="1">
      <c r="A2" s="56" t="s">
        <v>390</v>
      </c>
      <c r="C2" s="59"/>
      <c r="I2" s="124"/>
      <c r="J2" s="124"/>
      <c r="K2" s="124"/>
      <c r="L2" s="423"/>
    </row>
    <row r="3" spans="1:12" s="58" customFormat="1" ht="2.1" customHeight="1">
      <c r="A3" s="125"/>
      <c r="B3" s="105"/>
      <c r="C3" s="106"/>
      <c r="D3" s="105"/>
      <c r="E3" s="105"/>
      <c r="F3" s="105"/>
      <c r="G3" s="105"/>
      <c r="H3" s="105"/>
      <c r="I3" s="126"/>
      <c r="J3" s="126"/>
      <c r="K3" s="126"/>
      <c r="L3" s="424"/>
    </row>
    <row r="4" spans="1:12" s="62" customFormat="1" ht="15.75" customHeight="1">
      <c r="A4" s="60"/>
      <c r="B4" s="60"/>
      <c r="C4" s="60"/>
      <c r="D4" s="61"/>
      <c r="E4" s="61"/>
      <c r="F4" s="61"/>
      <c r="G4" s="61"/>
      <c r="H4" s="61"/>
      <c r="I4" s="61"/>
      <c r="J4" s="61"/>
      <c r="K4" s="61"/>
      <c r="L4" s="412"/>
    </row>
    <row r="5" spans="1:12" s="62" customFormat="1" ht="20.100000000000001" customHeight="1">
      <c r="A5" s="184" t="s">
        <v>396</v>
      </c>
      <c r="B5" s="207"/>
      <c r="C5" s="207"/>
      <c r="D5" s="185"/>
      <c r="E5" s="207"/>
      <c r="F5" s="185"/>
      <c r="G5" s="185"/>
      <c r="H5" s="185"/>
      <c r="I5" s="186"/>
      <c r="J5" s="186"/>
      <c r="K5" s="186"/>
      <c r="L5" s="86"/>
    </row>
    <row r="6" spans="1:12" s="62" customFormat="1" ht="15.95" customHeight="1">
      <c r="A6" s="84" t="s">
        <v>84</v>
      </c>
      <c r="B6" s="381" t="s">
        <v>128</v>
      </c>
      <c r="C6" s="777" t="s">
        <v>87</v>
      </c>
      <c r="D6" s="358" t="s">
        <v>88</v>
      </c>
      <c r="E6" s="843" t="s">
        <v>89</v>
      </c>
      <c r="F6" s="934" t="s">
        <v>76</v>
      </c>
      <c r="G6" s="358" t="s">
        <v>77</v>
      </c>
      <c r="H6" s="358" t="s">
        <v>78</v>
      </c>
      <c r="I6" s="852" t="s">
        <v>79</v>
      </c>
      <c r="J6" s="315" t="s">
        <v>330</v>
      </c>
      <c r="K6" s="315" t="s">
        <v>337</v>
      </c>
      <c r="L6" s="86"/>
    </row>
    <row r="7" spans="1:12" s="62" customFormat="1" ht="15.95" customHeight="1">
      <c r="A7" s="382" t="s">
        <v>148</v>
      </c>
      <c r="B7" s="385"/>
      <c r="C7" s="778">
        <v>209.43</v>
      </c>
      <c r="D7" s="251">
        <v>122.62899999999999</v>
      </c>
      <c r="E7" s="252">
        <v>156.37899999999999</v>
      </c>
      <c r="F7" s="250">
        <v>61.749000000000024</v>
      </c>
      <c r="G7" s="251">
        <v>102.05899999999997</v>
      </c>
      <c r="H7" s="251">
        <v>109.85000000000002</v>
      </c>
      <c r="I7" s="252">
        <v>175.98099999999999</v>
      </c>
      <c r="J7" s="251">
        <v>488.43799999999999</v>
      </c>
      <c r="K7" s="251">
        <v>387.89</v>
      </c>
      <c r="L7" s="86"/>
    </row>
    <row r="8" spans="1:12" s="62" customFormat="1" ht="15.95" customHeight="1">
      <c r="A8" s="382" t="s">
        <v>149</v>
      </c>
      <c r="B8" s="385"/>
      <c r="C8" s="778">
        <v>-0.14000000000000001</v>
      </c>
      <c r="D8" s="251">
        <v>-0.13899999999999998</v>
      </c>
      <c r="E8" s="252">
        <v>-0.10100000000000001</v>
      </c>
      <c r="F8" s="250">
        <v>-0.1339999999999999</v>
      </c>
      <c r="G8" s="251">
        <v>-0.14400000000000002</v>
      </c>
      <c r="H8" s="251">
        <v>-0.14899999999999999</v>
      </c>
      <c r="I8" s="252">
        <v>-0.14499999999999999</v>
      </c>
      <c r="J8" s="251">
        <v>-0.38</v>
      </c>
      <c r="K8" s="251">
        <v>-0.43800000000000006</v>
      </c>
      <c r="L8" s="86"/>
    </row>
    <row r="9" spans="1:12" s="62" customFormat="1" ht="15.95" customHeight="1">
      <c r="A9" s="420" t="s">
        <v>150</v>
      </c>
      <c r="B9" s="390"/>
      <c r="C9" s="781">
        <v>15.200000000000003</v>
      </c>
      <c r="D9" s="327">
        <v>16.565999999999999</v>
      </c>
      <c r="E9" s="846">
        <v>16.074999999999999</v>
      </c>
      <c r="F9" s="935">
        <v>13.272000000000006</v>
      </c>
      <c r="G9" s="327">
        <v>12.560999999999996</v>
      </c>
      <c r="H9" s="327">
        <v>13.742000000000001</v>
      </c>
      <c r="I9" s="846">
        <v>13.936</v>
      </c>
      <c r="J9" s="327">
        <v>47.841000000000001</v>
      </c>
      <c r="K9" s="327">
        <v>40.238999999999997</v>
      </c>
      <c r="L9" s="86"/>
    </row>
    <row r="10" spans="1:12" s="61" customFormat="1" ht="15.95" customHeight="1">
      <c r="A10" s="383" t="s">
        <v>151</v>
      </c>
      <c r="B10" s="386"/>
      <c r="C10" s="779">
        <v>224.49</v>
      </c>
      <c r="D10" s="319">
        <v>139.05599999999998</v>
      </c>
      <c r="E10" s="844">
        <v>172.35299999999998</v>
      </c>
      <c r="F10" s="384">
        <v>74.887000000000029</v>
      </c>
      <c r="G10" s="319">
        <v>114.47599999999996</v>
      </c>
      <c r="H10" s="319">
        <v>123.44300000000003</v>
      </c>
      <c r="I10" s="844">
        <v>189.77199999999999</v>
      </c>
      <c r="J10" s="319">
        <v>535.899</v>
      </c>
      <c r="K10" s="319">
        <v>427.69099999999997</v>
      </c>
      <c r="L10" s="412"/>
    </row>
    <row r="11" spans="1:12" s="61" customFormat="1" ht="15.95" customHeight="1">
      <c r="A11" s="383" t="s">
        <v>34</v>
      </c>
      <c r="B11" s="386"/>
      <c r="C11" s="779">
        <v>14.621000000000009</v>
      </c>
      <c r="D11" s="319">
        <v>33.483999999999995</v>
      </c>
      <c r="E11" s="844">
        <v>31.231999999999999</v>
      </c>
      <c r="F11" s="384">
        <v>26.188000000000002</v>
      </c>
      <c r="G11" s="319">
        <v>20.417999999999999</v>
      </c>
      <c r="H11" s="319">
        <v>30.078999999999997</v>
      </c>
      <c r="I11" s="844">
        <v>31.184000000000001</v>
      </c>
      <c r="J11" s="319">
        <v>79.337000000000003</v>
      </c>
      <c r="K11" s="319">
        <v>81.680999999999997</v>
      </c>
      <c r="L11" s="412"/>
    </row>
    <row r="12" spans="1:12" s="62" customFormat="1" ht="15.95" customHeight="1">
      <c r="A12" s="382" t="s">
        <v>157</v>
      </c>
      <c r="B12" s="385"/>
      <c r="C12" s="778">
        <v>1.5000000000000013E-2</v>
      </c>
      <c r="D12" s="251">
        <v>0.68299999999999994</v>
      </c>
      <c r="E12" s="252">
        <v>8.0000000000000002E-3</v>
      </c>
      <c r="F12" s="250">
        <v>3.8440000000000012</v>
      </c>
      <c r="G12" s="251">
        <v>1.2E-2</v>
      </c>
      <c r="H12" s="251">
        <v>5.552999999999999</v>
      </c>
      <c r="I12" s="252">
        <v>1.3340000000000001</v>
      </c>
      <c r="J12" s="251">
        <v>0.70599999999999996</v>
      </c>
      <c r="K12" s="251">
        <v>6.8989999999999991</v>
      </c>
      <c r="L12" s="412"/>
    </row>
    <row r="13" spans="1:12" s="61" customFormat="1" ht="15.95" customHeight="1">
      <c r="A13" s="420" t="s">
        <v>158</v>
      </c>
      <c r="B13" s="390"/>
      <c r="C13" s="781">
        <v>9.7000000000000419E-2</v>
      </c>
      <c r="D13" s="327">
        <v>-1.7029999999999998</v>
      </c>
      <c r="E13" s="846">
        <v>-3.1960000000000002</v>
      </c>
      <c r="F13" s="935">
        <v>-0.38800000000000001</v>
      </c>
      <c r="G13" s="327">
        <v>5.5999999999999994E-2</v>
      </c>
      <c r="H13" s="327">
        <v>-8.7000000000000022E-2</v>
      </c>
      <c r="I13" s="846">
        <v>0.33900000000000002</v>
      </c>
      <c r="J13" s="327">
        <v>-4.8019999999999996</v>
      </c>
      <c r="K13" s="327">
        <v>0.308</v>
      </c>
      <c r="L13" s="412"/>
    </row>
    <row r="14" spans="1:12" s="61" customFormat="1" ht="15.95" customHeight="1">
      <c r="A14" s="421" t="s">
        <v>159</v>
      </c>
      <c r="B14" s="386"/>
      <c r="C14" s="779">
        <v>0.11200000000000043</v>
      </c>
      <c r="D14" s="319">
        <v>-1.02</v>
      </c>
      <c r="E14" s="844">
        <v>-3.1880000000000002</v>
      </c>
      <c r="F14" s="384">
        <v>3.4560000000000013</v>
      </c>
      <c r="G14" s="319">
        <v>6.7999999999999991E-2</v>
      </c>
      <c r="H14" s="319">
        <v>5.4659999999999993</v>
      </c>
      <c r="I14" s="844">
        <v>1.673</v>
      </c>
      <c r="J14" s="319">
        <v>-4.0960000000000001</v>
      </c>
      <c r="K14" s="319">
        <v>7.206999999999999</v>
      </c>
      <c r="L14" s="86"/>
    </row>
    <row r="15" spans="1:12" s="62" customFormat="1" ht="15.95" customHeight="1">
      <c r="A15" s="382" t="s">
        <v>160</v>
      </c>
      <c r="B15" s="385"/>
      <c r="C15" s="778">
        <v>19.144000000000002</v>
      </c>
      <c r="D15" s="251">
        <v>-48.132000000000005</v>
      </c>
      <c r="E15" s="252">
        <v>57.792000000000002</v>
      </c>
      <c r="F15" s="250">
        <v>-104.405</v>
      </c>
      <c r="G15" s="251">
        <v>-40.75200000000001</v>
      </c>
      <c r="H15" s="251">
        <v>195.512</v>
      </c>
      <c r="I15" s="252">
        <v>-21.277000000000001</v>
      </c>
      <c r="J15" s="251">
        <v>28.803999999999998</v>
      </c>
      <c r="K15" s="251">
        <v>133.483</v>
      </c>
      <c r="L15" s="86"/>
    </row>
    <row r="16" spans="1:12" s="62" customFormat="1" ht="15.95" customHeight="1">
      <c r="A16" s="382" t="s">
        <v>161</v>
      </c>
      <c r="B16" s="385"/>
      <c r="C16" s="778">
        <v>21.390999999999991</v>
      </c>
      <c r="D16" s="251">
        <v>164.185</v>
      </c>
      <c r="E16" s="252">
        <v>11.18</v>
      </c>
      <c r="F16" s="250">
        <v>270.68399999999997</v>
      </c>
      <c r="G16" s="251">
        <v>217.29500000000002</v>
      </c>
      <c r="H16" s="251">
        <v>49.75200000000001</v>
      </c>
      <c r="I16" s="252">
        <v>291.91899999999998</v>
      </c>
      <c r="J16" s="251">
        <v>196.756</v>
      </c>
      <c r="K16" s="251">
        <v>558.96600000000001</v>
      </c>
      <c r="L16" s="86"/>
    </row>
    <row r="17" spans="1:12" s="61" customFormat="1" ht="15.95" customHeight="1">
      <c r="A17" s="420" t="s">
        <v>162</v>
      </c>
      <c r="B17" s="385"/>
      <c r="C17" s="778">
        <v>-20.757999999999999</v>
      </c>
      <c r="D17" s="251">
        <v>-13.154000000000002</v>
      </c>
      <c r="E17" s="252">
        <v>-7.1059999999999999</v>
      </c>
      <c r="F17" s="250">
        <v>-12.375000000000007</v>
      </c>
      <c r="G17" s="251">
        <v>-9.0039999999999978</v>
      </c>
      <c r="H17" s="251">
        <v>-12.92</v>
      </c>
      <c r="I17" s="252">
        <v>-6.6470000000000002</v>
      </c>
      <c r="J17" s="251">
        <v>-41.018000000000001</v>
      </c>
      <c r="K17" s="251">
        <v>-28.570999999999998</v>
      </c>
      <c r="L17" s="86"/>
    </row>
    <row r="18" spans="1:12" s="61" customFormat="1" ht="15.95" customHeight="1">
      <c r="A18" s="421" t="s">
        <v>163</v>
      </c>
      <c r="B18" s="386"/>
      <c r="C18" s="779">
        <v>19.776999999999997</v>
      </c>
      <c r="D18" s="319">
        <v>102.899</v>
      </c>
      <c r="E18" s="844">
        <v>61.866000000000007</v>
      </c>
      <c r="F18" s="384">
        <v>153.90399999999997</v>
      </c>
      <c r="G18" s="319">
        <v>167.53900000000002</v>
      </c>
      <c r="H18" s="319">
        <v>232.34400000000002</v>
      </c>
      <c r="I18" s="844">
        <v>263.995</v>
      </c>
      <c r="J18" s="319">
        <v>184.542</v>
      </c>
      <c r="K18" s="319">
        <v>663.87800000000004</v>
      </c>
      <c r="L18" s="412"/>
    </row>
    <row r="19" spans="1:12" s="62" customFormat="1" ht="15.95" customHeight="1">
      <c r="A19" s="388" t="s">
        <v>35</v>
      </c>
      <c r="B19" s="389"/>
      <c r="C19" s="780">
        <v>259</v>
      </c>
      <c r="D19" s="323">
        <v>274.41899999999998</v>
      </c>
      <c r="E19" s="845">
        <v>262.26299999999998</v>
      </c>
      <c r="F19" s="936">
        <v>258.435</v>
      </c>
      <c r="G19" s="323">
        <v>302.50099999999998</v>
      </c>
      <c r="H19" s="323">
        <v>391.33200000000005</v>
      </c>
      <c r="I19" s="845">
        <v>486.62400000000002</v>
      </c>
      <c r="J19" s="323">
        <v>795.68200000000002</v>
      </c>
      <c r="K19" s="323">
        <v>1180.4570000000001</v>
      </c>
      <c r="L19" s="412"/>
    </row>
    <row r="20" spans="1:12" s="61" customFormat="1" ht="15.95" customHeight="1">
      <c r="A20" s="74" t="s">
        <v>164</v>
      </c>
      <c r="B20" s="385"/>
      <c r="C20" s="778">
        <v>204.16899999999998</v>
      </c>
      <c r="D20" s="251">
        <v>196.38500000000002</v>
      </c>
      <c r="E20" s="252">
        <v>213.82599999999999</v>
      </c>
      <c r="F20" s="250">
        <v>232.86900000000006</v>
      </c>
      <c r="G20" s="251">
        <v>199.29199999999997</v>
      </c>
      <c r="H20" s="251">
        <v>194.84400000000002</v>
      </c>
      <c r="I20" s="252">
        <v>228.72</v>
      </c>
      <c r="J20" s="251">
        <v>614.38</v>
      </c>
      <c r="K20" s="251">
        <v>622.85599999999999</v>
      </c>
      <c r="L20" s="86"/>
    </row>
    <row r="21" spans="1:12" s="61" customFormat="1" ht="15.95" customHeight="1">
      <c r="A21" s="75" t="s">
        <v>61</v>
      </c>
      <c r="B21" s="390"/>
      <c r="C21" s="781">
        <v>0</v>
      </c>
      <c r="D21" s="327">
        <v>0</v>
      </c>
      <c r="E21" s="846">
        <v>0</v>
      </c>
      <c r="F21" s="935">
        <v>0</v>
      </c>
      <c r="G21" s="327">
        <v>0</v>
      </c>
      <c r="H21" s="327">
        <v>0</v>
      </c>
      <c r="I21" s="846">
        <v>0</v>
      </c>
      <c r="J21" s="327">
        <v>0</v>
      </c>
      <c r="K21" s="327">
        <v>0</v>
      </c>
      <c r="L21" s="86"/>
    </row>
    <row r="22" spans="1:12" s="61" customFormat="1" ht="15.95" customHeight="1">
      <c r="A22" s="71" t="s">
        <v>36</v>
      </c>
      <c r="B22" s="389"/>
      <c r="C22" s="780">
        <v>204.16899999999998</v>
      </c>
      <c r="D22" s="323">
        <v>196.38500000000002</v>
      </c>
      <c r="E22" s="845">
        <v>213.82599999999999</v>
      </c>
      <c r="F22" s="936">
        <v>232.86900000000006</v>
      </c>
      <c r="G22" s="323">
        <v>199.29199999999997</v>
      </c>
      <c r="H22" s="323">
        <v>194.84400000000002</v>
      </c>
      <c r="I22" s="845">
        <v>228.72</v>
      </c>
      <c r="J22" s="323">
        <v>614.38</v>
      </c>
      <c r="K22" s="323">
        <v>622.85599999999999</v>
      </c>
      <c r="L22" s="412"/>
    </row>
    <row r="23" spans="1:12" s="61" customFormat="1" ht="15.95" customHeight="1">
      <c r="A23" s="388" t="s">
        <v>165</v>
      </c>
      <c r="B23" s="389"/>
      <c r="C23" s="780">
        <v>54.831000000000017</v>
      </c>
      <c r="D23" s="323">
        <v>78.033999999999963</v>
      </c>
      <c r="E23" s="845">
        <v>48.436999999999983</v>
      </c>
      <c r="F23" s="936">
        <v>25.565999999999946</v>
      </c>
      <c r="G23" s="323">
        <v>103.209</v>
      </c>
      <c r="H23" s="323">
        <v>196.48800000000003</v>
      </c>
      <c r="I23" s="845">
        <v>257.904</v>
      </c>
      <c r="J23" s="323">
        <v>181.30199999999996</v>
      </c>
      <c r="K23" s="323">
        <v>557.601</v>
      </c>
      <c r="L23" s="412"/>
    </row>
    <row r="24" spans="1:12" s="62" customFormat="1" ht="15.95" customHeight="1">
      <c r="A24" s="383" t="s">
        <v>450</v>
      </c>
      <c r="B24" s="386"/>
      <c r="C24" s="779">
        <v>-4.8000000000000043E-2</v>
      </c>
      <c r="D24" s="319">
        <v>-0.88</v>
      </c>
      <c r="E24" s="844">
        <v>0.53</v>
      </c>
      <c r="F24" s="384">
        <v>6.3000000000000056E-2</v>
      </c>
      <c r="G24" s="319">
        <v>0.36799999999999999</v>
      </c>
      <c r="H24" s="319">
        <v>-0.52200000000000002</v>
      </c>
      <c r="I24" s="844">
        <v>-0.34300000000000003</v>
      </c>
      <c r="J24" s="319">
        <v>-0.39800000000000002</v>
      </c>
      <c r="K24" s="319">
        <v>-0.49700000000000005</v>
      </c>
      <c r="L24" s="86"/>
    </row>
    <row r="25" spans="1:12" s="62" customFormat="1" ht="15.95" customHeight="1">
      <c r="A25" s="392" t="s">
        <v>37</v>
      </c>
      <c r="B25" s="389"/>
      <c r="C25" s="780">
        <v>54.879000000000019</v>
      </c>
      <c r="D25" s="323">
        <v>78.913999999999959</v>
      </c>
      <c r="E25" s="845">
        <v>47.906999999999982</v>
      </c>
      <c r="F25" s="936">
        <v>25.502999999999947</v>
      </c>
      <c r="G25" s="323">
        <v>102.84100000000001</v>
      </c>
      <c r="H25" s="323">
        <v>197.01000000000002</v>
      </c>
      <c r="I25" s="845">
        <v>258.24700000000001</v>
      </c>
      <c r="J25" s="323">
        <v>181.69999999999996</v>
      </c>
      <c r="K25" s="323">
        <v>558.09799999999996</v>
      </c>
      <c r="L25" s="412"/>
    </row>
    <row r="26" spans="1:12" s="62" customFormat="1" ht="15.95" customHeight="1">
      <c r="A26" s="86" t="s">
        <v>38</v>
      </c>
      <c r="B26" s="385"/>
      <c r="C26" s="778">
        <v>8.3810000000000002</v>
      </c>
      <c r="D26" s="251">
        <v>14.613</v>
      </c>
      <c r="E26" s="252">
        <v>13.954000000000001</v>
      </c>
      <c r="F26" s="250">
        <v>10.432999999999993</v>
      </c>
      <c r="G26" s="251">
        <v>19.791000000000025</v>
      </c>
      <c r="H26" s="251">
        <v>45.084999999999951</v>
      </c>
      <c r="I26" s="252">
        <v>62.060000000000031</v>
      </c>
      <c r="J26" s="251">
        <v>36.948</v>
      </c>
      <c r="K26" s="251">
        <v>126.93600000000001</v>
      </c>
      <c r="L26" s="412"/>
    </row>
    <row r="27" spans="1:12" s="61" customFormat="1" ht="15.95" customHeight="1">
      <c r="A27" s="86" t="s">
        <v>39</v>
      </c>
      <c r="B27" s="385"/>
      <c r="C27" s="778">
        <v>0.94399999999999995</v>
      </c>
      <c r="D27" s="251">
        <v>1.1679999999999999</v>
      </c>
      <c r="E27" s="252">
        <v>1.038</v>
      </c>
      <c r="F27" s="250">
        <v>0.95399999999999996</v>
      </c>
      <c r="G27" s="251">
        <v>1.1639999999999999</v>
      </c>
      <c r="H27" s="251">
        <v>1.6950000000000001</v>
      </c>
      <c r="I27" s="252">
        <v>1.2330000000000001</v>
      </c>
      <c r="J27" s="251">
        <v>3.1500000000000004</v>
      </c>
      <c r="K27" s="251">
        <v>4.0920000000000005</v>
      </c>
      <c r="L27" s="412"/>
    </row>
    <row r="28" spans="1:12" s="62" customFormat="1" ht="15.95" customHeight="1">
      <c r="A28" s="393" t="s">
        <v>40</v>
      </c>
      <c r="B28" s="389"/>
      <c r="C28" s="780">
        <v>45.554000000000016</v>
      </c>
      <c r="D28" s="323">
        <v>63.13299999999996</v>
      </c>
      <c r="E28" s="845">
        <v>32.914999999999985</v>
      </c>
      <c r="F28" s="936">
        <v>14.115999999999953</v>
      </c>
      <c r="G28" s="323">
        <v>81.885999999999981</v>
      </c>
      <c r="H28" s="323">
        <v>150.23000000000008</v>
      </c>
      <c r="I28" s="845">
        <v>194.95399999999998</v>
      </c>
      <c r="J28" s="323">
        <v>141.60199999999998</v>
      </c>
      <c r="K28" s="323">
        <v>427.07000000000005</v>
      </c>
      <c r="L28" s="412"/>
    </row>
    <row r="29" spans="1:12" s="62" customFormat="1" ht="15.95" customHeight="1">
      <c r="A29" s="86" t="s">
        <v>41</v>
      </c>
      <c r="B29" s="385"/>
      <c r="C29" s="778"/>
      <c r="D29" s="251"/>
      <c r="E29" s="252"/>
      <c r="F29" s="250"/>
      <c r="G29" s="251"/>
      <c r="H29" s="251"/>
      <c r="I29" s="252"/>
      <c r="J29" s="251"/>
      <c r="K29" s="251"/>
      <c r="L29" s="86"/>
    </row>
    <row r="30" spans="1:12" s="62" customFormat="1" ht="15.95" customHeight="1">
      <c r="A30" s="86" t="s">
        <v>42</v>
      </c>
      <c r="B30" s="385"/>
      <c r="C30" s="778"/>
      <c r="D30" s="251"/>
      <c r="E30" s="252"/>
      <c r="F30" s="250"/>
      <c r="G30" s="251"/>
      <c r="H30" s="251"/>
      <c r="I30" s="252"/>
      <c r="J30" s="251"/>
      <c r="K30" s="251"/>
      <c r="L30" s="86"/>
    </row>
    <row r="31" spans="1:12" s="62" customFormat="1" ht="15.95" customHeight="1">
      <c r="A31" s="86" t="s">
        <v>43</v>
      </c>
      <c r="B31" s="385"/>
      <c r="C31" s="778"/>
      <c r="D31" s="251"/>
      <c r="E31" s="252"/>
      <c r="F31" s="250"/>
      <c r="G31" s="251"/>
      <c r="H31" s="251"/>
      <c r="I31" s="252"/>
      <c r="J31" s="251"/>
      <c r="K31" s="251"/>
      <c r="L31" s="86"/>
    </row>
    <row r="32" spans="1:12" s="62" customFormat="1" ht="15.95" customHeight="1">
      <c r="A32" s="393" t="s">
        <v>44</v>
      </c>
      <c r="B32" s="389"/>
      <c r="C32" s="780">
        <v>45.554000000000016</v>
      </c>
      <c r="D32" s="323">
        <v>63.13299999999996</v>
      </c>
      <c r="E32" s="845">
        <v>32.914999999999985</v>
      </c>
      <c r="F32" s="936">
        <v>14.115999999999953</v>
      </c>
      <c r="G32" s="323">
        <v>81.885999999999981</v>
      </c>
      <c r="H32" s="323">
        <v>150.23000000000008</v>
      </c>
      <c r="I32" s="845">
        <v>194.95399999999998</v>
      </c>
      <c r="J32" s="323">
        <v>141.60199999999998</v>
      </c>
      <c r="K32" s="323">
        <v>427.07000000000005</v>
      </c>
      <c r="L32" s="412"/>
    </row>
    <row r="33" spans="1:12" s="61" customFormat="1" ht="15.95" customHeight="1">
      <c r="A33" s="404" t="s">
        <v>166</v>
      </c>
      <c r="B33" s="385"/>
      <c r="C33" s="778"/>
      <c r="D33" s="251"/>
      <c r="E33" s="252"/>
      <c r="F33" s="250"/>
      <c r="G33" s="251"/>
      <c r="H33" s="367"/>
      <c r="I33" s="252"/>
      <c r="J33" s="251"/>
      <c r="K33" s="251"/>
      <c r="L33" s="87"/>
    </row>
    <row r="34" spans="1:12" ht="15.95" customHeight="1">
      <c r="A34" s="395" t="s">
        <v>168</v>
      </c>
      <c r="B34" s="396"/>
      <c r="C34" s="792">
        <v>0.78829729729729725</v>
      </c>
      <c r="D34" s="293">
        <v>0.71563922323162765</v>
      </c>
      <c r="E34" s="295">
        <v>0.81531134776922409</v>
      </c>
      <c r="F34" s="292">
        <v>0.90107377096755492</v>
      </c>
      <c r="G34" s="293">
        <v>0.65881435102693875</v>
      </c>
      <c r="H34" s="293">
        <v>0.49789948176995491</v>
      </c>
      <c r="I34" s="295">
        <v>0.47001380942986781</v>
      </c>
      <c r="J34" s="293">
        <v>0.77214263989885401</v>
      </c>
      <c r="K34" s="293">
        <v>0.52763971919349872</v>
      </c>
      <c r="L34" s="86"/>
    </row>
    <row r="35" spans="1:12" ht="15.95" customHeight="1">
      <c r="A35" s="397" t="s">
        <v>176</v>
      </c>
      <c r="B35" s="398"/>
      <c r="C35" s="793">
        <v>5.1925249104648769E-2</v>
      </c>
      <c r="D35" s="298">
        <v>7.0226143915786243E-2</v>
      </c>
      <c r="E35" s="299">
        <v>4.2439019299048072E-2</v>
      </c>
      <c r="F35" s="297">
        <v>2.3754675987579008E-2</v>
      </c>
      <c r="G35" s="298">
        <v>0.13299996596930427</v>
      </c>
      <c r="H35" s="298">
        <v>0.22622774339854834</v>
      </c>
      <c r="I35" s="299">
        <v>0.27058321131628588</v>
      </c>
      <c r="J35" s="298">
        <v>5.543612565277347E-2</v>
      </c>
      <c r="K35" s="298">
        <v>0.21333602236940227</v>
      </c>
      <c r="L35" s="86"/>
    </row>
    <row r="36" spans="1:12" ht="15.95" customHeight="1">
      <c r="A36" s="395" t="s">
        <v>170</v>
      </c>
      <c r="B36" s="385"/>
      <c r="C36" s="778">
        <v>-5.3602562626847226E-2</v>
      </c>
      <c r="D36" s="251">
        <v>-0.96108935546713015</v>
      </c>
      <c r="E36" s="252">
        <v>0.6624651791740197</v>
      </c>
      <c r="F36" s="250">
        <v>9.9306210167052641E-2</v>
      </c>
      <c r="G36" s="251">
        <v>0.58933157708252837</v>
      </c>
      <c r="H36" s="251">
        <v>-0.77729723254265048</v>
      </c>
      <c r="I36" s="252">
        <v>-0.4730692730990641</v>
      </c>
      <c r="J36" s="251">
        <v>-0.15242330337269155</v>
      </c>
      <c r="K36" s="251">
        <v>-0.24591221656266773</v>
      </c>
      <c r="L36" s="86"/>
    </row>
    <row r="37" spans="1:12" ht="15.95" customHeight="1">
      <c r="A37" s="425" t="s">
        <v>171</v>
      </c>
      <c r="B37" s="401"/>
      <c r="C37" s="794">
        <v>36277.188000000002</v>
      </c>
      <c r="D37" s="377">
        <v>35361.178</v>
      </c>
      <c r="E37" s="854">
        <v>37889.035000000003</v>
      </c>
      <c r="F37" s="937">
        <v>26114.329000000002</v>
      </c>
      <c r="G37" s="377">
        <v>24637.784</v>
      </c>
      <c r="H37" s="377">
        <v>25317.116000000002</v>
      </c>
      <c r="I37" s="854">
        <v>28407.506000000001</v>
      </c>
      <c r="J37" s="377">
        <v>36277.188000000002</v>
      </c>
      <c r="K37" s="377">
        <v>24637.784</v>
      </c>
      <c r="L37" s="86"/>
    </row>
    <row r="38" spans="1:12" ht="15" customHeight="1">
      <c r="A38" s="378" t="s">
        <v>173</v>
      </c>
    </row>
    <row r="39" spans="1:12" ht="15" customHeight="1">
      <c r="A39" s="378" t="s">
        <v>174</v>
      </c>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0" customWidth="1"/>
    <col min="13" max="16384" width="9.140625" style="82"/>
  </cols>
  <sheetData>
    <row r="1" spans="1:12" s="55" customFormat="1" ht="50.1" customHeight="1">
      <c r="A1" s="52"/>
      <c r="L1" s="86"/>
    </row>
    <row r="2" spans="1:12" s="58" customFormat="1" ht="39.950000000000003" customHeight="1">
      <c r="A2" s="56" t="s">
        <v>391</v>
      </c>
      <c r="C2" s="59"/>
      <c r="I2" s="124"/>
      <c r="J2" s="124"/>
      <c r="K2" s="124"/>
    </row>
    <row r="3" spans="1:12" s="58" customFormat="1" ht="2.1" customHeight="1">
      <c r="A3" s="125"/>
      <c r="B3" s="105"/>
      <c r="C3" s="106"/>
      <c r="D3" s="105"/>
      <c r="E3" s="105"/>
      <c r="F3" s="105"/>
      <c r="G3" s="105"/>
      <c r="H3" s="105"/>
      <c r="I3" s="126"/>
      <c r="J3" s="126"/>
      <c r="K3" s="126"/>
    </row>
    <row r="4" spans="1:12" s="62" customFormat="1" ht="15.75" customHeight="1">
      <c r="A4" s="60"/>
      <c r="B4" s="60"/>
      <c r="C4" s="60"/>
      <c r="D4" s="61"/>
      <c r="E4" s="61"/>
      <c r="F4" s="61"/>
      <c r="G4" s="61"/>
      <c r="H4" s="61"/>
      <c r="I4" s="61"/>
      <c r="J4" s="61"/>
      <c r="K4" s="61"/>
    </row>
    <row r="5" spans="1:12" s="62" customFormat="1" ht="20.100000000000001" customHeight="1">
      <c r="A5" s="184" t="s">
        <v>395</v>
      </c>
      <c r="B5" s="207"/>
      <c r="C5" s="207"/>
      <c r="D5" s="185"/>
      <c r="E5" s="207"/>
      <c r="F5" s="185"/>
      <c r="G5" s="185"/>
      <c r="H5" s="185"/>
      <c r="I5" s="186"/>
      <c r="J5" s="186"/>
      <c r="K5" s="186"/>
    </row>
    <row r="6" spans="1:12" s="62" customFormat="1" ht="15.95" customHeight="1">
      <c r="A6" s="84" t="s">
        <v>84</v>
      </c>
      <c r="B6" s="381" t="s">
        <v>128</v>
      </c>
      <c r="C6" s="1115" t="s">
        <v>87</v>
      </c>
      <c r="D6" s="358" t="s">
        <v>88</v>
      </c>
      <c r="E6" s="843" t="s">
        <v>89</v>
      </c>
      <c r="F6" s="934" t="s">
        <v>76</v>
      </c>
      <c r="G6" s="358" t="s">
        <v>77</v>
      </c>
      <c r="H6" s="358" t="s">
        <v>78</v>
      </c>
      <c r="I6" s="852" t="s">
        <v>79</v>
      </c>
      <c r="J6" s="315" t="s">
        <v>330</v>
      </c>
      <c r="K6" s="315" t="s">
        <v>337</v>
      </c>
    </row>
    <row r="7" spans="1:12" s="62" customFormat="1" ht="15.95" customHeight="1">
      <c r="A7" s="382" t="s">
        <v>148</v>
      </c>
      <c r="B7" s="385"/>
      <c r="C7" s="1116">
        <v>140.36099999999999</v>
      </c>
      <c r="D7" s="251">
        <v>177.72800000000001</v>
      </c>
      <c r="E7" s="252">
        <v>170.209</v>
      </c>
      <c r="F7" s="250">
        <v>178.80398148160663</v>
      </c>
      <c r="G7" s="251">
        <v>178.62295449273088</v>
      </c>
      <c r="H7" s="251">
        <v>249.93892654040062</v>
      </c>
      <c r="I7" s="252">
        <v>209.05259820266491</v>
      </c>
      <c r="J7" s="251">
        <v>488.298</v>
      </c>
      <c r="K7" s="251">
        <v>637.61447923579635</v>
      </c>
    </row>
    <row r="8" spans="1:12" s="62" customFormat="1" ht="15.95" customHeight="1">
      <c r="A8" s="382" t="s">
        <v>149</v>
      </c>
      <c r="B8" s="385"/>
      <c r="C8" s="1116">
        <v>-123.13599999999997</v>
      </c>
      <c r="D8" s="251">
        <v>-129.45000000000002</v>
      </c>
      <c r="E8" s="252">
        <v>-128.68600000000001</v>
      </c>
      <c r="F8" s="250">
        <v>-122.13900000000001</v>
      </c>
      <c r="G8" s="251">
        <v>-125.46200000000005</v>
      </c>
      <c r="H8" s="251">
        <v>-151.58299999999997</v>
      </c>
      <c r="I8" s="252">
        <v>-153.18</v>
      </c>
      <c r="J8" s="251">
        <v>-381.27199999999999</v>
      </c>
      <c r="K8" s="251">
        <v>-430.22500000000002</v>
      </c>
    </row>
    <row r="9" spans="1:12" s="62" customFormat="1" ht="15.95" customHeight="1">
      <c r="A9" s="382" t="s">
        <v>150</v>
      </c>
      <c r="B9" s="385"/>
      <c r="C9" s="1116">
        <v>11.281000000000002</v>
      </c>
      <c r="D9" s="251">
        <v>10.743</v>
      </c>
      <c r="E9" s="252">
        <v>11.496</v>
      </c>
      <c r="F9" s="250">
        <v>8.9435141667459011</v>
      </c>
      <c r="G9" s="251">
        <v>9.106809367414801</v>
      </c>
      <c r="H9" s="251">
        <v>9.2597865409880988</v>
      </c>
      <c r="I9" s="252">
        <v>9.2526318591822001</v>
      </c>
      <c r="J9" s="251">
        <v>33.520000000000003</v>
      </c>
      <c r="K9" s="251">
        <v>27.619227767585102</v>
      </c>
    </row>
    <row r="10" spans="1:12" s="61" customFormat="1" ht="15.95" customHeight="1">
      <c r="A10" s="383" t="s">
        <v>151</v>
      </c>
      <c r="B10" s="386"/>
      <c r="C10" s="1117">
        <v>28.506000000000025</v>
      </c>
      <c r="D10" s="319">
        <v>59.020999999999994</v>
      </c>
      <c r="E10" s="844">
        <v>53.018999999999998</v>
      </c>
      <c r="F10" s="384">
        <v>65.608495648352516</v>
      </c>
      <c r="G10" s="319">
        <v>62.267763860145635</v>
      </c>
      <c r="H10" s="319">
        <v>107.61571308138875</v>
      </c>
      <c r="I10" s="844">
        <v>65.125230061847105</v>
      </c>
      <c r="J10" s="319">
        <v>140.54600000000002</v>
      </c>
      <c r="K10" s="319">
        <v>235.00870700338149</v>
      </c>
    </row>
    <row r="11" spans="1:12" s="61" customFormat="1" ht="15.95" customHeight="1">
      <c r="A11" s="383" t="s">
        <v>34</v>
      </c>
      <c r="B11" s="386"/>
      <c r="C11" s="1117">
        <v>-0.61599999999999999</v>
      </c>
      <c r="D11" s="319">
        <v>9.7999999999999976E-2</v>
      </c>
      <c r="E11" s="844">
        <v>0.68</v>
      </c>
      <c r="F11" s="384">
        <v>-1.2062201700000001</v>
      </c>
      <c r="G11" s="319">
        <v>4.2861140000000004</v>
      </c>
      <c r="H11" s="319">
        <v>1.0549999999999999</v>
      </c>
      <c r="I11" s="844">
        <v>-1.637</v>
      </c>
      <c r="J11" s="319">
        <v>0.16200000000000003</v>
      </c>
      <c r="K11" s="319">
        <v>3.7041140000000001</v>
      </c>
    </row>
    <row r="12" spans="1:12" s="62" customFormat="1" ht="15.95" customHeight="1">
      <c r="A12" s="382" t="s">
        <v>157</v>
      </c>
      <c r="B12" s="385"/>
      <c r="C12" s="1116">
        <v>1.1189999999999998</v>
      </c>
      <c r="D12" s="251">
        <v>15.702999999999999</v>
      </c>
      <c r="E12" s="252">
        <v>-13.946999999999999</v>
      </c>
      <c r="F12" s="250">
        <v>12.407</v>
      </c>
      <c r="G12" s="251">
        <v>5.9239999999999995</v>
      </c>
      <c r="H12" s="251">
        <v>6.96</v>
      </c>
      <c r="I12" s="252">
        <v>1.579</v>
      </c>
      <c r="J12" s="251">
        <v>2.875</v>
      </c>
      <c r="K12" s="251">
        <v>14.463000000000001</v>
      </c>
      <c r="L12" s="61"/>
    </row>
    <row r="13" spans="1:12" s="61" customFormat="1" ht="15.95" customHeight="1">
      <c r="A13" s="420" t="s">
        <v>158</v>
      </c>
      <c r="B13" s="390"/>
      <c r="C13" s="1118">
        <v>11.114999999999995</v>
      </c>
      <c r="D13" s="327">
        <v>19.472999999999999</v>
      </c>
      <c r="E13" s="846">
        <v>89.251000000000005</v>
      </c>
      <c r="F13" s="935">
        <v>12.470999999999989</v>
      </c>
      <c r="G13" s="327">
        <v>0.82599999999999996</v>
      </c>
      <c r="H13" s="327">
        <v>22.268000000000001</v>
      </c>
      <c r="I13" s="846">
        <v>65.623000000000005</v>
      </c>
      <c r="J13" s="327">
        <v>119.839</v>
      </c>
      <c r="K13" s="327">
        <v>88.717000000000013</v>
      </c>
    </row>
    <row r="14" spans="1:12" s="61" customFormat="1" ht="15.95" customHeight="1">
      <c r="A14" s="421" t="s">
        <v>159</v>
      </c>
      <c r="B14" s="386"/>
      <c r="C14" s="1117">
        <v>12.233999999999995</v>
      </c>
      <c r="D14" s="319">
        <v>35.176000000000002</v>
      </c>
      <c r="E14" s="844">
        <v>75.304000000000002</v>
      </c>
      <c r="F14" s="384">
        <v>24.877999999999989</v>
      </c>
      <c r="G14" s="319">
        <v>6.7499999999999991</v>
      </c>
      <c r="H14" s="319">
        <v>29.228000000000002</v>
      </c>
      <c r="I14" s="844">
        <v>67.201999999999998</v>
      </c>
      <c r="J14" s="319">
        <v>122.714</v>
      </c>
      <c r="K14" s="319">
        <v>103.18</v>
      </c>
    </row>
    <row r="15" spans="1:12" s="62" customFormat="1" ht="15.95" customHeight="1">
      <c r="A15" s="382" t="s">
        <v>160</v>
      </c>
      <c r="B15" s="385"/>
      <c r="C15" s="1116">
        <v>-22.683000000000007</v>
      </c>
      <c r="D15" s="251">
        <v>8.313999999999993</v>
      </c>
      <c r="E15" s="252">
        <v>100.67700000000001</v>
      </c>
      <c r="F15" s="250">
        <v>162.792</v>
      </c>
      <c r="G15" s="251">
        <v>85.59</v>
      </c>
      <c r="H15" s="251">
        <v>-84.013000000000005</v>
      </c>
      <c r="I15" s="252">
        <v>-41.164000000000001</v>
      </c>
      <c r="J15" s="251">
        <v>86.307999999999993</v>
      </c>
      <c r="K15" s="251">
        <v>-39.587000000000003</v>
      </c>
      <c r="L15" s="61"/>
    </row>
    <row r="16" spans="1:12" s="62" customFormat="1" ht="15.95" customHeight="1">
      <c r="A16" s="382" t="s">
        <v>161</v>
      </c>
      <c r="B16" s="385"/>
      <c r="C16" s="1116">
        <v>91.837999999999994</v>
      </c>
      <c r="D16" s="251">
        <v>55.862000000000002</v>
      </c>
      <c r="E16" s="252">
        <v>-59.207000000000001</v>
      </c>
      <c r="F16" s="250">
        <v>-124.13339629000001</v>
      </c>
      <c r="G16" s="251">
        <v>23.457241919999998</v>
      </c>
      <c r="H16" s="251">
        <v>105.50392974</v>
      </c>
      <c r="I16" s="252">
        <v>51.279215039999997</v>
      </c>
      <c r="J16" s="251">
        <v>88.492999999999995</v>
      </c>
      <c r="K16" s="251">
        <v>180.24038669999999</v>
      </c>
      <c r="L16" s="61"/>
    </row>
    <row r="17" spans="1:12" s="61" customFormat="1" ht="15.95" customHeight="1">
      <c r="A17" s="420" t="s">
        <v>162</v>
      </c>
      <c r="B17" s="385"/>
      <c r="C17" s="1116">
        <v>20.619999999999997</v>
      </c>
      <c r="D17" s="251">
        <v>8.7680000000000007</v>
      </c>
      <c r="E17" s="252">
        <v>9.1769999999999996</v>
      </c>
      <c r="F17" s="250">
        <v>-26.919000000000004</v>
      </c>
      <c r="G17" s="251">
        <v>-46.178999999999995</v>
      </c>
      <c r="H17" s="251">
        <v>30.592999999999996</v>
      </c>
      <c r="I17" s="252">
        <v>43.585000000000001</v>
      </c>
      <c r="J17" s="251">
        <v>38.564999999999998</v>
      </c>
      <c r="K17" s="251">
        <v>27.999000000000002</v>
      </c>
    </row>
    <row r="18" spans="1:12" s="61" customFormat="1" ht="15.95" customHeight="1">
      <c r="A18" s="421" t="s">
        <v>163</v>
      </c>
      <c r="B18" s="386"/>
      <c r="C18" s="1117">
        <v>89.774999999999977</v>
      </c>
      <c r="D18" s="319">
        <v>72.943999999999988</v>
      </c>
      <c r="E18" s="844">
        <v>50.647000000000006</v>
      </c>
      <c r="F18" s="384">
        <v>11.73960370999999</v>
      </c>
      <c r="G18" s="319">
        <v>62.86824192000001</v>
      </c>
      <c r="H18" s="319">
        <v>52.083929739999995</v>
      </c>
      <c r="I18" s="844">
        <v>53.700215039999996</v>
      </c>
      <c r="J18" s="319">
        <v>213.36599999999999</v>
      </c>
      <c r="K18" s="319">
        <v>168.65238669999999</v>
      </c>
    </row>
    <row r="19" spans="1:12" s="62" customFormat="1" ht="15.95" customHeight="1">
      <c r="A19" s="388" t="s">
        <v>35</v>
      </c>
      <c r="B19" s="389"/>
      <c r="C19" s="1119">
        <v>129.899</v>
      </c>
      <c r="D19" s="323">
        <v>167.23899999999998</v>
      </c>
      <c r="E19" s="845">
        <v>179.64999999999998</v>
      </c>
      <c r="F19" s="936">
        <v>101.01987918835249</v>
      </c>
      <c r="G19" s="323">
        <v>136.17211978014564</v>
      </c>
      <c r="H19" s="323">
        <v>189.98264282138877</v>
      </c>
      <c r="I19" s="845">
        <v>184.39044510184709</v>
      </c>
      <c r="J19" s="323">
        <v>476.78799999999995</v>
      </c>
      <c r="K19" s="323">
        <v>510.54520770338149</v>
      </c>
      <c r="L19" s="61"/>
    </row>
    <row r="20" spans="1:12" s="61" customFormat="1" ht="15.95" customHeight="1">
      <c r="A20" s="74" t="s">
        <v>164</v>
      </c>
      <c r="B20" s="385"/>
      <c r="C20" s="1116">
        <v>48.655999999999992</v>
      </c>
      <c r="D20" s="251">
        <v>58.516000000000005</v>
      </c>
      <c r="E20" s="252">
        <v>54.320999999999998</v>
      </c>
      <c r="F20" s="250">
        <v>55.779000000000025</v>
      </c>
      <c r="G20" s="251">
        <v>60.077999999999975</v>
      </c>
      <c r="H20" s="251">
        <v>60.815000000000005</v>
      </c>
      <c r="I20" s="252">
        <v>61.423999999999999</v>
      </c>
      <c r="J20" s="251">
        <v>161.49299999999999</v>
      </c>
      <c r="K20" s="251">
        <v>182.31699999999998</v>
      </c>
      <c r="L20" s="62"/>
    </row>
    <row r="21" spans="1:12" s="61" customFormat="1" ht="15.95" customHeight="1">
      <c r="A21" s="75" t="s">
        <v>61</v>
      </c>
      <c r="B21" s="390"/>
      <c r="C21" s="1118">
        <v>5.3979999999999997</v>
      </c>
      <c r="D21" s="327">
        <v>5.7959999999999994</v>
      </c>
      <c r="E21" s="846">
        <v>1.0249999999999999</v>
      </c>
      <c r="F21" s="935">
        <v>24.527999999999999</v>
      </c>
      <c r="G21" s="327">
        <v>18.313000000000002</v>
      </c>
      <c r="H21" s="327">
        <v>9.7259999999999991</v>
      </c>
      <c r="I21" s="846">
        <v>25.344000000000001</v>
      </c>
      <c r="J21" s="327">
        <v>12.218999999999999</v>
      </c>
      <c r="K21" s="327">
        <v>53.383000000000003</v>
      </c>
      <c r="L21" s="62"/>
    </row>
    <row r="22" spans="1:12" s="61" customFormat="1" ht="15.95" customHeight="1">
      <c r="A22" s="71" t="s">
        <v>36</v>
      </c>
      <c r="B22" s="389"/>
      <c r="C22" s="1119">
        <v>54.053999999999988</v>
      </c>
      <c r="D22" s="323">
        <v>64.312000000000012</v>
      </c>
      <c r="E22" s="845">
        <v>55.345999999999997</v>
      </c>
      <c r="F22" s="936">
        <v>80.307000000000016</v>
      </c>
      <c r="G22" s="323">
        <v>78.390999999999977</v>
      </c>
      <c r="H22" s="323">
        <v>70.540999999999997</v>
      </c>
      <c r="I22" s="845">
        <v>86.768000000000001</v>
      </c>
      <c r="J22" s="323">
        <v>173.71199999999999</v>
      </c>
      <c r="K22" s="323">
        <v>235.69999999999996</v>
      </c>
    </row>
    <row r="23" spans="1:12" s="61" customFormat="1" ht="15.95" customHeight="1">
      <c r="A23" s="388" t="s">
        <v>165</v>
      </c>
      <c r="B23" s="389"/>
      <c r="C23" s="1119">
        <v>75.845000000000013</v>
      </c>
      <c r="D23" s="323">
        <v>102.92699999999996</v>
      </c>
      <c r="E23" s="845">
        <v>124.30399999999997</v>
      </c>
      <c r="F23" s="936">
        <v>20.712879188352474</v>
      </c>
      <c r="G23" s="323">
        <v>57.781119780145659</v>
      </c>
      <c r="H23" s="323">
        <v>119.44164282138877</v>
      </c>
      <c r="I23" s="845">
        <v>97.622445101847092</v>
      </c>
      <c r="J23" s="323">
        <v>303.07599999999996</v>
      </c>
      <c r="K23" s="323">
        <v>274.84520770338156</v>
      </c>
    </row>
    <row r="24" spans="1:12" s="62" customFormat="1" ht="15.95" customHeight="1">
      <c r="A24" s="383" t="s">
        <v>450</v>
      </c>
      <c r="B24" s="386"/>
      <c r="C24" s="1117">
        <v>13.469000000000001</v>
      </c>
      <c r="D24" s="319">
        <v>21.503999999999998</v>
      </c>
      <c r="E24" s="844">
        <v>16.664999999999999</v>
      </c>
      <c r="F24" s="384">
        <v>27.38000000000001</v>
      </c>
      <c r="G24" s="319">
        <v>33.213000000000008</v>
      </c>
      <c r="H24" s="319">
        <v>47.406999999999996</v>
      </c>
      <c r="I24" s="844">
        <v>34.281999999999996</v>
      </c>
      <c r="J24" s="319">
        <v>51.637999999999998</v>
      </c>
      <c r="K24" s="319">
        <v>114.902</v>
      </c>
    </row>
    <row r="25" spans="1:12" s="62" customFormat="1" ht="15.95" customHeight="1">
      <c r="A25" s="392" t="s">
        <v>37</v>
      </c>
      <c r="B25" s="389"/>
      <c r="C25" s="1119">
        <v>62.376000000000012</v>
      </c>
      <c r="D25" s="323">
        <v>81.422999999999973</v>
      </c>
      <c r="E25" s="845">
        <v>107.63899999999998</v>
      </c>
      <c r="F25" s="936">
        <v>-6.6671208116475356</v>
      </c>
      <c r="G25" s="323">
        <v>24.568119780145651</v>
      </c>
      <c r="H25" s="323">
        <v>72.034642821388772</v>
      </c>
      <c r="I25" s="845">
        <v>63.340445101847095</v>
      </c>
      <c r="J25" s="323">
        <v>251.43799999999996</v>
      </c>
      <c r="K25" s="323">
        <v>159.94320770338152</v>
      </c>
      <c r="L25" s="61"/>
    </row>
    <row r="26" spans="1:12" s="62" customFormat="1" ht="15.95" customHeight="1">
      <c r="A26" s="86" t="s">
        <v>38</v>
      </c>
      <c r="B26" s="385"/>
      <c r="C26" s="1116">
        <v>-1.8560000000000016</v>
      </c>
      <c r="D26" s="251">
        <v>50.55</v>
      </c>
      <c r="E26" s="252">
        <v>2.569</v>
      </c>
      <c r="F26" s="250">
        <v>14.055969797088235</v>
      </c>
      <c r="G26" s="251">
        <v>11.84227994503644</v>
      </c>
      <c r="H26" s="251">
        <v>34.104160705347027</v>
      </c>
      <c r="I26" s="252">
        <v>31.275361275461801</v>
      </c>
      <c r="J26" s="251">
        <v>51.262999999999998</v>
      </c>
      <c r="K26" s="251">
        <v>77.22180192584527</v>
      </c>
      <c r="L26" s="61"/>
    </row>
    <row r="27" spans="1:12" s="61" customFormat="1" ht="15.95" customHeight="1">
      <c r="A27" s="86" t="s">
        <v>39</v>
      </c>
      <c r="B27" s="385"/>
      <c r="C27" s="1116">
        <v>2.677</v>
      </c>
      <c r="D27" s="251">
        <v>2.6880000000000002</v>
      </c>
      <c r="E27" s="252">
        <v>3.34</v>
      </c>
      <c r="F27" s="250">
        <v>2.4279999999999999</v>
      </c>
      <c r="G27" s="251">
        <v>2.3980000000000001</v>
      </c>
      <c r="H27" s="251">
        <v>3.1709999999999998</v>
      </c>
      <c r="I27" s="252">
        <v>3.694</v>
      </c>
      <c r="J27" s="251">
        <v>8.7050000000000001</v>
      </c>
      <c r="K27" s="251">
        <v>9.2629999999999999</v>
      </c>
    </row>
    <row r="28" spans="1:12" s="62" customFormat="1" ht="15.95" customHeight="1">
      <c r="A28" s="393" t="s">
        <v>40</v>
      </c>
      <c r="B28" s="389"/>
      <c r="C28" s="1119">
        <v>61.555000000000014</v>
      </c>
      <c r="D28" s="323">
        <v>28.184999999999977</v>
      </c>
      <c r="E28" s="845">
        <v>101.72999999999998</v>
      </c>
      <c r="F28" s="936">
        <v>-23.151090608735771</v>
      </c>
      <c r="G28" s="323">
        <v>10.327839835109211</v>
      </c>
      <c r="H28" s="323">
        <v>34.759482116041745</v>
      </c>
      <c r="I28" s="845">
        <v>28.371083826385291</v>
      </c>
      <c r="J28" s="323">
        <v>191.46999999999997</v>
      </c>
      <c r="K28" s="323">
        <v>73.458405777536242</v>
      </c>
      <c r="L28" s="61"/>
    </row>
    <row r="29" spans="1:12" s="62" customFormat="1" ht="15.95" customHeight="1">
      <c r="A29" s="86" t="s">
        <v>41</v>
      </c>
      <c r="B29" s="385"/>
      <c r="C29" s="1116"/>
      <c r="D29" s="251"/>
      <c r="E29" s="252"/>
      <c r="F29" s="250"/>
      <c r="G29" s="251"/>
      <c r="H29" s="251"/>
      <c r="I29" s="252"/>
      <c r="J29" s="251">
        <v>0</v>
      </c>
      <c r="K29" s="251">
        <v>0</v>
      </c>
    </row>
    <row r="30" spans="1:12" s="62" customFormat="1" ht="15.95" customHeight="1">
      <c r="A30" s="86" t="s">
        <v>42</v>
      </c>
      <c r="B30" s="385"/>
      <c r="C30" s="1116"/>
      <c r="D30" s="251"/>
      <c r="E30" s="252"/>
      <c r="F30" s="250"/>
      <c r="G30" s="251"/>
      <c r="H30" s="251"/>
      <c r="I30" s="252"/>
      <c r="J30" s="251">
        <v>0</v>
      </c>
      <c r="K30" s="251">
        <v>0</v>
      </c>
    </row>
    <row r="31" spans="1:12" s="62" customFormat="1" ht="15.95" customHeight="1">
      <c r="A31" s="86" t="s">
        <v>43</v>
      </c>
      <c r="B31" s="385"/>
      <c r="C31" s="1116"/>
      <c r="D31" s="251"/>
      <c r="E31" s="252"/>
      <c r="F31" s="250"/>
      <c r="G31" s="251"/>
      <c r="H31" s="251"/>
      <c r="I31" s="252"/>
      <c r="J31" s="251">
        <v>0</v>
      </c>
      <c r="K31" s="251">
        <v>0</v>
      </c>
    </row>
    <row r="32" spans="1:12" s="62" customFormat="1" ht="15.95" customHeight="1">
      <c r="A32" s="393" t="s">
        <v>44</v>
      </c>
      <c r="B32" s="389"/>
      <c r="C32" s="1119">
        <v>61.555000000000014</v>
      </c>
      <c r="D32" s="323">
        <v>28.184999999999977</v>
      </c>
      <c r="E32" s="845">
        <v>101.72999999999998</v>
      </c>
      <c r="F32" s="936">
        <v>-23.151090608735771</v>
      </c>
      <c r="G32" s="323">
        <v>10.327839835109211</v>
      </c>
      <c r="H32" s="323">
        <v>34.759482116041745</v>
      </c>
      <c r="I32" s="845">
        <v>28.371083826385291</v>
      </c>
      <c r="J32" s="323">
        <v>191.46999999999997</v>
      </c>
      <c r="K32" s="323">
        <v>73.458405777536242</v>
      </c>
      <c r="L32" s="61"/>
    </row>
    <row r="33" spans="1:12" s="61" customFormat="1" ht="15.95" customHeight="1">
      <c r="A33" s="404" t="s">
        <v>166</v>
      </c>
      <c r="B33" s="385"/>
      <c r="C33" s="1116"/>
      <c r="D33" s="251"/>
      <c r="E33" s="252"/>
      <c r="F33" s="250"/>
      <c r="G33" s="251"/>
      <c r="H33" s="367"/>
      <c r="I33" s="252"/>
      <c r="J33" s="251"/>
      <c r="K33" s="251"/>
      <c r="L33" s="87"/>
    </row>
    <row r="34" spans="1:12" ht="15.95" customHeight="1">
      <c r="A34" s="395" t="s">
        <v>168</v>
      </c>
      <c r="B34" s="396"/>
      <c r="C34" s="1120">
        <v>0.41612329579134549</v>
      </c>
      <c r="D34" s="293">
        <v>0.38455145031960258</v>
      </c>
      <c r="E34" s="295">
        <v>0.30807681603117176</v>
      </c>
      <c r="F34" s="292">
        <v>0.79496234449327419</v>
      </c>
      <c r="G34" s="293">
        <v>0.57567584411966877</v>
      </c>
      <c r="H34" s="293">
        <v>0.37130234084762559</v>
      </c>
      <c r="I34" s="295">
        <v>0.47056668230327309</v>
      </c>
      <c r="J34" s="293">
        <v>0.36433802864166048</v>
      </c>
      <c r="K34" s="293">
        <v>0.4616633286213076</v>
      </c>
      <c r="L34" s="62"/>
    </row>
    <row r="35" spans="1:12" ht="15.95" customHeight="1">
      <c r="A35" s="397" t="s">
        <v>176</v>
      </c>
      <c r="B35" s="398"/>
      <c r="C35" s="1121">
        <v>0.16033567848892261</v>
      </c>
      <c r="D35" s="298">
        <v>7.7387531008325475E-2</v>
      </c>
      <c r="E35" s="299">
        <v>0.25722310012529126</v>
      </c>
      <c r="F35" s="297">
        <v>-5.3864467135776743E-2</v>
      </c>
      <c r="G35" s="298">
        <v>3.6707235946860407E-2</v>
      </c>
      <c r="H35" s="298">
        <v>0.1131254569858943</v>
      </c>
      <c r="I35" s="299">
        <v>0.10163316711650372</v>
      </c>
      <c r="J35" s="298">
        <v>0.16570396121248357</v>
      </c>
      <c r="K35" s="298">
        <v>8.2930496364758285E-2</v>
      </c>
      <c r="L35" s="62"/>
    </row>
    <row r="36" spans="1:12" ht="15.95" customHeight="1">
      <c r="A36" s="395" t="s">
        <v>170</v>
      </c>
      <c r="B36" s="385"/>
      <c r="C36" s="1116">
        <v>33.621267492329345</v>
      </c>
      <c r="D36" s="251">
        <v>53.902810442879925</v>
      </c>
      <c r="E36" s="252">
        <v>40.797782084210333</v>
      </c>
      <c r="F36" s="250">
        <v>71.167430477569098</v>
      </c>
      <c r="G36" s="251">
        <v>95.801726510776277</v>
      </c>
      <c r="H36" s="251">
        <v>141.38862044841161</v>
      </c>
      <c r="I36" s="252">
        <v>108.65988231787991</v>
      </c>
      <c r="J36" s="251">
        <v>42.745703255102924</v>
      </c>
      <c r="K36" s="251">
        <v>115.19243179848269</v>
      </c>
      <c r="L36" s="62"/>
    </row>
    <row r="37" spans="1:12" ht="15.95" customHeight="1">
      <c r="A37" s="425" t="s">
        <v>171</v>
      </c>
      <c r="B37" s="401"/>
      <c r="C37" s="1122">
        <v>16491.271000000001</v>
      </c>
      <c r="D37" s="377">
        <v>15557.491</v>
      </c>
      <c r="E37" s="854">
        <v>16357.727999999999</v>
      </c>
      <c r="F37" s="937">
        <v>16320.519</v>
      </c>
      <c r="G37" s="377">
        <v>14457.605</v>
      </c>
      <c r="H37" s="377">
        <v>13277.177</v>
      </c>
      <c r="I37" s="854">
        <v>13546.481</v>
      </c>
      <c r="J37" s="377">
        <v>16491.271000000001</v>
      </c>
      <c r="K37" s="377">
        <v>14457.605</v>
      </c>
      <c r="L37" s="62"/>
    </row>
    <row r="38" spans="1:12" ht="15" customHeight="1">
      <c r="A38" s="378" t="s">
        <v>173</v>
      </c>
      <c r="B38" s="157"/>
      <c r="C38" s="58"/>
      <c r="L38" s="82"/>
    </row>
    <row r="39" spans="1:12" ht="15" customHeight="1">
      <c r="A39" s="378" t="s">
        <v>174</v>
      </c>
      <c r="B39" s="157"/>
      <c r="C39" s="58"/>
      <c r="L39" s="82"/>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379" customWidth="1"/>
    <col min="13" max="16384" width="9.140625" style="82"/>
  </cols>
  <sheetData>
    <row r="1" spans="1:12" s="55" customFormat="1" ht="50.1" customHeight="1">
      <c r="A1" s="52"/>
      <c r="L1" s="86"/>
    </row>
    <row r="2" spans="1:12" s="58" customFormat="1" ht="39.950000000000003" customHeight="1">
      <c r="A2" s="56" t="s">
        <v>392</v>
      </c>
      <c r="C2" s="59"/>
      <c r="I2" s="124"/>
      <c r="J2" s="124"/>
      <c r="K2" s="124"/>
    </row>
    <row r="3" spans="1:12" s="58" customFormat="1" ht="2.1" customHeight="1">
      <c r="A3" s="125"/>
      <c r="B3" s="105"/>
      <c r="C3" s="106"/>
      <c r="D3" s="105"/>
      <c r="E3" s="105"/>
      <c r="F3" s="105"/>
      <c r="G3" s="105"/>
      <c r="H3" s="105"/>
      <c r="I3" s="126"/>
      <c r="J3" s="126"/>
      <c r="K3" s="126"/>
    </row>
    <row r="4" spans="1:12" s="62" customFormat="1" ht="15.75" customHeight="1">
      <c r="A4" s="60"/>
      <c r="B4" s="60"/>
      <c r="C4" s="60"/>
      <c r="D4" s="61"/>
      <c r="E4" s="61"/>
      <c r="F4" s="61"/>
      <c r="G4" s="61"/>
      <c r="H4" s="61"/>
      <c r="I4" s="61"/>
      <c r="J4" s="61"/>
      <c r="K4" s="61"/>
    </row>
    <row r="5" spans="1:12" s="62" customFormat="1" ht="20.100000000000001" customHeight="1">
      <c r="A5" s="184" t="s">
        <v>394</v>
      </c>
      <c r="B5" s="207"/>
      <c r="C5" s="207"/>
      <c r="D5" s="185"/>
      <c r="E5" s="207"/>
      <c r="F5" s="185"/>
      <c r="G5" s="185"/>
      <c r="H5" s="185"/>
      <c r="I5" s="186"/>
      <c r="J5" s="186"/>
      <c r="K5" s="186"/>
    </row>
    <row r="6" spans="1:12" s="62" customFormat="1" ht="15.95" customHeight="1">
      <c r="A6" s="84" t="s">
        <v>84</v>
      </c>
      <c r="B6" s="381" t="s">
        <v>128</v>
      </c>
      <c r="C6" s="777" t="s">
        <v>87</v>
      </c>
      <c r="D6" s="358" t="s">
        <v>88</v>
      </c>
      <c r="E6" s="760" t="s">
        <v>89</v>
      </c>
      <c r="F6" s="358" t="s">
        <v>76</v>
      </c>
      <c r="G6" s="358" t="s">
        <v>77</v>
      </c>
      <c r="H6" s="358" t="s">
        <v>78</v>
      </c>
      <c r="I6" s="852" t="s">
        <v>79</v>
      </c>
      <c r="J6" s="315" t="s">
        <v>330</v>
      </c>
      <c r="K6" s="315" t="s">
        <v>337</v>
      </c>
    </row>
    <row r="7" spans="1:12" s="62" customFormat="1" ht="15.95" customHeight="1">
      <c r="A7" s="382" t="s">
        <v>148</v>
      </c>
      <c r="B7" s="385"/>
      <c r="C7" s="778">
        <v>-104.84400000000002</v>
      </c>
      <c r="D7" s="251">
        <v>-139.36099999999999</v>
      </c>
      <c r="E7" s="768">
        <v>-60.198</v>
      </c>
      <c r="F7" s="251">
        <v>-44.605981481606605</v>
      </c>
      <c r="G7" s="251">
        <v>-27.223954492730883</v>
      </c>
      <c r="H7" s="251">
        <v>-36.484926540400608</v>
      </c>
      <c r="I7" s="252">
        <v>-66.833598202664888</v>
      </c>
      <c r="J7" s="251">
        <v>-304.40300000000002</v>
      </c>
      <c r="K7" s="251">
        <v>-130.54300000000001</v>
      </c>
    </row>
    <row r="8" spans="1:12" s="62" customFormat="1" ht="15.95" customHeight="1">
      <c r="A8" s="382" t="s">
        <v>149</v>
      </c>
      <c r="B8" s="385"/>
      <c r="C8" s="778">
        <v>186.93200000000002</v>
      </c>
      <c r="D8" s="251">
        <v>199.15700000000001</v>
      </c>
      <c r="E8" s="768">
        <v>189.08799999999999</v>
      </c>
      <c r="F8" s="251">
        <v>175.803</v>
      </c>
      <c r="G8" s="251">
        <v>178.26400000000001</v>
      </c>
      <c r="H8" s="251">
        <v>195.68100000000001</v>
      </c>
      <c r="I8" s="252">
        <v>196.39500000000001</v>
      </c>
      <c r="J8" s="251">
        <v>575.17700000000002</v>
      </c>
      <c r="K8" s="251">
        <v>570.34</v>
      </c>
    </row>
    <row r="9" spans="1:12" s="62" customFormat="1" ht="15.95" customHeight="1">
      <c r="A9" s="382" t="s">
        <v>150</v>
      </c>
      <c r="B9" s="385"/>
      <c r="C9" s="778">
        <v>-138.17200000000003</v>
      </c>
      <c r="D9" s="251">
        <v>-146.55100000000002</v>
      </c>
      <c r="E9" s="768">
        <v>-153.19</v>
      </c>
      <c r="F9" s="251">
        <v>-138.51251416674592</v>
      </c>
      <c r="G9" s="251">
        <v>-133.93180936741481</v>
      </c>
      <c r="H9" s="251">
        <v>-131.68978654098811</v>
      </c>
      <c r="I9" s="252">
        <v>-137.16963185918218</v>
      </c>
      <c r="J9" s="251">
        <v>-437.91300000000007</v>
      </c>
      <c r="K9" s="251">
        <v>-402.79199999999992</v>
      </c>
    </row>
    <row r="10" spans="1:12" s="61" customFormat="1" ht="15.95" customHeight="1">
      <c r="A10" s="383" t="s">
        <v>151</v>
      </c>
      <c r="B10" s="386"/>
      <c r="C10" s="779">
        <v>-56.084000000000032</v>
      </c>
      <c r="D10" s="319">
        <v>-86.754999999999995</v>
      </c>
      <c r="E10" s="769">
        <v>-24.300000000000011</v>
      </c>
      <c r="F10" s="319">
        <v>-7.3154956483525098</v>
      </c>
      <c r="G10" s="319">
        <v>17.108236139854313</v>
      </c>
      <c r="H10" s="319">
        <v>27.506286918611295</v>
      </c>
      <c r="I10" s="844">
        <v>-7.6082300618470526</v>
      </c>
      <c r="J10" s="319">
        <v>-167.13900000000004</v>
      </c>
      <c r="K10" s="319">
        <v>37.005000000000081</v>
      </c>
    </row>
    <row r="11" spans="1:12" s="61" customFormat="1" ht="15.95" customHeight="1">
      <c r="A11" s="382" t="s">
        <v>152</v>
      </c>
      <c r="B11" s="385"/>
      <c r="C11" s="778">
        <v>-4.9999999999999992E-3</v>
      </c>
      <c r="D11" s="251">
        <v>-5.0000000000000001E-3</v>
      </c>
      <c r="E11" s="768">
        <v>-1E-3</v>
      </c>
      <c r="F11" s="251">
        <v>-6.9999999999999958E-3</v>
      </c>
      <c r="G11" s="251">
        <v>-6.0000000000000036E-3</v>
      </c>
      <c r="H11" s="251">
        <v>1.7000000000000001E-2</v>
      </c>
      <c r="I11" s="252">
        <v>1.7000000000000001E-2</v>
      </c>
      <c r="J11" s="251">
        <v>-1.0999999999999999E-2</v>
      </c>
      <c r="K11" s="251">
        <v>2.7999999999999997E-2</v>
      </c>
    </row>
    <row r="12" spans="1:12" s="62" customFormat="1" ht="15.95" customHeight="1">
      <c r="A12" s="382" t="s">
        <v>153</v>
      </c>
      <c r="B12" s="385"/>
      <c r="C12" s="778">
        <v>0.11099999999999999</v>
      </c>
      <c r="D12" s="251">
        <v>-0.20099999999999998</v>
      </c>
      <c r="E12" s="768">
        <v>-0.1</v>
      </c>
      <c r="F12" s="251">
        <v>-0.8360000000000003</v>
      </c>
      <c r="G12" s="251">
        <v>-1.6799999999999997</v>
      </c>
      <c r="H12" s="251">
        <v>-0.23399999999999999</v>
      </c>
      <c r="I12" s="252">
        <v>-7.9960000000000004</v>
      </c>
      <c r="J12" s="251">
        <v>-0.19</v>
      </c>
      <c r="K12" s="251">
        <v>-9.91</v>
      </c>
      <c r="L12" s="61"/>
    </row>
    <row r="13" spans="1:12" s="61" customFormat="1" ht="15.95" customHeight="1">
      <c r="A13" s="382" t="s">
        <v>154</v>
      </c>
      <c r="B13" s="385"/>
      <c r="C13" s="778"/>
      <c r="D13" s="251"/>
      <c r="E13" s="768"/>
      <c r="F13" s="251"/>
      <c r="G13" s="251"/>
      <c r="H13" s="251"/>
      <c r="I13" s="252"/>
      <c r="J13" s="251">
        <v>0</v>
      </c>
      <c r="K13" s="251">
        <v>0</v>
      </c>
    </row>
    <row r="14" spans="1:12" s="61" customFormat="1" ht="15.95" customHeight="1">
      <c r="A14" s="382" t="s">
        <v>155</v>
      </c>
      <c r="B14" s="385"/>
      <c r="C14" s="778">
        <v>-1E-3</v>
      </c>
      <c r="D14" s="251"/>
      <c r="E14" s="768"/>
      <c r="F14" s="251">
        <v>-6.9999999999999993E-3</v>
      </c>
      <c r="G14" s="251">
        <v>0</v>
      </c>
      <c r="H14" s="251">
        <v>-1.7000000000000001E-2</v>
      </c>
      <c r="I14" s="252"/>
      <c r="J14" s="251">
        <v>-1E-3</v>
      </c>
      <c r="K14" s="251">
        <v>-1.7000000000000001E-2</v>
      </c>
    </row>
    <row r="15" spans="1:12" s="62" customFormat="1" ht="15.95" customHeight="1">
      <c r="A15" s="382" t="s">
        <v>156</v>
      </c>
      <c r="B15" s="385"/>
      <c r="C15" s="778">
        <v>8.0000000000000002E-3</v>
      </c>
      <c r="D15" s="251">
        <v>1E-3</v>
      </c>
      <c r="E15" s="768"/>
      <c r="F15" s="251">
        <v>0</v>
      </c>
      <c r="G15" s="251">
        <v>-2E-3</v>
      </c>
      <c r="H15" s="251">
        <v>-3.4119999999999999</v>
      </c>
      <c r="I15" s="252">
        <v>0</v>
      </c>
      <c r="J15" s="251">
        <v>9.0000000000000011E-3</v>
      </c>
      <c r="K15" s="251">
        <v>-3.4139999999999997</v>
      </c>
      <c r="L15" s="61"/>
    </row>
    <row r="16" spans="1:12" s="62" customFormat="1" ht="15.95" customHeight="1">
      <c r="A16" s="382" t="s">
        <v>33</v>
      </c>
      <c r="B16" s="385"/>
      <c r="C16" s="778">
        <v>-0.249</v>
      </c>
      <c r="D16" s="251">
        <v>-0.23400000000000007</v>
      </c>
      <c r="E16" s="768">
        <v>-0.377</v>
      </c>
      <c r="F16" s="251">
        <v>-0.23477982999999969</v>
      </c>
      <c r="G16" s="251">
        <v>-0.41611400000000032</v>
      </c>
      <c r="H16" s="251">
        <v>3.3129999999999997</v>
      </c>
      <c r="I16" s="252">
        <v>6.8609999999999998</v>
      </c>
      <c r="J16" s="251">
        <v>-0.8600000000000001</v>
      </c>
      <c r="K16" s="251">
        <v>9.7578859999999992</v>
      </c>
      <c r="L16" s="61"/>
    </row>
    <row r="17" spans="1:12" s="61" customFormat="1" ht="15.95" customHeight="1">
      <c r="A17" s="383" t="s">
        <v>34</v>
      </c>
      <c r="B17" s="386"/>
      <c r="C17" s="779">
        <v>-0.13600000000000001</v>
      </c>
      <c r="D17" s="319">
        <v>-0.43900000000000006</v>
      </c>
      <c r="E17" s="769">
        <v>-0.47799999999999998</v>
      </c>
      <c r="F17" s="319">
        <v>-1.08477983</v>
      </c>
      <c r="G17" s="319">
        <v>-2.104114</v>
      </c>
      <c r="H17" s="319">
        <v>-0.33300000000000002</v>
      </c>
      <c r="I17" s="844">
        <v>-1.1180000000000001</v>
      </c>
      <c r="J17" s="319">
        <v>-1.0529999999999999</v>
      </c>
      <c r="K17" s="319">
        <v>-3.5551140000000006</v>
      </c>
    </row>
    <row r="18" spans="1:12" s="61" customFormat="1" ht="15.95" customHeight="1">
      <c r="A18" s="382" t="s">
        <v>157</v>
      </c>
      <c r="B18" s="385"/>
      <c r="C18" s="778">
        <v>0.71200000000000008</v>
      </c>
      <c r="D18" s="251">
        <v>1.4729999999999999</v>
      </c>
      <c r="E18" s="768">
        <v>5.6000000000000001E-2</v>
      </c>
      <c r="F18" s="251">
        <v>-0.17299999999999993</v>
      </c>
      <c r="G18" s="251">
        <v>5.5999999999999994E-2</v>
      </c>
      <c r="H18" s="251">
        <v>0.54100000000000004</v>
      </c>
      <c r="I18" s="252">
        <v>-5.3999999999999999E-2</v>
      </c>
      <c r="J18" s="251">
        <v>2.2410000000000001</v>
      </c>
      <c r="K18" s="251">
        <v>0.54299999999999993</v>
      </c>
      <c r="L18" s="62"/>
    </row>
    <row r="19" spans="1:12" s="62" customFormat="1" ht="15.95" customHeight="1">
      <c r="A19" s="387" t="s">
        <v>158</v>
      </c>
      <c r="B19" s="385"/>
      <c r="C19" s="778">
        <v>1E-3</v>
      </c>
      <c r="D19" s="251">
        <v>0.20199999999999996</v>
      </c>
      <c r="E19" s="768">
        <v>5.31</v>
      </c>
      <c r="F19" s="251">
        <v>-1.6000000000000458E-2</v>
      </c>
      <c r="G19" s="251">
        <v>-0.68199999999999983</v>
      </c>
      <c r="H19" s="251">
        <v>-0.23000000000000032</v>
      </c>
      <c r="I19" s="252">
        <v>-2.0339999999999998</v>
      </c>
      <c r="J19" s="251">
        <v>5.5129999999999999</v>
      </c>
      <c r="K19" s="251">
        <v>-2.9459999999999997</v>
      </c>
    </row>
    <row r="20" spans="1:12" s="62" customFormat="1" ht="15.95" customHeight="1">
      <c r="A20" s="383" t="s">
        <v>159</v>
      </c>
      <c r="B20" s="386"/>
      <c r="C20" s="779">
        <v>0.71300000000000008</v>
      </c>
      <c r="D20" s="319">
        <v>1.6749999999999998</v>
      </c>
      <c r="E20" s="769">
        <v>5.3659999999999997</v>
      </c>
      <c r="F20" s="319">
        <v>-0.18900000000000039</v>
      </c>
      <c r="G20" s="319">
        <v>-0.62599999999999989</v>
      </c>
      <c r="H20" s="319">
        <v>0.31099999999999972</v>
      </c>
      <c r="I20" s="844">
        <v>-2.0879999999999996</v>
      </c>
      <c r="J20" s="319">
        <v>7.7539999999999996</v>
      </c>
      <c r="K20" s="319">
        <v>-2.4029999999999996</v>
      </c>
      <c r="L20" s="61"/>
    </row>
    <row r="21" spans="1:12" s="62" customFormat="1" ht="15.95" customHeight="1">
      <c r="A21" s="382" t="s">
        <v>160</v>
      </c>
      <c r="B21" s="385"/>
      <c r="C21" s="778">
        <v>-171.48900000000003</v>
      </c>
      <c r="D21" s="251">
        <v>-72.546000000000006</v>
      </c>
      <c r="E21" s="768">
        <v>-37.617999999999995</v>
      </c>
      <c r="F21" s="251">
        <v>-67.767000000000024</v>
      </c>
      <c r="G21" s="251">
        <v>-118.99799999999999</v>
      </c>
      <c r="H21" s="251">
        <v>319.36</v>
      </c>
      <c r="I21" s="252">
        <v>-45.893999999999998</v>
      </c>
      <c r="J21" s="251">
        <v>-281.65300000000002</v>
      </c>
      <c r="K21" s="251">
        <v>154.46800000000002</v>
      </c>
      <c r="L21" s="61"/>
    </row>
    <row r="22" spans="1:12" s="61" customFormat="1" ht="15.95" customHeight="1">
      <c r="A22" s="382" t="s">
        <v>161</v>
      </c>
      <c r="B22" s="385"/>
      <c r="C22" s="778">
        <v>65.293000000000006</v>
      </c>
      <c r="D22" s="251">
        <v>-15.009000000000004</v>
      </c>
      <c r="E22" s="768">
        <v>-27.864999999999998</v>
      </c>
      <c r="F22" s="251">
        <v>-67.801603709999995</v>
      </c>
      <c r="G22" s="251">
        <v>20.015758080000001</v>
      </c>
      <c r="H22" s="251">
        <v>-460.42892974</v>
      </c>
      <c r="I22" s="252">
        <v>-54.437215039999998</v>
      </c>
      <c r="J22" s="251">
        <v>22.419000000000008</v>
      </c>
      <c r="K22" s="251">
        <v>-494.85017166</v>
      </c>
    </row>
    <row r="23" spans="1:12" s="62" customFormat="1" ht="15.95" customHeight="1">
      <c r="A23" s="382" t="s">
        <v>162</v>
      </c>
      <c r="B23" s="385"/>
      <c r="C23" s="778">
        <v>94.473000000000027</v>
      </c>
      <c r="D23" s="251">
        <v>33.865999999999993</v>
      </c>
      <c r="E23" s="768">
        <v>24.767999999999997</v>
      </c>
      <c r="F23" s="251">
        <v>199.154</v>
      </c>
      <c r="G23" s="251">
        <v>9.4769999999999985</v>
      </c>
      <c r="H23" s="251">
        <v>-16.245999999999995</v>
      </c>
      <c r="I23" s="252">
        <v>-8.1999999999999993</v>
      </c>
      <c r="J23" s="251">
        <v>153.10700000000003</v>
      </c>
      <c r="K23" s="251">
        <v>-14.968999999999996</v>
      </c>
      <c r="L23" s="61"/>
    </row>
    <row r="24" spans="1:12" s="62" customFormat="1" ht="15.95" customHeight="1">
      <c r="A24" s="383" t="s">
        <v>163</v>
      </c>
      <c r="B24" s="386"/>
      <c r="C24" s="779">
        <v>-11.722999999999999</v>
      </c>
      <c r="D24" s="319">
        <v>-53.689000000000014</v>
      </c>
      <c r="E24" s="769">
        <v>-40.714999999999989</v>
      </c>
      <c r="F24" s="319">
        <v>63.585396289999977</v>
      </c>
      <c r="G24" s="319">
        <v>-89.505241919999989</v>
      </c>
      <c r="H24" s="319">
        <v>-157.31492973999997</v>
      </c>
      <c r="I24" s="844">
        <v>-108.53121503999999</v>
      </c>
      <c r="J24" s="319">
        <v>-106.127</v>
      </c>
      <c r="K24" s="319">
        <v>-355.35117165999998</v>
      </c>
      <c r="L24" s="61"/>
    </row>
    <row r="25" spans="1:12" s="62" customFormat="1" ht="15.95" customHeight="1">
      <c r="A25" s="388" t="s">
        <v>35</v>
      </c>
      <c r="B25" s="389"/>
      <c r="C25" s="780">
        <v>-67.230000000000032</v>
      </c>
      <c r="D25" s="323">
        <v>-139.208</v>
      </c>
      <c r="E25" s="770">
        <v>-60.127000000000002</v>
      </c>
      <c r="F25" s="323">
        <v>54.996120811647465</v>
      </c>
      <c r="G25" s="323">
        <v>-75.127119780145676</v>
      </c>
      <c r="H25" s="323">
        <v>-129.83064282138866</v>
      </c>
      <c r="I25" s="845">
        <v>-119.34544510184705</v>
      </c>
      <c r="J25" s="323">
        <v>-266.56500000000005</v>
      </c>
      <c r="K25" s="323">
        <v>-324.30428565999989</v>
      </c>
      <c r="L25" s="61"/>
    </row>
    <row r="26" spans="1:12" s="62" customFormat="1" ht="15.95" customHeight="1">
      <c r="A26" s="74" t="s">
        <v>164</v>
      </c>
      <c r="B26" s="385"/>
      <c r="C26" s="778">
        <v>68.301000000000002</v>
      </c>
      <c r="D26" s="251">
        <v>52.503999999999998</v>
      </c>
      <c r="E26" s="768">
        <v>-0.33900000000000019</v>
      </c>
      <c r="F26" s="251">
        <v>56.918000000000006</v>
      </c>
      <c r="G26" s="251">
        <v>31.166999999999998</v>
      </c>
      <c r="H26" s="251">
        <v>13.001000000000001</v>
      </c>
      <c r="I26" s="252">
        <v>-2.7789999999999999</v>
      </c>
      <c r="J26" s="251">
        <v>120.46600000000001</v>
      </c>
      <c r="K26" s="251">
        <v>41.388999999999996</v>
      </c>
    </row>
    <row r="27" spans="1:12" s="62" customFormat="1" ht="15.95" customHeight="1">
      <c r="A27" s="75" t="s">
        <v>61</v>
      </c>
      <c r="B27" s="390"/>
      <c r="C27" s="781">
        <v>1.2459999999999982</v>
      </c>
      <c r="D27" s="327">
        <v>5.25</v>
      </c>
      <c r="E27" s="771">
        <v>5.9080000000000004</v>
      </c>
      <c r="F27" s="327">
        <v>6.2789999999999999</v>
      </c>
      <c r="G27" s="327">
        <v>6.5839999999999979</v>
      </c>
      <c r="H27" s="327">
        <v>7.072000000000001</v>
      </c>
      <c r="I27" s="846">
        <v>7.2089999999999996</v>
      </c>
      <c r="J27" s="327">
        <v>12.404</v>
      </c>
      <c r="K27" s="327">
        <v>20.864999999999998</v>
      </c>
    </row>
    <row r="28" spans="1:12" s="61" customFormat="1" ht="15.95" customHeight="1">
      <c r="A28" s="71" t="s">
        <v>36</v>
      </c>
      <c r="B28" s="389"/>
      <c r="C28" s="780">
        <v>69.546999999999997</v>
      </c>
      <c r="D28" s="323">
        <v>57.753999999999998</v>
      </c>
      <c r="E28" s="770">
        <v>5.569</v>
      </c>
      <c r="F28" s="323">
        <v>63.197000000000003</v>
      </c>
      <c r="G28" s="323">
        <v>37.750999999999998</v>
      </c>
      <c r="H28" s="323">
        <v>20.073</v>
      </c>
      <c r="I28" s="845">
        <v>4.43</v>
      </c>
      <c r="J28" s="323">
        <v>132.86999999999998</v>
      </c>
      <c r="K28" s="323">
        <v>62.253999999999998</v>
      </c>
    </row>
    <row r="29" spans="1:12" s="61" customFormat="1" ht="15.95" customHeight="1">
      <c r="A29" s="388" t="s">
        <v>165</v>
      </c>
      <c r="B29" s="389"/>
      <c r="C29" s="780">
        <v>-136.77700000000004</v>
      </c>
      <c r="D29" s="323">
        <v>-196.96199999999999</v>
      </c>
      <c r="E29" s="770">
        <v>-65.695999999999998</v>
      </c>
      <c r="F29" s="323">
        <v>-8.2008791883525376</v>
      </c>
      <c r="G29" s="323">
        <v>-112.87811978014568</v>
      </c>
      <c r="H29" s="323">
        <v>-149.90364282138867</v>
      </c>
      <c r="I29" s="845">
        <v>-123.77544510184705</v>
      </c>
      <c r="J29" s="323">
        <v>-399.43500000000006</v>
      </c>
      <c r="K29" s="323">
        <v>-386.55828565999991</v>
      </c>
    </row>
    <row r="30" spans="1:12" s="62" customFormat="1" ht="15.95" customHeight="1">
      <c r="A30" s="383" t="s">
        <v>450</v>
      </c>
      <c r="B30" s="386"/>
      <c r="C30" s="779">
        <v>0</v>
      </c>
      <c r="D30" s="319">
        <v>0</v>
      </c>
      <c r="E30" s="769">
        <v>0</v>
      </c>
      <c r="F30" s="319">
        <v>2E-3</v>
      </c>
      <c r="G30" s="319">
        <v>-1E-3</v>
      </c>
      <c r="H30" s="319">
        <v>-1E-3</v>
      </c>
      <c r="I30" s="844">
        <v>1E-3</v>
      </c>
      <c r="J30" s="319">
        <v>0</v>
      </c>
      <c r="K30" s="319">
        <v>-1E-3</v>
      </c>
    </row>
    <row r="31" spans="1:12" s="62" customFormat="1" ht="15.95" customHeight="1">
      <c r="A31" s="392" t="s">
        <v>37</v>
      </c>
      <c r="B31" s="389"/>
      <c r="C31" s="780">
        <v>-136.77700000000004</v>
      </c>
      <c r="D31" s="323">
        <v>-196.96199999999999</v>
      </c>
      <c r="E31" s="770">
        <v>-65.695999999999998</v>
      </c>
      <c r="F31" s="323">
        <v>-8.2028791883525383</v>
      </c>
      <c r="G31" s="323">
        <v>-112.87711978014568</v>
      </c>
      <c r="H31" s="323">
        <v>-149.90264282138867</v>
      </c>
      <c r="I31" s="845">
        <v>-123.77644510184706</v>
      </c>
      <c r="J31" s="323">
        <v>-399.43500000000006</v>
      </c>
      <c r="K31" s="323">
        <v>-386.55728565999988</v>
      </c>
      <c r="L31" s="61"/>
    </row>
    <row r="32" spans="1:12" s="62" customFormat="1" ht="15.95" customHeight="1">
      <c r="A32" s="86" t="s">
        <v>38</v>
      </c>
      <c r="B32" s="385"/>
      <c r="C32" s="778">
        <v>-42.001999999999995</v>
      </c>
      <c r="D32" s="251">
        <v>-60.966999999999999</v>
      </c>
      <c r="E32" s="768">
        <v>24.367999999999999</v>
      </c>
      <c r="F32" s="251">
        <v>-69.072969797088234</v>
      </c>
      <c r="G32" s="251">
        <v>-18.655279945036437</v>
      </c>
      <c r="H32" s="251">
        <v>-71.359160705347023</v>
      </c>
      <c r="I32" s="252">
        <v>2.2796387245381986</v>
      </c>
      <c r="J32" s="251">
        <v>-78.600999999999999</v>
      </c>
      <c r="K32" s="251">
        <v>-87.734440650383462</v>
      </c>
      <c r="L32" s="61"/>
    </row>
    <row r="33" spans="1:12" s="61" customFormat="1" ht="15.95" customHeight="1">
      <c r="A33" s="86" t="s">
        <v>39</v>
      </c>
      <c r="B33" s="385"/>
      <c r="C33" s="778"/>
      <c r="D33" s="251"/>
      <c r="E33" s="768"/>
      <c r="F33" s="251"/>
      <c r="G33" s="251"/>
      <c r="H33" s="251"/>
      <c r="I33" s="252"/>
      <c r="J33" s="251">
        <v>0</v>
      </c>
      <c r="K33" s="251">
        <v>0</v>
      </c>
    </row>
    <row r="34" spans="1:12" s="62" customFormat="1" ht="15.95" customHeight="1">
      <c r="A34" s="393" t="s">
        <v>40</v>
      </c>
      <c r="B34" s="389"/>
      <c r="C34" s="780">
        <v>-94.775000000000048</v>
      </c>
      <c r="D34" s="323">
        <v>-135.995</v>
      </c>
      <c r="E34" s="770">
        <v>-90.063999999999993</v>
      </c>
      <c r="F34" s="323">
        <v>60.870090608735694</v>
      </c>
      <c r="G34" s="323">
        <v>-94.221839835109236</v>
      </c>
      <c r="H34" s="323">
        <v>-78.543482116041645</v>
      </c>
      <c r="I34" s="845">
        <v>-126.05608382638526</v>
      </c>
      <c r="J34" s="323">
        <v>-320.83400000000006</v>
      </c>
      <c r="K34" s="323">
        <v>-298.82284500961646</v>
      </c>
      <c r="L34" s="61"/>
    </row>
    <row r="35" spans="1:12" s="62" customFormat="1" ht="15.95" customHeight="1">
      <c r="A35" s="86" t="s">
        <v>41</v>
      </c>
      <c r="B35" s="385"/>
      <c r="C35" s="778"/>
      <c r="D35" s="251"/>
      <c r="E35" s="768"/>
      <c r="F35" s="251"/>
      <c r="G35" s="251"/>
      <c r="H35" s="251"/>
      <c r="I35" s="252"/>
      <c r="J35" s="251">
        <v>0</v>
      </c>
      <c r="K35" s="251">
        <v>0</v>
      </c>
    </row>
    <row r="36" spans="1:12" s="62" customFormat="1" ht="15.95" customHeight="1">
      <c r="A36" s="86" t="s">
        <v>42</v>
      </c>
      <c r="B36" s="385"/>
      <c r="C36" s="778"/>
      <c r="D36" s="251"/>
      <c r="E36" s="768"/>
      <c r="F36" s="251"/>
      <c r="G36" s="251"/>
      <c r="H36" s="251"/>
      <c r="I36" s="252"/>
      <c r="J36" s="251">
        <v>0</v>
      </c>
      <c r="K36" s="251">
        <v>0</v>
      </c>
    </row>
    <row r="37" spans="1:12" s="62" customFormat="1" ht="15.95" customHeight="1">
      <c r="A37" s="86" t="s">
        <v>43</v>
      </c>
      <c r="B37" s="385"/>
      <c r="C37" s="778">
        <v>-101.38</v>
      </c>
      <c r="D37" s="251">
        <v>-101.38569100000007</v>
      </c>
      <c r="E37" s="768">
        <v>-754.63199999999995</v>
      </c>
      <c r="F37" s="251">
        <v>-2.6980000000023097E-3</v>
      </c>
      <c r="G37" s="251">
        <v>-0.408302</v>
      </c>
      <c r="H37" s="251">
        <v>26.922000000000001</v>
      </c>
      <c r="I37" s="252">
        <v>-1.502</v>
      </c>
      <c r="J37" s="251">
        <v>-957.39769100000001</v>
      </c>
      <c r="K37" s="251">
        <v>25.011698000000003</v>
      </c>
    </row>
    <row r="38" spans="1:12" s="62" customFormat="1" ht="15.95" customHeight="1">
      <c r="A38" s="393" t="s">
        <v>44</v>
      </c>
      <c r="B38" s="389"/>
      <c r="C38" s="780">
        <v>-196.15500000000003</v>
      </c>
      <c r="D38" s="323">
        <v>-237.38069100000007</v>
      </c>
      <c r="E38" s="770">
        <v>-844.69599999999991</v>
      </c>
      <c r="F38" s="323">
        <v>60.867392608735692</v>
      </c>
      <c r="G38" s="323">
        <v>-94.630141835109242</v>
      </c>
      <c r="H38" s="323">
        <v>-51.621482116041648</v>
      </c>
      <c r="I38" s="845">
        <v>-127.55808382638526</v>
      </c>
      <c r="J38" s="323">
        <v>-1278.231691</v>
      </c>
      <c r="K38" s="323">
        <v>-273.81114700961643</v>
      </c>
      <c r="L38" s="61"/>
    </row>
    <row r="39" spans="1:12" s="61" customFormat="1" ht="15.95" customHeight="1">
      <c r="A39" s="404" t="s">
        <v>166</v>
      </c>
      <c r="B39" s="385"/>
      <c r="C39" s="796"/>
      <c r="D39" s="251"/>
      <c r="E39" s="804"/>
      <c r="F39" s="251"/>
      <c r="G39" s="251"/>
      <c r="H39" s="367"/>
      <c r="I39" s="804"/>
      <c r="J39" s="403"/>
      <c r="K39" s="403"/>
      <c r="L39" s="87"/>
    </row>
    <row r="40" spans="1:12" s="83" customFormat="1" ht="15.95" customHeight="1">
      <c r="A40" s="55" t="s">
        <v>171</v>
      </c>
      <c r="B40" s="385"/>
      <c r="C40" s="778">
        <v>3934.9140000000002</v>
      </c>
      <c r="D40" s="251">
        <v>4083.5340000000001</v>
      </c>
      <c r="E40" s="768">
        <v>3813.848</v>
      </c>
      <c r="F40" s="251">
        <v>3203.9160000000002</v>
      </c>
      <c r="G40" s="251">
        <v>5213.3559999999998</v>
      </c>
      <c r="H40" s="251">
        <v>5733.7629999999999</v>
      </c>
      <c r="I40" s="252">
        <v>8186.6620000000003</v>
      </c>
      <c r="J40" s="251">
        <v>3934.9140000000002</v>
      </c>
      <c r="K40" s="251">
        <v>5213.3559999999998</v>
      </c>
      <c r="L40" s="55"/>
    </row>
    <row r="41" spans="1:12" s="83" customFormat="1" ht="15.95" customHeight="1">
      <c r="A41" s="426" t="s">
        <v>172</v>
      </c>
      <c r="B41" s="427"/>
      <c r="C41" s="806">
        <v>2</v>
      </c>
      <c r="D41" s="428">
        <v>2.0139999999999998</v>
      </c>
      <c r="E41" s="805">
        <v>2</v>
      </c>
      <c r="F41" s="428">
        <v>2</v>
      </c>
      <c r="G41" s="428">
        <v>0</v>
      </c>
      <c r="H41" s="428">
        <v>0</v>
      </c>
      <c r="I41" s="858">
        <v>0</v>
      </c>
      <c r="J41" s="428">
        <v>2</v>
      </c>
      <c r="K41" s="428">
        <v>0</v>
      </c>
      <c r="L41" s="55"/>
    </row>
    <row r="42" spans="1:12" ht="15" customHeight="1">
      <c r="A42" s="378" t="s">
        <v>173</v>
      </c>
    </row>
    <row r="43" spans="1:12" ht="15" customHeight="1"/>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showGridLines="0" view="pageBreakPreview" zoomScale="70" zoomScaleNormal="85" zoomScaleSheetLayoutView="70" workbookViewId="0"/>
  </sheetViews>
  <sheetFormatPr defaultColWidth="9.140625" defaultRowHeight="12.75"/>
  <cols>
    <col min="1" max="1" width="48.85546875" style="310" customWidth="1"/>
    <col min="2" max="4" width="11.42578125" style="312" customWidth="1"/>
    <col min="5" max="9" width="11.42578125" style="310" customWidth="1"/>
    <col min="10" max="10" width="11.42578125" style="543" customWidth="1"/>
    <col min="11" max="19" width="11.42578125" style="310" customWidth="1"/>
    <col min="20" max="16384" width="9.140625" style="310"/>
  </cols>
  <sheetData>
    <row r="1" spans="1:19" s="92" customFormat="1" ht="50.1" customHeight="1">
      <c r="A1" s="91"/>
      <c r="J1" s="93"/>
    </row>
    <row r="2" spans="1:19" ht="39.950000000000003" customHeight="1">
      <c r="A2" s="94" t="s">
        <v>445</v>
      </c>
      <c r="B2" s="121"/>
      <c r="C2" s="121"/>
      <c r="D2" s="121"/>
      <c r="E2" s="121"/>
      <c r="F2" s="121"/>
      <c r="G2" s="121"/>
      <c r="H2" s="121"/>
      <c r="I2" s="121"/>
      <c r="J2" s="121"/>
      <c r="K2" s="121"/>
      <c r="L2" s="121"/>
      <c r="M2" s="121"/>
      <c r="N2" s="121"/>
      <c r="O2" s="121"/>
      <c r="P2" s="121"/>
      <c r="Q2" s="121"/>
      <c r="R2" s="122"/>
      <c r="S2" s="532"/>
    </row>
    <row r="3" spans="1:19" ht="2.1" customHeight="1">
      <c r="A3" s="533"/>
      <c r="B3" s="534"/>
      <c r="C3" s="534"/>
      <c r="D3" s="534"/>
      <c r="E3" s="534"/>
      <c r="F3" s="534"/>
      <c r="G3" s="534"/>
      <c r="H3" s="534"/>
      <c r="I3" s="534"/>
      <c r="J3" s="534"/>
      <c r="K3" s="534"/>
      <c r="L3" s="534"/>
      <c r="M3" s="534"/>
      <c r="N3" s="534"/>
      <c r="O3" s="534"/>
      <c r="P3" s="534"/>
      <c r="Q3" s="534"/>
      <c r="R3" s="534"/>
      <c r="S3" s="534"/>
    </row>
    <row r="4" spans="1:19" ht="15.75" customHeight="1">
      <c r="A4" s="535"/>
      <c r="B4" s="535"/>
      <c r="C4" s="535"/>
      <c r="D4" s="535"/>
      <c r="E4" s="535"/>
      <c r="F4" s="535"/>
      <c r="G4" s="535"/>
      <c r="H4" s="535"/>
      <c r="I4" s="535"/>
      <c r="J4" s="535"/>
      <c r="K4" s="535"/>
      <c r="L4" s="535"/>
      <c r="M4" s="535"/>
      <c r="N4" s="535"/>
      <c r="O4" s="535"/>
      <c r="P4" s="535"/>
      <c r="Q4" s="535"/>
      <c r="R4" s="535"/>
      <c r="S4" s="535"/>
    </row>
    <row r="5" spans="1:19" ht="20.100000000000001" customHeight="1">
      <c r="A5" s="536" t="s">
        <v>393</v>
      </c>
      <c r="B5" s="537"/>
      <c r="C5" s="537"/>
      <c r="D5" s="537"/>
      <c r="E5" s="537"/>
      <c r="F5" s="537"/>
      <c r="G5" s="537"/>
      <c r="H5" s="537"/>
      <c r="I5" s="537"/>
      <c r="J5" s="537"/>
      <c r="K5" s="537"/>
      <c r="L5" s="537"/>
      <c r="M5" s="537"/>
      <c r="N5" s="537"/>
      <c r="O5" s="537"/>
      <c r="P5" s="537"/>
      <c r="Q5" s="537"/>
      <c r="R5" s="537"/>
      <c r="S5" s="537"/>
    </row>
    <row r="6" spans="1:19" ht="15.95" customHeight="1">
      <c r="A6" s="538"/>
      <c r="B6" s="1184" t="s">
        <v>139</v>
      </c>
      <c r="C6" s="1185"/>
      <c r="D6" s="1186"/>
      <c r="E6" s="1184" t="s">
        <v>140</v>
      </c>
      <c r="F6" s="1185"/>
      <c r="G6" s="1186"/>
      <c r="H6" s="1184" t="s">
        <v>141</v>
      </c>
      <c r="I6" s="1185"/>
      <c r="J6" s="1186"/>
      <c r="K6" s="1184" t="s">
        <v>215</v>
      </c>
      <c r="L6" s="1185"/>
      <c r="M6" s="1186"/>
      <c r="N6" s="1184" t="s">
        <v>216</v>
      </c>
      <c r="O6" s="1185"/>
      <c r="P6" s="1186"/>
      <c r="Q6" s="1184" t="s">
        <v>217</v>
      </c>
      <c r="R6" s="1185"/>
      <c r="S6" s="1185"/>
    </row>
    <row r="7" spans="1:19" ht="15.95" customHeight="1">
      <c r="A7" s="538"/>
      <c r="B7" s="539"/>
      <c r="C7" s="540" t="s">
        <v>129</v>
      </c>
      <c r="D7" s="541" t="s">
        <v>133</v>
      </c>
      <c r="E7" s="539"/>
      <c r="F7" s="540" t="s">
        <v>129</v>
      </c>
      <c r="G7" s="541" t="s">
        <v>133</v>
      </c>
      <c r="H7" s="539"/>
      <c r="I7" s="540" t="s">
        <v>129</v>
      </c>
      <c r="J7" s="541" t="s">
        <v>133</v>
      </c>
      <c r="K7" s="539"/>
      <c r="L7" s="540" t="s">
        <v>129</v>
      </c>
      <c r="M7" s="541" t="s">
        <v>133</v>
      </c>
      <c r="N7" s="539"/>
      <c r="O7" s="540" t="s">
        <v>129</v>
      </c>
      <c r="P7" s="541" t="s">
        <v>133</v>
      </c>
      <c r="Q7" s="237"/>
      <c r="R7" s="237" t="s">
        <v>133</v>
      </c>
      <c r="S7" s="237" t="s">
        <v>138</v>
      </c>
    </row>
    <row r="8" spans="1:19" s="543" customFormat="1" ht="15.95" customHeight="1">
      <c r="A8" s="542" t="s">
        <v>84</v>
      </c>
      <c r="B8" s="238" t="s">
        <v>86</v>
      </c>
      <c r="C8" s="237" t="s">
        <v>90</v>
      </c>
      <c r="D8" s="236" t="s">
        <v>90</v>
      </c>
      <c r="E8" s="238" t="s">
        <v>86</v>
      </c>
      <c r="F8" s="237" t="s">
        <v>90</v>
      </c>
      <c r="G8" s="236" t="s">
        <v>90</v>
      </c>
      <c r="H8" s="238" t="s">
        <v>86</v>
      </c>
      <c r="I8" s="237" t="s">
        <v>90</v>
      </c>
      <c r="J8" s="236" t="s">
        <v>90</v>
      </c>
      <c r="K8" s="238" t="s">
        <v>86</v>
      </c>
      <c r="L8" s="237" t="s">
        <v>90</v>
      </c>
      <c r="M8" s="236" t="s">
        <v>90</v>
      </c>
      <c r="N8" s="238" t="s">
        <v>86</v>
      </c>
      <c r="O8" s="237" t="s">
        <v>90</v>
      </c>
      <c r="P8" s="236" t="s">
        <v>90</v>
      </c>
      <c r="Q8" s="237" t="s">
        <v>86</v>
      </c>
      <c r="R8" s="237" t="s">
        <v>90</v>
      </c>
      <c r="S8" s="237" t="s">
        <v>147</v>
      </c>
    </row>
    <row r="9" spans="1:19" s="543" customFormat="1" ht="15.95" customHeight="1">
      <c r="A9" s="544" t="s">
        <v>218</v>
      </c>
      <c r="B9" s="545"/>
      <c r="C9" s="546"/>
      <c r="D9" s="547"/>
      <c r="E9" s="545"/>
      <c r="F9" s="546"/>
      <c r="G9" s="547"/>
      <c r="H9" s="545"/>
      <c r="I9" s="546"/>
      <c r="J9" s="547"/>
      <c r="K9" s="545"/>
      <c r="L9" s="546"/>
      <c r="M9" s="547"/>
      <c r="N9" s="545"/>
      <c r="O9" s="546"/>
      <c r="P9" s="547"/>
      <c r="Q9" s="546"/>
      <c r="R9" s="546"/>
      <c r="S9" s="546"/>
    </row>
    <row r="10" spans="1:19" ht="15.95" customHeight="1">
      <c r="A10" s="548" t="s">
        <v>151</v>
      </c>
      <c r="B10" s="549">
        <v>1189.9570000000003</v>
      </c>
      <c r="C10" s="550">
        <v>965.30600000000015</v>
      </c>
      <c r="D10" s="551">
        <v>224.65100000000007</v>
      </c>
      <c r="E10" s="549">
        <v>606.59199999999987</v>
      </c>
      <c r="F10" s="550">
        <v>497.66799999999989</v>
      </c>
      <c r="G10" s="551">
        <v>108.92399999999998</v>
      </c>
      <c r="H10" s="549">
        <v>439.39100000000008</v>
      </c>
      <c r="I10" s="550">
        <v>409.30400000000009</v>
      </c>
      <c r="J10" s="551">
        <v>30.086999999999996</v>
      </c>
      <c r="K10" s="549">
        <v>616.51400000000012</v>
      </c>
      <c r="L10" s="550">
        <v>354.10900000000004</v>
      </c>
      <c r="M10" s="551">
        <v>262.40500000000009</v>
      </c>
      <c r="N10" s="549">
        <v>358.01599999999996</v>
      </c>
      <c r="O10" s="550">
        <v>92.22</v>
      </c>
      <c r="P10" s="551">
        <v>265.79599999999999</v>
      </c>
      <c r="Q10" s="550">
        <v>-54.808000000000028</v>
      </c>
      <c r="R10" s="550">
        <v>1.2760000000000002</v>
      </c>
      <c r="S10" s="550">
        <v>-56.084000000000032</v>
      </c>
    </row>
    <row r="11" spans="1:19" ht="15.95" customHeight="1">
      <c r="A11" s="548" t="s">
        <v>34</v>
      </c>
      <c r="B11" s="493">
        <v>193.655</v>
      </c>
      <c r="C11" s="492">
        <v>122.19800000000001</v>
      </c>
      <c r="D11" s="552">
        <v>71.456999999999994</v>
      </c>
      <c r="E11" s="493">
        <v>109.19499999999999</v>
      </c>
      <c r="F11" s="492">
        <v>89.47399999999999</v>
      </c>
      <c r="G11" s="552">
        <v>19.720999999999997</v>
      </c>
      <c r="H11" s="493">
        <v>43.902999999999999</v>
      </c>
      <c r="I11" s="492">
        <v>36.488</v>
      </c>
      <c r="J11" s="552">
        <v>7.4149999999999991</v>
      </c>
      <c r="K11" s="493">
        <v>181.62799999999999</v>
      </c>
      <c r="L11" s="492">
        <v>89.363999999999976</v>
      </c>
      <c r="M11" s="552">
        <v>92.26400000000001</v>
      </c>
      <c r="N11" s="493">
        <v>50.034000000000006</v>
      </c>
      <c r="O11" s="492">
        <v>-0.90500000000000114</v>
      </c>
      <c r="P11" s="552">
        <v>50.939000000000007</v>
      </c>
      <c r="Q11" s="492">
        <v>0.38400000000000001</v>
      </c>
      <c r="R11" s="492">
        <v>0.52</v>
      </c>
      <c r="S11" s="492">
        <v>-0.13600000000000001</v>
      </c>
    </row>
    <row r="12" spans="1:19" ht="15.95" customHeight="1">
      <c r="A12" s="548" t="s">
        <v>157</v>
      </c>
      <c r="B12" s="493">
        <v>3.0470000000000024</v>
      </c>
      <c r="C12" s="492">
        <v>-3.9000000000000004</v>
      </c>
      <c r="D12" s="552">
        <v>6.9470000000000027</v>
      </c>
      <c r="E12" s="493">
        <v>4.6959999999999953</v>
      </c>
      <c r="F12" s="492">
        <v>-0.32700000000000085</v>
      </c>
      <c r="G12" s="552">
        <v>5.0229999999999961</v>
      </c>
      <c r="H12" s="493">
        <v>0.12800000000000011</v>
      </c>
      <c r="I12" s="492">
        <v>0.12800000000000011</v>
      </c>
      <c r="J12" s="552">
        <v>0</v>
      </c>
      <c r="K12" s="493">
        <v>1.5990000000000002</v>
      </c>
      <c r="L12" s="492">
        <v>1.3819999999999997</v>
      </c>
      <c r="M12" s="552">
        <v>0.21700000000000053</v>
      </c>
      <c r="N12" s="493">
        <v>26.463999999999999</v>
      </c>
      <c r="O12" s="492">
        <v>22.097999999999999</v>
      </c>
      <c r="P12" s="552">
        <v>4.3659999999999997</v>
      </c>
      <c r="Q12" s="492">
        <v>0.66800000000000015</v>
      </c>
      <c r="R12" s="492">
        <v>-4.4999999999999929E-2</v>
      </c>
      <c r="S12" s="492">
        <v>0.71300000000000008</v>
      </c>
    </row>
    <row r="13" spans="1:19" ht="15.95" customHeight="1">
      <c r="A13" s="548" t="s">
        <v>162</v>
      </c>
      <c r="B13" s="493">
        <v>18.466000000000008</v>
      </c>
      <c r="C13" s="492">
        <v>-2.7980000000000009</v>
      </c>
      <c r="D13" s="552">
        <v>21.26400000000001</v>
      </c>
      <c r="E13" s="493">
        <v>70.401000000000082</v>
      </c>
      <c r="F13" s="492">
        <v>25.064000000000007</v>
      </c>
      <c r="G13" s="552">
        <v>45.337000000000074</v>
      </c>
      <c r="H13" s="493">
        <v>-9.4409999999999812</v>
      </c>
      <c r="I13" s="492">
        <v>-11.942999999999998</v>
      </c>
      <c r="J13" s="552">
        <v>2.5020000000000167</v>
      </c>
      <c r="K13" s="493">
        <v>75.485000000000127</v>
      </c>
      <c r="L13" s="492">
        <v>28.715000000000259</v>
      </c>
      <c r="M13" s="552">
        <v>46.769999999999868</v>
      </c>
      <c r="N13" s="493">
        <v>17.335999999999927</v>
      </c>
      <c r="O13" s="492">
        <v>23.842999999999932</v>
      </c>
      <c r="P13" s="552">
        <v>-6.507000000000005</v>
      </c>
      <c r="Q13" s="492">
        <v>-1.2440000000000033</v>
      </c>
      <c r="R13" s="492">
        <v>10.478999999999996</v>
      </c>
      <c r="S13" s="492">
        <v>-11.722999999999999</v>
      </c>
    </row>
    <row r="14" spans="1:19" s="312" customFormat="1" ht="15.95" customHeight="1">
      <c r="A14" s="553" t="s">
        <v>35</v>
      </c>
      <c r="B14" s="554">
        <v>1405.1250000000005</v>
      </c>
      <c r="C14" s="555">
        <v>1080.806</v>
      </c>
      <c r="D14" s="556">
        <v>324.31900000000007</v>
      </c>
      <c r="E14" s="554">
        <v>790.8839999999999</v>
      </c>
      <c r="F14" s="555">
        <v>611.87899999999979</v>
      </c>
      <c r="G14" s="556">
        <v>179.00500000000005</v>
      </c>
      <c r="H14" s="554">
        <v>473.98100000000011</v>
      </c>
      <c r="I14" s="555">
        <v>433.97700000000009</v>
      </c>
      <c r="J14" s="556">
        <v>40.004000000000012</v>
      </c>
      <c r="K14" s="554">
        <v>875.22600000000023</v>
      </c>
      <c r="L14" s="555">
        <v>473.57000000000028</v>
      </c>
      <c r="M14" s="556">
        <v>401.65599999999995</v>
      </c>
      <c r="N14" s="554">
        <v>451.84999999999991</v>
      </c>
      <c r="O14" s="555">
        <v>137.25599999999991</v>
      </c>
      <c r="P14" s="556">
        <v>314.59399999999999</v>
      </c>
      <c r="Q14" s="555">
        <v>-55.000000000000028</v>
      </c>
      <c r="R14" s="555">
        <v>12.229999999999997</v>
      </c>
      <c r="S14" s="555">
        <v>-67.230000000000032</v>
      </c>
    </row>
    <row r="15" spans="1:19" ht="15.95" customHeight="1">
      <c r="A15" s="548" t="s">
        <v>164</v>
      </c>
      <c r="B15" s="493">
        <v>715.01299999999992</v>
      </c>
      <c r="C15" s="492">
        <v>558.19499999999994</v>
      </c>
      <c r="D15" s="552">
        <v>156.81799999999998</v>
      </c>
      <c r="E15" s="493">
        <v>464.88400000000001</v>
      </c>
      <c r="F15" s="492">
        <v>358.90200000000004</v>
      </c>
      <c r="G15" s="552">
        <v>105.982</v>
      </c>
      <c r="H15" s="493">
        <v>215.37899999999996</v>
      </c>
      <c r="I15" s="492">
        <v>201.99199999999996</v>
      </c>
      <c r="J15" s="552">
        <v>13.387</v>
      </c>
      <c r="K15" s="493">
        <v>491.32700000000017</v>
      </c>
      <c r="L15" s="492">
        <v>327.94500000000016</v>
      </c>
      <c r="M15" s="552">
        <v>163.38200000000001</v>
      </c>
      <c r="N15" s="493">
        <v>154.23000000000002</v>
      </c>
      <c r="O15" s="492">
        <v>43.907000000000011</v>
      </c>
      <c r="P15" s="552">
        <v>110.32300000000001</v>
      </c>
      <c r="Q15" s="492">
        <v>73.932000000000002</v>
      </c>
      <c r="R15" s="492">
        <v>5.6310000000000002</v>
      </c>
      <c r="S15" s="492">
        <v>68.301000000000002</v>
      </c>
    </row>
    <row r="16" spans="1:19" ht="15.95" customHeight="1">
      <c r="A16" s="548" t="s">
        <v>61</v>
      </c>
      <c r="B16" s="493">
        <v>12.764000000000001</v>
      </c>
      <c r="C16" s="492">
        <v>12.764000000000001</v>
      </c>
      <c r="D16" s="552">
        <v>0</v>
      </c>
      <c r="E16" s="493">
        <v>-5.3000000000000158E-2</v>
      </c>
      <c r="F16" s="492">
        <v>-5.1000000000000156E-2</v>
      </c>
      <c r="G16" s="552">
        <v>-2.0000000000000018E-3</v>
      </c>
      <c r="H16" s="493">
        <v>0</v>
      </c>
      <c r="I16" s="492">
        <v>0</v>
      </c>
      <c r="J16" s="552">
        <v>0</v>
      </c>
      <c r="K16" s="493">
        <v>9.9000000000001698E-2</v>
      </c>
      <c r="L16" s="492">
        <v>8.6000000000000021E-2</v>
      </c>
      <c r="M16" s="552">
        <v>1.3000000000001677E-2</v>
      </c>
      <c r="N16" s="493">
        <v>0</v>
      </c>
      <c r="O16" s="492">
        <v>0</v>
      </c>
      <c r="P16" s="552">
        <v>0</v>
      </c>
      <c r="Q16" s="492">
        <v>6.6459999999999972</v>
      </c>
      <c r="R16" s="492">
        <v>5.3999999999999995</v>
      </c>
      <c r="S16" s="492">
        <v>1.2459999999999982</v>
      </c>
    </row>
    <row r="17" spans="1:19" ht="15.95" customHeight="1">
      <c r="A17" s="553" t="s">
        <v>36</v>
      </c>
      <c r="B17" s="554">
        <v>727.77699999999993</v>
      </c>
      <c r="C17" s="555">
        <v>570.95899999999995</v>
      </c>
      <c r="D17" s="556">
        <v>156.81799999999998</v>
      </c>
      <c r="E17" s="554">
        <v>464.83100000000002</v>
      </c>
      <c r="F17" s="555">
        <v>358.85100000000006</v>
      </c>
      <c r="G17" s="556">
        <v>105.98</v>
      </c>
      <c r="H17" s="554">
        <v>215.37899999999996</v>
      </c>
      <c r="I17" s="555">
        <v>201.99199999999996</v>
      </c>
      <c r="J17" s="556">
        <v>13.387</v>
      </c>
      <c r="K17" s="554">
        <v>491.42600000000016</v>
      </c>
      <c r="L17" s="555">
        <v>328.03100000000018</v>
      </c>
      <c r="M17" s="556">
        <v>163.39500000000001</v>
      </c>
      <c r="N17" s="554">
        <v>154.23000000000002</v>
      </c>
      <c r="O17" s="555">
        <v>43.907000000000011</v>
      </c>
      <c r="P17" s="556">
        <v>110.32300000000001</v>
      </c>
      <c r="Q17" s="555">
        <v>80.578000000000003</v>
      </c>
      <c r="R17" s="555">
        <v>11.030999999999999</v>
      </c>
      <c r="S17" s="555">
        <v>69.546999999999997</v>
      </c>
    </row>
    <row r="18" spans="1:19" ht="15.95" customHeight="1">
      <c r="A18" s="553" t="s">
        <v>165</v>
      </c>
      <c r="B18" s="554">
        <v>677.34800000000052</v>
      </c>
      <c r="C18" s="555">
        <v>509.84700000000009</v>
      </c>
      <c r="D18" s="556">
        <v>167.50100000000009</v>
      </c>
      <c r="E18" s="554">
        <v>326.05299999999988</v>
      </c>
      <c r="F18" s="555">
        <v>253.02799999999974</v>
      </c>
      <c r="G18" s="556">
        <v>73.025000000000048</v>
      </c>
      <c r="H18" s="554">
        <v>258.60200000000015</v>
      </c>
      <c r="I18" s="555">
        <v>231.98500000000013</v>
      </c>
      <c r="J18" s="556">
        <v>26.617000000000012</v>
      </c>
      <c r="K18" s="554">
        <v>383.80000000000007</v>
      </c>
      <c r="L18" s="555">
        <v>145.5390000000001</v>
      </c>
      <c r="M18" s="556">
        <v>238.26099999999994</v>
      </c>
      <c r="N18" s="554">
        <v>297.61999999999989</v>
      </c>
      <c r="O18" s="555">
        <v>93.348999999999904</v>
      </c>
      <c r="P18" s="556">
        <v>204.27099999999999</v>
      </c>
      <c r="Q18" s="555">
        <v>-135.57800000000003</v>
      </c>
      <c r="R18" s="555">
        <v>1.1989999999999981</v>
      </c>
      <c r="S18" s="555">
        <v>-136.77700000000004</v>
      </c>
    </row>
    <row r="19" spans="1:19" ht="15.95" customHeight="1">
      <c r="A19" s="548" t="s">
        <v>450</v>
      </c>
      <c r="B19" s="493">
        <v>166.61799999999999</v>
      </c>
      <c r="C19" s="492">
        <v>180.017</v>
      </c>
      <c r="D19" s="552">
        <v>-13.399000000000001</v>
      </c>
      <c r="E19" s="493">
        <v>45.783000000000001</v>
      </c>
      <c r="F19" s="492">
        <v>44.22</v>
      </c>
      <c r="G19" s="552">
        <v>1.5630000000000006</v>
      </c>
      <c r="H19" s="493">
        <v>20.947000000000003</v>
      </c>
      <c r="I19" s="492">
        <v>18.771000000000001</v>
      </c>
      <c r="J19" s="552">
        <v>2.1760000000000002</v>
      </c>
      <c r="K19" s="493">
        <v>87.16</v>
      </c>
      <c r="L19" s="492">
        <v>44.243000000000002</v>
      </c>
      <c r="M19" s="552">
        <v>42.917000000000002</v>
      </c>
      <c r="N19" s="493">
        <v>1.1390000000000002</v>
      </c>
      <c r="O19" s="492">
        <v>0.19500000000000028</v>
      </c>
      <c r="P19" s="552">
        <v>0.94399999999999995</v>
      </c>
      <c r="Q19" s="492">
        <v>0</v>
      </c>
      <c r="R19" s="492">
        <v>0</v>
      </c>
      <c r="S19" s="492">
        <v>0</v>
      </c>
    </row>
    <row r="20" spans="1:19" s="312" customFormat="1" ht="15.95" customHeight="1">
      <c r="A20" s="557" t="s">
        <v>37</v>
      </c>
      <c r="B20" s="558">
        <v>510.73000000000053</v>
      </c>
      <c r="C20" s="559">
        <v>329.8300000000001</v>
      </c>
      <c r="D20" s="560">
        <v>180.90000000000009</v>
      </c>
      <c r="E20" s="558">
        <v>280.26999999999987</v>
      </c>
      <c r="F20" s="559">
        <v>208.80799999999974</v>
      </c>
      <c r="G20" s="560">
        <v>71.462000000000046</v>
      </c>
      <c r="H20" s="558">
        <v>237.65500000000014</v>
      </c>
      <c r="I20" s="559">
        <v>213.21400000000011</v>
      </c>
      <c r="J20" s="560">
        <v>24.44100000000001</v>
      </c>
      <c r="K20" s="558">
        <v>296.6400000000001</v>
      </c>
      <c r="L20" s="559">
        <v>101.29600000000011</v>
      </c>
      <c r="M20" s="560">
        <v>195.34399999999994</v>
      </c>
      <c r="N20" s="558">
        <v>296.48099999999988</v>
      </c>
      <c r="O20" s="559">
        <v>93.153999999999911</v>
      </c>
      <c r="P20" s="560">
        <v>203.327</v>
      </c>
      <c r="Q20" s="559">
        <v>-135.57800000000003</v>
      </c>
      <c r="R20" s="559">
        <v>1.1989999999999981</v>
      </c>
      <c r="S20" s="559">
        <v>-136.77700000000004</v>
      </c>
    </row>
    <row r="21" spans="1:19" s="312" customFormat="1" ht="15.95" customHeight="1">
      <c r="A21" s="561" t="s">
        <v>219</v>
      </c>
      <c r="B21" s="493">
        <v>329.8300000000001</v>
      </c>
      <c r="C21" s="492">
        <v>329.8300000000001</v>
      </c>
      <c r="D21" s="552"/>
      <c r="E21" s="493">
        <v>208.80799999999974</v>
      </c>
      <c r="F21" s="492">
        <v>208.80799999999974</v>
      </c>
      <c r="G21" s="552"/>
      <c r="H21" s="493">
        <v>213.21400000000011</v>
      </c>
      <c r="I21" s="492">
        <v>213.21400000000011</v>
      </c>
      <c r="J21" s="552"/>
      <c r="K21" s="493">
        <v>101.29600000000011</v>
      </c>
      <c r="L21" s="492">
        <v>101.29600000000011</v>
      </c>
      <c r="M21" s="552"/>
      <c r="N21" s="493">
        <v>93.153999999999911</v>
      </c>
      <c r="O21" s="492">
        <v>93.153999999999911</v>
      </c>
      <c r="P21" s="552"/>
      <c r="Q21" s="492">
        <v>0</v>
      </c>
      <c r="R21" s="492"/>
      <c r="S21" s="492"/>
    </row>
    <row r="22" spans="1:19" s="312" customFormat="1" ht="15.95" customHeight="1">
      <c r="A22" s="561" t="s">
        <v>220</v>
      </c>
      <c r="B22" s="523">
        <v>180.90000000000009</v>
      </c>
      <c r="C22" s="513"/>
      <c r="D22" s="562">
        <v>180.90000000000009</v>
      </c>
      <c r="E22" s="523">
        <v>71.462000000000046</v>
      </c>
      <c r="F22" s="513"/>
      <c r="G22" s="562">
        <v>71.462000000000046</v>
      </c>
      <c r="H22" s="523">
        <v>24.44100000000001</v>
      </c>
      <c r="I22" s="513"/>
      <c r="J22" s="562">
        <v>24.44100000000001</v>
      </c>
      <c r="K22" s="523">
        <v>195.34399999999994</v>
      </c>
      <c r="L22" s="513"/>
      <c r="M22" s="562">
        <v>195.34399999999994</v>
      </c>
      <c r="N22" s="523">
        <v>203.327</v>
      </c>
      <c r="O22" s="513"/>
      <c r="P22" s="562">
        <v>203.327</v>
      </c>
      <c r="Q22" s="513">
        <v>1.1989999999999981</v>
      </c>
      <c r="R22" s="513">
        <v>1.1989999999999981</v>
      </c>
      <c r="S22" s="513"/>
    </row>
    <row r="23" spans="1:19" s="312" customFormat="1" ht="15.95" customHeight="1">
      <c r="A23" s="561" t="s">
        <v>221</v>
      </c>
      <c r="B23" s="523"/>
      <c r="C23" s="513"/>
      <c r="D23" s="562"/>
      <c r="E23" s="523"/>
      <c r="F23" s="513"/>
      <c r="G23" s="562"/>
      <c r="H23" s="523"/>
      <c r="I23" s="513"/>
      <c r="J23" s="562"/>
      <c r="K23" s="523"/>
      <c r="L23" s="513"/>
      <c r="M23" s="562"/>
      <c r="N23" s="523"/>
      <c r="O23" s="513"/>
      <c r="P23" s="562"/>
      <c r="Q23" s="513">
        <v>-136.77700000000004</v>
      </c>
      <c r="R23" s="513"/>
      <c r="S23" s="513">
        <v>-136.77700000000004</v>
      </c>
    </row>
    <row r="24" spans="1:19" s="312" customFormat="1" ht="15.95" customHeight="1">
      <c r="A24" s="557" t="s">
        <v>37</v>
      </c>
      <c r="B24" s="558">
        <v>510.73000000000019</v>
      </c>
      <c r="C24" s="559">
        <v>329.8300000000001</v>
      </c>
      <c r="D24" s="560">
        <v>180.90000000000009</v>
      </c>
      <c r="E24" s="558">
        <v>280.26999999999975</v>
      </c>
      <c r="F24" s="559">
        <v>208.80799999999974</v>
      </c>
      <c r="G24" s="560">
        <v>71.462000000000046</v>
      </c>
      <c r="H24" s="558">
        <v>237.65500000000011</v>
      </c>
      <c r="I24" s="559">
        <v>213.21400000000011</v>
      </c>
      <c r="J24" s="560">
        <v>24.44100000000001</v>
      </c>
      <c r="K24" s="558">
        <v>296.64000000000004</v>
      </c>
      <c r="L24" s="559">
        <v>101.29600000000011</v>
      </c>
      <c r="M24" s="560">
        <v>195.34399999999994</v>
      </c>
      <c r="N24" s="558">
        <v>296.48099999999988</v>
      </c>
      <c r="O24" s="559">
        <v>93.153999999999911</v>
      </c>
      <c r="P24" s="560">
        <v>203.327</v>
      </c>
      <c r="Q24" s="559">
        <v>-135.57800000000003</v>
      </c>
      <c r="R24" s="559">
        <v>1.1989999999999981</v>
      </c>
      <c r="S24" s="559">
        <v>-136.77700000000004</v>
      </c>
    </row>
    <row r="25" spans="1:19" s="312" customFormat="1" ht="15.95" customHeight="1">
      <c r="A25" s="563" t="s">
        <v>222</v>
      </c>
      <c r="B25" s="564"/>
      <c r="C25" s="565"/>
      <c r="D25" s="566"/>
      <c r="E25" s="564"/>
      <c r="F25" s="565"/>
      <c r="G25" s="566"/>
      <c r="H25" s="564"/>
      <c r="I25" s="565"/>
      <c r="J25" s="566"/>
      <c r="K25" s="564"/>
      <c r="L25" s="565"/>
      <c r="M25" s="566"/>
      <c r="N25" s="564"/>
      <c r="O25" s="565"/>
      <c r="P25" s="566"/>
      <c r="Q25" s="565"/>
      <c r="R25" s="565"/>
      <c r="S25" s="565"/>
    </row>
    <row r="26" spans="1:19" s="312" customFormat="1" ht="15.95" customHeight="1">
      <c r="A26" s="93" t="s">
        <v>186</v>
      </c>
      <c r="B26" s="567">
        <v>130.78445243600001</v>
      </c>
      <c r="C26" s="568">
        <v>130.78445243600001</v>
      </c>
      <c r="D26" s="569">
        <v>0</v>
      </c>
      <c r="E26" s="567">
        <v>32.131946411000001</v>
      </c>
      <c r="F26" s="568">
        <v>32.131946411000001</v>
      </c>
      <c r="G26" s="569">
        <v>0</v>
      </c>
      <c r="H26" s="567">
        <v>63.643817476999999</v>
      </c>
      <c r="I26" s="568">
        <v>63.643817476999999</v>
      </c>
      <c r="J26" s="569">
        <v>0</v>
      </c>
      <c r="K26" s="567">
        <v>23.224070130000001</v>
      </c>
      <c r="L26" s="568">
        <v>23.224070130000001</v>
      </c>
      <c r="M26" s="569">
        <v>0</v>
      </c>
      <c r="N26" s="567">
        <v>26.627078966999999</v>
      </c>
      <c r="O26" s="568">
        <v>26.627078966999999</v>
      </c>
      <c r="P26" s="569">
        <v>0</v>
      </c>
      <c r="Q26" s="568">
        <v>0</v>
      </c>
      <c r="R26" s="568">
        <v>0</v>
      </c>
      <c r="S26" s="568">
        <v>0</v>
      </c>
    </row>
    <row r="27" spans="1:19" s="312" customFormat="1" ht="15.95" customHeight="1">
      <c r="A27" s="93" t="s">
        <v>223</v>
      </c>
      <c r="B27" s="567">
        <v>71.930673409999997</v>
      </c>
      <c r="C27" s="568">
        <v>36.001713889000001</v>
      </c>
      <c r="D27" s="569">
        <v>35.928959521000003</v>
      </c>
      <c r="E27" s="567">
        <v>47.418770307000003</v>
      </c>
      <c r="F27" s="568">
        <v>35.498214967999999</v>
      </c>
      <c r="G27" s="569">
        <v>11.920555339</v>
      </c>
      <c r="H27" s="567">
        <v>11.240950178</v>
      </c>
      <c r="I27" s="568">
        <v>4.8795808340000004</v>
      </c>
      <c r="J27" s="569">
        <v>6.3613693439999999</v>
      </c>
      <c r="K27" s="567">
        <v>64.437079994000001</v>
      </c>
      <c r="L27" s="568">
        <v>18.589093730999998</v>
      </c>
      <c r="M27" s="569">
        <v>45.847986263000003</v>
      </c>
      <c r="N27" s="567">
        <v>35.804052380000002</v>
      </c>
      <c r="O27" s="568">
        <v>6.5110000000000003E-3</v>
      </c>
      <c r="P27" s="569">
        <v>35.797541379999998</v>
      </c>
      <c r="Q27" s="568">
        <v>1.6863E-2</v>
      </c>
      <c r="R27" s="568">
        <v>1.6863E-2</v>
      </c>
      <c r="S27" s="568">
        <v>0</v>
      </c>
    </row>
    <row r="28" spans="1:19" s="312" customFormat="1" ht="15.95" customHeight="1">
      <c r="A28" s="93" t="s">
        <v>224</v>
      </c>
      <c r="B28" s="567">
        <v>159.62950654400001</v>
      </c>
      <c r="C28" s="568">
        <v>115.394118612</v>
      </c>
      <c r="D28" s="569">
        <v>44.235387932000002</v>
      </c>
      <c r="E28" s="567">
        <v>98.403074771999997</v>
      </c>
      <c r="F28" s="568">
        <v>82.743612091000003</v>
      </c>
      <c r="G28" s="569">
        <v>15.659462681000001</v>
      </c>
      <c r="H28" s="567">
        <v>111.877132747</v>
      </c>
      <c r="I28" s="568">
        <v>111.448336747</v>
      </c>
      <c r="J28" s="569">
        <v>0.42879600000000001</v>
      </c>
      <c r="K28" s="567">
        <v>87.897296537000003</v>
      </c>
      <c r="L28" s="568">
        <v>73.041001117999997</v>
      </c>
      <c r="M28" s="569">
        <v>14.856295419</v>
      </c>
      <c r="N28" s="567">
        <v>25.483890557999999</v>
      </c>
      <c r="O28" s="568">
        <v>21.635691057999999</v>
      </c>
      <c r="P28" s="569">
        <v>3.8481995000000002</v>
      </c>
      <c r="Q28" s="568">
        <v>-9.9900000000000009E-7</v>
      </c>
      <c r="R28" s="568">
        <v>0</v>
      </c>
      <c r="S28" s="568">
        <v>-9.9900000000000009E-7</v>
      </c>
    </row>
    <row r="29" spans="1:19" s="312" customFormat="1" ht="15.95" customHeight="1">
      <c r="A29" s="570" t="s">
        <v>225</v>
      </c>
      <c r="B29" s="571">
        <v>19.242495943000002</v>
      </c>
      <c r="C29" s="572">
        <v>19.242495943000002</v>
      </c>
      <c r="D29" s="573">
        <v>0</v>
      </c>
      <c r="E29" s="571">
        <v>28.131597799000001</v>
      </c>
      <c r="F29" s="572">
        <v>28.131597799000001</v>
      </c>
      <c r="G29" s="573">
        <v>0</v>
      </c>
      <c r="H29" s="571">
        <v>7.4335444150000001</v>
      </c>
      <c r="I29" s="572">
        <v>7.4335444150000001</v>
      </c>
      <c r="J29" s="573">
        <v>0</v>
      </c>
      <c r="K29" s="571">
        <v>9.7085732589999996</v>
      </c>
      <c r="L29" s="572">
        <v>9.554020543</v>
      </c>
      <c r="M29" s="573">
        <v>0.15455271600000001</v>
      </c>
      <c r="N29" s="571">
        <v>0.266673453</v>
      </c>
      <c r="O29" s="572">
        <v>0.266673453</v>
      </c>
      <c r="P29" s="573">
        <v>0</v>
      </c>
      <c r="Q29" s="572">
        <v>0</v>
      </c>
      <c r="R29" s="572">
        <v>0</v>
      </c>
      <c r="S29" s="572">
        <v>0</v>
      </c>
    </row>
    <row r="30" spans="1:19" ht="15.95" customHeight="1">
      <c r="A30" s="563" t="s">
        <v>178</v>
      </c>
      <c r="B30" s="549"/>
      <c r="C30" s="550"/>
      <c r="D30" s="551"/>
      <c r="E30" s="549"/>
      <c r="F30" s="550"/>
      <c r="G30" s="551"/>
      <c r="H30" s="549"/>
      <c r="I30" s="550"/>
      <c r="J30" s="551"/>
      <c r="K30" s="549"/>
      <c r="L30" s="550"/>
      <c r="M30" s="551"/>
      <c r="N30" s="549"/>
      <c r="O30" s="550"/>
      <c r="P30" s="551"/>
      <c r="Q30" s="550"/>
      <c r="R30" s="550"/>
      <c r="S30" s="550"/>
    </row>
    <row r="31" spans="1:19" ht="15.95" customHeight="1">
      <c r="A31" s="92" t="s">
        <v>168</v>
      </c>
      <c r="B31" s="574">
        <v>0.51794466684458651</v>
      </c>
      <c r="C31" s="575">
        <v>0.52827149368156723</v>
      </c>
      <c r="D31" s="576">
        <v>0.48353010461921736</v>
      </c>
      <c r="E31" s="574">
        <v>0.58773600173982543</v>
      </c>
      <c r="F31" s="575">
        <v>0.58647379628978957</v>
      </c>
      <c r="G31" s="576">
        <v>0.59205050138264281</v>
      </c>
      <c r="H31" s="574">
        <v>0.45440429046733921</v>
      </c>
      <c r="I31" s="575">
        <v>0.46544402122693118</v>
      </c>
      <c r="J31" s="576">
        <v>0.33464153584641526</v>
      </c>
      <c r="K31" s="574">
        <v>0.5614846908112876</v>
      </c>
      <c r="L31" s="575">
        <v>0.69267690098612666</v>
      </c>
      <c r="M31" s="576">
        <v>0.40680333419642689</v>
      </c>
      <c r="N31" s="574">
        <v>0.34133008741839116</v>
      </c>
      <c r="O31" s="575">
        <v>0.31989129801247335</v>
      </c>
      <c r="P31" s="576">
        <v>0.35068373840569117</v>
      </c>
      <c r="Q31" s="575" t="s">
        <v>169</v>
      </c>
      <c r="R31" s="575">
        <v>0.90196238757154557</v>
      </c>
      <c r="S31" s="575" t="s">
        <v>169</v>
      </c>
    </row>
    <row r="32" spans="1:19" ht="15.95" customHeight="1">
      <c r="A32" s="570" t="s">
        <v>226</v>
      </c>
      <c r="B32" s="577">
        <v>0.15134489532623982</v>
      </c>
      <c r="C32" s="578">
        <v>0.16184846215719009</v>
      </c>
      <c r="D32" s="579">
        <v>0.13565759165888275</v>
      </c>
      <c r="E32" s="577">
        <v>0.20763110106796104</v>
      </c>
      <c r="F32" s="578">
        <v>0.23839298751777219</v>
      </c>
      <c r="G32" s="579">
        <v>0.16207923055782866</v>
      </c>
      <c r="H32" s="577">
        <v>0.22376794888376675</v>
      </c>
      <c r="I32" s="578">
        <v>0.22689653601287979</v>
      </c>
      <c r="J32" s="579">
        <v>0.19887587313646904</v>
      </c>
      <c r="K32" s="577">
        <v>0.1167162424919065</v>
      </c>
      <c r="L32" s="578">
        <v>9.9392567987689709E-2</v>
      </c>
      <c r="M32" s="579">
        <v>0.12809540356306265</v>
      </c>
      <c r="N32" s="577">
        <v>0.24243840005239647</v>
      </c>
      <c r="O32" s="578">
        <v>0.26050297427702912</v>
      </c>
      <c r="P32" s="579">
        <v>0.23500719607342177</v>
      </c>
      <c r="Q32" s="580">
        <v>-0.69357454940061003</v>
      </c>
      <c r="R32" s="578">
        <v>7.860056749242865E-2</v>
      </c>
      <c r="S32" s="580">
        <v>-0.94556951669450284</v>
      </c>
    </row>
    <row r="33" spans="1:19" ht="15.95" customHeight="1">
      <c r="A33" s="563" t="s">
        <v>227</v>
      </c>
      <c r="B33" s="581"/>
      <c r="C33" s="582"/>
      <c r="D33" s="583"/>
      <c r="E33" s="581"/>
      <c r="F33" s="582"/>
      <c r="G33" s="583"/>
      <c r="H33" s="581"/>
      <c r="I33" s="582"/>
      <c r="J33" s="583"/>
      <c r="K33" s="581"/>
      <c r="L33" s="582"/>
      <c r="M33" s="583"/>
      <c r="N33" s="581"/>
      <c r="O33" s="582"/>
      <c r="P33" s="583"/>
      <c r="Q33" s="582"/>
      <c r="R33" s="582"/>
      <c r="S33" s="582"/>
    </row>
    <row r="34" spans="1:19" ht="15.95" customHeight="1">
      <c r="A34" s="92" t="s">
        <v>177</v>
      </c>
      <c r="B34" s="523">
        <v>65.356053902211102</v>
      </c>
      <c r="C34" s="513">
        <v>117.89056652970331</v>
      </c>
      <c r="D34" s="562">
        <v>-13.105374093436556</v>
      </c>
      <c r="E34" s="523">
        <v>45.462032933014207</v>
      </c>
      <c r="F34" s="513">
        <v>73.563089894320427</v>
      </c>
      <c r="G34" s="562">
        <v>3.8502901035319743</v>
      </c>
      <c r="H34" s="523">
        <v>29.010752152430896</v>
      </c>
      <c r="I34" s="513">
        <v>29.264550440766016</v>
      </c>
      <c r="J34" s="562">
        <v>26.991448883238107</v>
      </c>
      <c r="K34" s="523">
        <v>45.591996161871592</v>
      </c>
      <c r="L34" s="513">
        <v>58.37548633319205</v>
      </c>
      <c r="M34" s="562">
        <v>37.195082812132256</v>
      </c>
      <c r="N34" s="523">
        <v>1.1051770912265351</v>
      </c>
      <c r="O34" s="513">
        <v>0.64916014905715824</v>
      </c>
      <c r="P34" s="562">
        <v>1.2927682778767069</v>
      </c>
      <c r="Q34" s="513">
        <v>0</v>
      </c>
      <c r="R34" s="513">
        <v>0</v>
      </c>
      <c r="S34" s="513">
        <v>0</v>
      </c>
    </row>
    <row r="35" spans="1:19" ht="15.95" customHeight="1">
      <c r="A35" s="584" t="s">
        <v>171</v>
      </c>
      <c r="B35" s="585">
        <v>100864.46400000001</v>
      </c>
      <c r="C35" s="586">
        <v>59314.13</v>
      </c>
      <c r="D35" s="587">
        <v>41550.334000000003</v>
      </c>
      <c r="E35" s="585">
        <v>40347.383000000002</v>
      </c>
      <c r="F35" s="586">
        <v>23800.884999999998</v>
      </c>
      <c r="G35" s="587">
        <v>16546.498</v>
      </c>
      <c r="H35" s="585">
        <v>29294.883999999998</v>
      </c>
      <c r="I35" s="586">
        <v>26028.992999999999</v>
      </c>
      <c r="J35" s="587">
        <v>3265.8910000000001</v>
      </c>
      <c r="K35" s="585">
        <v>76692.40400000001</v>
      </c>
      <c r="L35" s="586">
        <v>30291.222000000002</v>
      </c>
      <c r="M35" s="587">
        <v>46401.182000000001</v>
      </c>
      <c r="N35" s="585">
        <v>42591.841999999997</v>
      </c>
      <c r="O35" s="586">
        <v>12499.117</v>
      </c>
      <c r="P35" s="587">
        <v>30092.724999999999</v>
      </c>
      <c r="Q35" s="586">
        <v>5112.0219999999999</v>
      </c>
      <c r="R35" s="586">
        <v>1177.1079999999999</v>
      </c>
      <c r="S35" s="586">
        <v>3934.9140000000002</v>
      </c>
    </row>
    <row r="36" spans="1:19" ht="15" customHeight="1">
      <c r="A36" s="311" t="s">
        <v>228</v>
      </c>
      <c r="B36" s="308"/>
      <c r="C36" s="308"/>
      <c r="D36" s="308"/>
      <c r="E36" s="308"/>
      <c r="F36" s="308"/>
      <c r="G36" s="308"/>
      <c r="H36" s="308"/>
      <c r="I36" s="308"/>
      <c r="J36" s="308"/>
      <c r="K36" s="308"/>
      <c r="L36" s="308"/>
      <c r="M36" s="308"/>
      <c r="N36" s="308"/>
      <c r="O36" s="308"/>
      <c r="P36" s="308"/>
      <c r="Q36" s="308"/>
      <c r="R36" s="308"/>
      <c r="S36" s="308"/>
    </row>
    <row r="37" spans="1:19" ht="15" customHeight="1">
      <c r="A37" s="311" t="s">
        <v>181</v>
      </c>
      <c r="B37" s="308"/>
      <c r="C37" s="308"/>
      <c r="D37" s="308"/>
      <c r="E37" s="308"/>
      <c r="F37" s="308"/>
      <c r="G37" s="308"/>
      <c r="H37" s="308"/>
      <c r="I37" s="308"/>
      <c r="J37" s="308"/>
      <c r="K37" s="308"/>
      <c r="L37" s="308"/>
      <c r="M37" s="308"/>
      <c r="N37" s="308"/>
      <c r="O37" s="308"/>
      <c r="P37" s="308"/>
      <c r="Q37" s="308"/>
      <c r="R37" s="308"/>
      <c r="S37" s="308"/>
    </row>
    <row r="38" spans="1:19" ht="15" customHeight="1">
      <c r="A38" s="311" t="s">
        <v>182</v>
      </c>
    </row>
    <row r="39" spans="1:19" ht="15" customHeight="1"/>
  </sheetData>
  <mergeCells count="6">
    <mergeCell ref="Q6:S6"/>
    <mergeCell ref="B6:D6"/>
    <mergeCell ref="E6:G6"/>
    <mergeCell ref="H6:J6"/>
    <mergeCell ref="K6:M6"/>
    <mergeCell ref="N6:P6"/>
  </mergeCells>
  <pageMargins left="0.74803149606299213" right="0.35433070866141736" top="0.47244094488188981" bottom="0.43307086614173229" header="0.11811023622047245" footer="0.11811023622047245"/>
  <pageSetup paperSize="9" scale="53"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view="pageBreakPreview" zoomScale="70" zoomScaleNormal="100" zoomScaleSheetLayoutView="70" workbookViewId="0"/>
  </sheetViews>
  <sheetFormatPr defaultColWidth="9.140625" defaultRowHeight="12.75"/>
  <cols>
    <col min="1" max="1" width="48.85546875" style="82" customWidth="1"/>
    <col min="2" max="3" width="12.140625" style="81" customWidth="1"/>
    <col min="4" max="7" width="12.140625" style="82" customWidth="1"/>
    <col min="8" max="11" width="12.140625" style="81" customWidth="1"/>
    <col min="12" max="12" width="12.140625" style="80" customWidth="1"/>
    <col min="13" max="15" width="12.140625" style="82" customWidth="1"/>
    <col min="16" max="16" width="1.5703125" style="82" customWidth="1"/>
    <col min="17" max="16384" width="9.140625" style="82"/>
  </cols>
  <sheetData>
    <row r="1" spans="1:16" s="55" customFormat="1" ht="50.1" customHeight="1">
      <c r="A1" s="52"/>
      <c r="L1" s="86"/>
    </row>
    <row r="2" spans="1:16" s="58" customFormat="1" ht="39.950000000000003" customHeight="1">
      <c r="A2" s="56" t="s">
        <v>451</v>
      </c>
      <c r="B2" s="59"/>
      <c r="C2" s="59"/>
      <c r="D2" s="59"/>
      <c r="E2" s="59"/>
      <c r="F2" s="59"/>
      <c r="G2" s="59"/>
      <c r="H2" s="59"/>
      <c r="I2" s="59"/>
      <c r="J2" s="59"/>
      <c r="K2" s="59"/>
      <c r="L2" s="59"/>
      <c r="M2" s="59"/>
      <c r="N2" s="59"/>
      <c r="O2" s="59"/>
    </row>
    <row r="3" spans="1:16" s="58" customFormat="1" ht="2.1" customHeight="1">
      <c r="A3" s="481"/>
      <c r="B3" s="588"/>
      <c r="C3" s="588"/>
      <c r="D3" s="588"/>
      <c r="E3" s="588"/>
      <c r="F3" s="588"/>
      <c r="G3" s="588"/>
      <c r="H3" s="588"/>
      <c r="I3" s="588"/>
      <c r="J3" s="588"/>
      <c r="K3" s="588"/>
      <c r="L3" s="588"/>
      <c r="M3" s="588"/>
      <c r="N3" s="588"/>
      <c r="O3" s="588"/>
    </row>
    <row r="4" spans="1:16" s="62" customFormat="1" ht="15.75" customHeight="1">
      <c r="A4" s="1048"/>
      <c r="B4" s="413"/>
      <c r="C4" s="413"/>
      <c r="D4" s="413"/>
      <c r="E4" s="413"/>
      <c r="F4" s="413"/>
      <c r="G4" s="413"/>
      <c r="H4" s="413"/>
      <c r="I4" s="413"/>
      <c r="J4" s="413"/>
      <c r="K4" s="413"/>
      <c r="L4" s="413"/>
      <c r="M4" s="413"/>
      <c r="N4" s="413"/>
      <c r="O4" s="413"/>
    </row>
    <row r="5" spans="1:16" s="62" customFormat="1" ht="20.100000000000001" customHeight="1">
      <c r="A5" s="589" t="s">
        <v>410</v>
      </c>
      <c r="B5" s="486"/>
      <c r="C5" s="486"/>
      <c r="D5" s="486"/>
      <c r="E5" s="486"/>
      <c r="F5" s="486"/>
      <c r="G5" s="486"/>
      <c r="H5" s="486"/>
      <c r="I5" s="486"/>
      <c r="J5" s="486"/>
      <c r="K5" s="486"/>
      <c r="L5" s="486"/>
      <c r="M5" s="486"/>
      <c r="N5" s="486"/>
      <c r="O5" s="487"/>
    </row>
    <row r="6" spans="1:16" s="62" customFormat="1" ht="15.95" customHeight="1">
      <c r="A6" s="1129"/>
      <c r="B6" s="1191" t="s">
        <v>229</v>
      </c>
      <c r="C6" s="1192"/>
      <c r="D6" s="1191" t="s">
        <v>139</v>
      </c>
      <c r="E6" s="1192"/>
      <c r="F6" s="1191" t="s">
        <v>140</v>
      </c>
      <c r="G6" s="1192"/>
      <c r="H6" s="1191" t="s">
        <v>141</v>
      </c>
      <c r="I6" s="1192"/>
      <c r="J6" s="1191" t="s">
        <v>215</v>
      </c>
      <c r="K6" s="1192"/>
      <c r="L6" s="1191" t="s">
        <v>216</v>
      </c>
      <c r="M6" s="1192"/>
      <c r="N6" s="1187" t="s">
        <v>33</v>
      </c>
      <c r="O6" s="1188"/>
    </row>
    <row r="7" spans="1:16" s="62" customFormat="1" ht="15.95" customHeight="1">
      <c r="A7" s="1129"/>
      <c r="B7" s="1189"/>
      <c r="C7" s="1192"/>
      <c r="D7" s="1189"/>
      <c r="E7" s="1192"/>
      <c r="F7" s="1189"/>
      <c r="G7" s="1192"/>
      <c r="H7" s="1189"/>
      <c r="I7" s="1192"/>
      <c r="J7" s="1189"/>
      <c r="K7" s="1192"/>
      <c r="L7" s="1189"/>
      <c r="M7" s="1192"/>
      <c r="N7" s="1189"/>
      <c r="O7" s="1190"/>
    </row>
    <row r="8" spans="1:16" s="62" customFormat="1" ht="15.95" customHeight="1">
      <c r="A8" s="590" t="s">
        <v>84</v>
      </c>
      <c r="B8" s="722" t="s">
        <v>87</v>
      </c>
      <c r="C8" s="591" t="s">
        <v>77</v>
      </c>
      <c r="D8" s="722" t="s">
        <v>87</v>
      </c>
      <c r="E8" s="591" t="s">
        <v>77</v>
      </c>
      <c r="F8" s="722" t="s">
        <v>87</v>
      </c>
      <c r="G8" s="591" t="s">
        <v>77</v>
      </c>
      <c r="H8" s="722" t="s">
        <v>87</v>
      </c>
      <c r="I8" s="591" t="s">
        <v>77</v>
      </c>
      <c r="J8" s="722" t="s">
        <v>87</v>
      </c>
      <c r="K8" s="591" t="s">
        <v>77</v>
      </c>
      <c r="L8" s="722" t="s">
        <v>87</v>
      </c>
      <c r="M8" s="591" t="s">
        <v>77</v>
      </c>
      <c r="N8" s="722" t="s">
        <v>87</v>
      </c>
      <c r="O8" s="1082" t="s">
        <v>77</v>
      </c>
      <c r="P8" s="55"/>
    </row>
    <row r="9" spans="1:16" s="62" customFormat="1" ht="15.95" customHeight="1">
      <c r="A9" s="592" t="s">
        <v>218</v>
      </c>
      <c r="B9" s="723"/>
      <c r="C9" s="593"/>
      <c r="D9" s="723"/>
      <c r="E9" s="593"/>
      <c r="F9" s="723"/>
      <c r="G9" s="593"/>
      <c r="H9" s="723"/>
      <c r="I9" s="593"/>
      <c r="J9" s="723"/>
      <c r="K9" s="593"/>
      <c r="L9" s="723"/>
      <c r="M9" s="593"/>
      <c r="N9" s="723"/>
      <c r="O9" s="594"/>
    </row>
    <row r="10" spans="1:16" s="61" customFormat="1" ht="15.95" customHeight="1">
      <c r="A10" s="595" t="s">
        <v>151</v>
      </c>
      <c r="B10" s="724">
        <v>3155.6649999999991</v>
      </c>
      <c r="C10" s="552">
        <v>2936.44</v>
      </c>
      <c r="D10" s="724">
        <v>1189.9579999999996</v>
      </c>
      <c r="E10" s="552">
        <v>1059.8347638601458</v>
      </c>
      <c r="F10" s="724">
        <v>606.5920000000001</v>
      </c>
      <c r="G10" s="552">
        <v>630.57100000000014</v>
      </c>
      <c r="H10" s="724">
        <v>439.39099999999996</v>
      </c>
      <c r="I10" s="552">
        <v>370.80099999999993</v>
      </c>
      <c r="J10" s="724">
        <v>616.51599999999985</v>
      </c>
      <c r="K10" s="552">
        <v>537.99600000000009</v>
      </c>
      <c r="L10" s="724">
        <v>358.01599999999985</v>
      </c>
      <c r="M10" s="552">
        <v>324.55399999999997</v>
      </c>
      <c r="N10" s="724">
        <v>-54.807999999999993</v>
      </c>
      <c r="O10" s="492">
        <v>12.68323613985433</v>
      </c>
    </row>
    <row r="11" spans="1:16" s="61" customFormat="1" ht="15.95" customHeight="1">
      <c r="A11" s="595" t="s">
        <v>34</v>
      </c>
      <c r="B11" s="724">
        <v>578.79900000000009</v>
      </c>
      <c r="C11" s="552">
        <v>546.35799999999995</v>
      </c>
      <c r="D11" s="724">
        <v>193.65599999999995</v>
      </c>
      <c r="E11" s="552">
        <v>176.43111400000001</v>
      </c>
      <c r="F11" s="724">
        <v>109.19500000000002</v>
      </c>
      <c r="G11" s="552">
        <v>105.90700000000001</v>
      </c>
      <c r="H11" s="724">
        <v>43.902999999999992</v>
      </c>
      <c r="I11" s="552">
        <v>35.392999999999986</v>
      </c>
      <c r="J11" s="724">
        <v>181.62800000000004</v>
      </c>
      <c r="K11" s="552">
        <v>179.53800000000001</v>
      </c>
      <c r="L11" s="724">
        <v>50.033999999999992</v>
      </c>
      <c r="M11" s="552">
        <v>50.826999999999998</v>
      </c>
      <c r="N11" s="724">
        <v>0.38300000000000001</v>
      </c>
      <c r="O11" s="492">
        <v>-1.7381139999999999</v>
      </c>
    </row>
    <row r="12" spans="1:16" s="61" customFormat="1" ht="15.95" customHeight="1">
      <c r="A12" s="595" t="s">
        <v>157</v>
      </c>
      <c r="B12" s="724">
        <v>36.6</v>
      </c>
      <c r="C12" s="552">
        <v>78.374000000000009</v>
      </c>
      <c r="D12" s="724">
        <v>3.0470000000000006</v>
      </c>
      <c r="E12" s="552">
        <v>15.483999999999995</v>
      </c>
      <c r="F12" s="724">
        <v>4.695999999999998</v>
      </c>
      <c r="G12" s="552">
        <v>-2.088000000000001</v>
      </c>
      <c r="H12" s="724">
        <v>0.12799999999999989</v>
      </c>
      <c r="I12" s="552">
        <v>4.3000000000000003E-2</v>
      </c>
      <c r="J12" s="724">
        <v>1.5969999999999995</v>
      </c>
      <c r="K12" s="552">
        <v>0.95000000000000284</v>
      </c>
      <c r="L12" s="724">
        <v>26.464000000000002</v>
      </c>
      <c r="M12" s="552">
        <v>59.042000000000009</v>
      </c>
      <c r="N12" s="724">
        <v>0.66800000000000015</v>
      </c>
      <c r="O12" s="492">
        <v>4.9429999999999996</v>
      </c>
    </row>
    <row r="13" spans="1:16" s="61" customFormat="1" ht="15.95" customHeight="1">
      <c r="A13" s="595" t="s">
        <v>162</v>
      </c>
      <c r="B13" s="724">
        <v>171.0060000000002</v>
      </c>
      <c r="C13" s="552">
        <v>213.21300000000005</v>
      </c>
      <c r="D13" s="724">
        <v>18.465000000000014</v>
      </c>
      <c r="E13" s="552">
        <v>112.68524192</v>
      </c>
      <c r="F13" s="724">
        <v>70.40099999999984</v>
      </c>
      <c r="G13" s="552">
        <v>-2.0529999999999973</v>
      </c>
      <c r="H13" s="724">
        <v>-9.4409999999999172</v>
      </c>
      <c r="I13" s="552">
        <v>-13.630999999999991</v>
      </c>
      <c r="J13" s="724">
        <v>75.484000000000322</v>
      </c>
      <c r="K13" s="552">
        <v>139.29100000000005</v>
      </c>
      <c r="L13" s="724">
        <v>17.335999999999956</v>
      </c>
      <c r="M13" s="552">
        <v>56.068999999999988</v>
      </c>
      <c r="N13" s="724">
        <v>-1.2390000000000327</v>
      </c>
      <c r="O13" s="492">
        <v>-79.148241920000004</v>
      </c>
    </row>
    <row r="14" spans="1:16" s="61" customFormat="1" ht="15.95" customHeight="1">
      <c r="A14" s="596" t="s">
        <v>35</v>
      </c>
      <c r="B14" s="725">
        <v>3942.0699999999993</v>
      </c>
      <c r="C14" s="597">
        <v>3774.3849999999998</v>
      </c>
      <c r="D14" s="725">
        <v>1405.1259999999995</v>
      </c>
      <c r="E14" s="597">
        <v>1364.4351197801457</v>
      </c>
      <c r="F14" s="725">
        <v>790.88400000000001</v>
      </c>
      <c r="G14" s="597">
        <v>732.33700000000022</v>
      </c>
      <c r="H14" s="725">
        <v>473.98100000000005</v>
      </c>
      <c r="I14" s="597">
        <v>392.60599999999994</v>
      </c>
      <c r="J14" s="725">
        <v>875.22500000000014</v>
      </c>
      <c r="K14" s="597">
        <v>857.7750000000002</v>
      </c>
      <c r="L14" s="725">
        <v>451.8499999999998</v>
      </c>
      <c r="M14" s="597">
        <v>490.49199999999996</v>
      </c>
      <c r="N14" s="725">
        <v>-54.996000000000024</v>
      </c>
      <c r="O14" s="598">
        <v>-63.260119780145672</v>
      </c>
    </row>
    <row r="15" spans="1:16" s="61" customFormat="1" ht="15.95" customHeight="1">
      <c r="A15" s="595" t="s">
        <v>164</v>
      </c>
      <c r="B15" s="724">
        <v>2114.7649999999999</v>
      </c>
      <c r="C15" s="552">
        <v>2081.0520000000006</v>
      </c>
      <c r="D15" s="724">
        <v>715.01299999999969</v>
      </c>
      <c r="E15" s="552">
        <v>722.91300000000047</v>
      </c>
      <c r="F15" s="724">
        <v>464.8850000000001</v>
      </c>
      <c r="G15" s="552">
        <v>464.78899999999999</v>
      </c>
      <c r="H15" s="724">
        <v>215.37900000000008</v>
      </c>
      <c r="I15" s="552">
        <v>194.35899999999998</v>
      </c>
      <c r="J15" s="724">
        <v>491.327</v>
      </c>
      <c r="K15" s="552">
        <v>477.72</v>
      </c>
      <c r="L15" s="724">
        <v>154.23000000000002</v>
      </c>
      <c r="M15" s="552">
        <v>183.72200000000004</v>
      </c>
      <c r="N15" s="724">
        <v>73.931000000000012</v>
      </c>
      <c r="O15" s="492">
        <v>37.548999999999985</v>
      </c>
    </row>
    <row r="16" spans="1:16" s="61" customFormat="1" ht="15.95" customHeight="1">
      <c r="A16" s="595" t="s">
        <v>61</v>
      </c>
      <c r="B16" s="724">
        <v>19.456</v>
      </c>
      <c r="C16" s="552">
        <v>38.715000000000003</v>
      </c>
      <c r="D16" s="724">
        <v>12.764000000000001</v>
      </c>
      <c r="E16" s="552">
        <v>9.9659999999999975</v>
      </c>
      <c r="F16" s="724">
        <v>-5.2999999999999936E-2</v>
      </c>
      <c r="G16" s="552">
        <v>4.2409999999999997</v>
      </c>
      <c r="H16" s="724">
        <v>0</v>
      </c>
      <c r="I16" s="552">
        <v>0</v>
      </c>
      <c r="J16" s="724">
        <v>9.9000000000000199E-2</v>
      </c>
      <c r="K16" s="552">
        <v>0.12100000000000002</v>
      </c>
      <c r="L16" s="724">
        <v>0</v>
      </c>
      <c r="M16" s="552">
        <v>0</v>
      </c>
      <c r="N16" s="724">
        <v>6.6459999999999972</v>
      </c>
      <c r="O16" s="492">
        <v>24.387000000000008</v>
      </c>
    </row>
    <row r="17" spans="1:15" s="61" customFormat="1" ht="15.95" customHeight="1">
      <c r="A17" s="596" t="s">
        <v>36</v>
      </c>
      <c r="B17" s="725">
        <v>2134.221</v>
      </c>
      <c r="C17" s="597">
        <v>2119.7670000000007</v>
      </c>
      <c r="D17" s="725">
        <v>727.7769999999997</v>
      </c>
      <c r="E17" s="597">
        <v>732.87900000000047</v>
      </c>
      <c r="F17" s="725">
        <v>464.83200000000011</v>
      </c>
      <c r="G17" s="597">
        <v>469.03</v>
      </c>
      <c r="H17" s="725">
        <v>215.37900000000008</v>
      </c>
      <c r="I17" s="597">
        <v>194.35899999999998</v>
      </c>
      <c r="J17" s="725">
        <v>491.42599999999999</v>
      </c>
      <c r="K17" s="597">
        <v>477.84100000000001</v>
      </c>
      <c r="L17" s="725">
        <v>154.23000000000002</v>
      </c>
      <c r="M17" s="597">
        <v>183.72200000000004</v>
      </c>
      <c r="N17" s="725">
        <v>80.577000000000012</v>
      </c>
      <c r="O17" s="598">
        <v>61.935999999999993</v>
      </c>
    </row>
    <row r="18" spans="1:15" s="61" customFormat="1" ht="15.95" customHeight="1">
      <c r="A18" s="596" t="s">
        <v>165</v>
      </c>
      <c r="B18" s="725">
        <v>1807.8489999999993</v>
      </c>
      <c r="C18" s="597">
        <v>1654.617999999999</v>
      </c>
      <c r="D18" s="725">
        <v>677.34899999999982</v>
      </c>
      <c r="E18" s="597">
        <v>631.5561197801452</v>
      </c>
      <c r="F18" s="725">
        <v>326.05199999999991</v>
      </c>
      <c r="G18" s="597">
        <v>263.30700000000024</v>
      </c>
      <c r="H18" s="725">
        <v>258.60199999999998</v>
      </c>
      <c r="I18" s="597">
        <v>198.24699999999996</v>
      </c>
      <c r="J18" s="725">
        <v>383.79900000000015</v>
      </c>
      <c r="K18" s="597">
        <v>379.9340000000002</v>
      </c>
      <c r="L18" s="725">
        <v>297.61999999999978</v>
      </c>
      <c r="M18" s="597">
        <v>306.76999999999992</v>
      </c>
      <c r="N18" s="725">
        <v>-135.57300000000004</v>
      </c>
      <c r="O18" s="598">
        <v>-125.19611978014566</v>
      </c>
    </row>
    <row r="19" spans="1:15" s="61" customFormat="1" ht="15.95" customHeight="1">
      <c r="A19" s="595" t="s">
        <v>450</v>
      </c>
      <c r="B19" s="724">
        <v>321.64700000000005</v>
      </c>
      <c r="C19" s="552">
        <v>551.56199999999978</v>
      </c>
      <c r="D19" s="724">
        <v>166.61900000000003</v>
      </c>
      <c r="E19" s="552">
        <v>353.77</v>
      </c>
      <c r="F19" s="724">
        <v>45.783000000000001</v>
      </c>
      <c r="G19" s="552">
        <v>34.076999999999998</v>
      </c>
      <c r="H19" s="724">
        <v>20.947000000000003</v>
      </c>
      <c r="I19" s="552">
        <v>23.033999999999999</v>
      </c>
      <c r="J19" s="724">
        <v>87.158999999999992</v>
      </c>
      <c r="K19" s="552">
        <v>115.27899999999994</v>
      </c>
      <c r="L19" s="724">
        <v>1.1390000000000002</v>
      </c>
      <c r="M19" s="552">
        <v>25.400999999999996</v>
      </c>
      <c r="N19" s="724">
        <v>0</v>
      </c>
      <c r="O19" s="492">
        <v>1E-3</v>
      </c>
    </row>
    <row r="20" spans="1:15" s="62" customFormat="1" ht="15.95" customHeight="1">
      <c r="A20" s="599" t="s">
        <v>37</v>
      </c>
      <c r="B20" s="726">
        <v>1486.2019999999993</v>
      </c>
      <c r="C20" s="560">
        <v>1103.0559999999991</v>
      </c>
      <c r="D20" s="726">
        <v>510.72999999999979</v>
      </c>
      <c r="E20" s="560">
        <v>277.78611978014521</v>
      </c>
      <c r="F20" s="726">
        <v>280.26899999999989</v>
      </c>
      <c r="G20" s="560">
        <v>229.23000000000025</v>
      </c>
      <c r="H20" s="726">
        <v>237.65499999999997</v>
      </c>
      <c r="I20" s="560">
        <v>175.21299999999997</v>
      </c>
      <c r="J20" s="726">
        <v>296.64000000000016</v>
      </c>
      <c r="K20" s="560">
        <v>264.65500000000026</v>
      </c>
      <c r="L20" s="726">
        <v>296.48099999999977</v>
      </c>
      <c r="M20" s="560">
        <v>281.36899999999991</v>
      </c>
      <c r="N20" s="726">
        <v>-135.57300000000004</v>
      </c>
      <c r="O20" s="559">
        <v>-125.19711978014567</v>
      </c>
    </row>
    <row r="21" spans="1:15" s="62" customFormat="1" ht="15.95" customHeight="1">
      <c r="A21" s="600" t="s">
        <v>219</v>
      </c>
      <c r="B21" s="724">
        <v>946.30000000000018</v>
      </c>
      <c r="C21" s="552">
        <v>744.77600000000007</v>
      </c>
      <c r="D21" s="724">
        <v>329.82900000000006</v>
      </c>
      <c r="E21" s="552">
        <v>274.46699999999998</v>
      </c>
      <c r="F21" s="724">
        <v>208.80700000000007</v>
      </c>
      <c r="G21" s="552">
        <v>168.30900000000003</v>
      </c>
      <c r="H21" s="724">
        <v>213.21400000000006</v>
      </c>
      <c r="I21" s="552">
        <v>164.79599999999999</v>
      </c>
      <c r="J21" s="724">
        <v>101.29599999999999</v>
      </c>
      <c r="K21" s="552">
        <v>41.138000000000005</v>
      </c>
      <c r="L21" s="724">
        <v>93.153999999999996</v>
      </c>
      <c r="M21" s="552">
        <v>96.066000000000003</v>
      </c>
      <c r="N21" s="724">
        <v>0</v>
      </c>
      <c r="O21" s="492">
        <v>0</v>
      </c>
    </row>
    <row r="22" spans="1:15" s="62" customFormat="1" ht="15.95" customHeight="1">
      <c r="A22" s="600" t="s">
        <v>220</v>
      </c>
      <c r="B22" s="727">
        <v>676.67099999999994</v>
      </c>
      <c r="C22" s="552">
        <v>471.15911978014572</v>
      </c>
      <c r="D22" s="727">
        <v>180.9</v>
      </c>
      <c r="E22" s="552">
        <v>3.3201197801456743</v>
      </c>
      <c r="F22" s="727">
        <v>71.462000000000018</v>
      </c>
      <c r="G22" s="552">
        <v>60.920999999999992</v>
      </c>
      <c r="H22" s="727">
        <v>24.439999999999998</v>
      </c>
      <c r="I22" s="552">
        <v>10.416999999999998</v>
      </c>
      <c r="J22" s="727">
        <v>195.34399999999999</v>
      </c>
      <c r="K22" s="552">
        <v>223.51800000000003</v>
      </c>
      <c r="L22" s="727">
        <v>203.32600000000002</v>
      </c>
      <c r="M22" s="552">
        <v>185.30399999999997</v>
      </c>
      <c r="N22" s="727">
        <v>1.1990000000000001</v>
      </c>
      <c r="O22" s="492">
        <v>-12.320999999999998</v>
      </c>
    </row>
    <row r="23" spans="1:15" s="62" customFormat="1" ht="15.95" customHeight="1">
      <c r="A23" s="600" t="s">
        <v>221</v>
      </c>
      <c r="B23" s="727">
        <v>-136.77100000000002</v>
      </c>
      <c r="C23" s="562">
        <v>-112.87711978014568</v>
      </c>
      <c r="D23" s="727">
        <v>0</v>
      </c>
      <c r="E23" s="562">
        <v>0</v>
      </c>
      <c r="F23" s="727">
        <v>0</v>
      </c>
      <c r="G23" s="562">
        <v>0</v>
      </c>
      <c r="H23" s="727">
        <v>0</v>
      </c>
      <c r="I23" s="562">
        <v>0</v>
      </c>
      <c r="J23" s="727">
        <v>0</v>
      </c>
      <c r="K23" s="562">
        <v>0</v>
      </c>
      <c r="L23" s="727">
        <v>0</v>
      </c>
      <c r="M23" s="562">
        <v>0</v>
      </c>
      <c r="N23" s="727">
        <v>-136.77100000000002</v>
      </c>
      <c r="O23" s="513">
        <v>-112.87711978014568</v>
      </c>
    </row>
    <row r="24" spans="1:15" s="62" customFormat="1" ht="15.95" customHeight="1">
      <c r="A24" s="599" t="s">
        <v>37</v>
      </c>
      <c r="B24" s="726">
        <v>1486.2</v>
      </c>
      <c r="C24" s="560">
        <v>1103.058</v>
      </c>
      <c r="D24" s="726">
        <v>510.72900000000004</v>
      </c>
      <c r="E24" s="560">
        <v>277.78711978014564</v>
      </c>
      <c r="F24" s="726">
        <v>280.26900000000012</v>
      </c>
      <c r="G24" s="560">
        <v>229.23000000000002</v>
      </c>
      <c r="H24" s="726">
        <v>237.65400000000005</v>
      </c>
      <c r="I24" s="560">
        <v>175.21299999999999</v>
      </c>
      <c r="J24" s="726">
        <v>296.64</v>
      </c>
      <c r="K24" s="560">
        <v>264.65600000000006</v>
      </c>
      <c r="L24" s="726">
        <v>296.48</v>
      </c>
      <c r="M24" s="560">
        <v>281.37</v>
      </c>
      <c r="N24" s="726">
        <v>-135.572</v>
      </c>
      <c r="O24" s="559">
        <v>-125.19811978014567</v>
      </c>
    </row>
    <row r="25" spans="1:15" s="61" customFormat="1" ht="15.95" customHeight="1">
      <c r="A25" s="592" t="s">
        <v>222</v>
      </c>
      <c r="B25" s="728"/>
      <c r="C25" s="566"/>
      <c r="D25" s="728"/>
      <c r="E25" s="566"/>
      <c r="F25" s="728"/>
      <c r="G25" s="566"/>
      <c r="H25" s="728"/>
      <c r="I25" s="566"/>
      <c r="J25" s="728"/>
      <c r="K25" s="566"/>
      <c r="L25" s="728"/>
      <c r="M25" s="566"/>
      <c r="N25" s="728"/>
      <c r="O25" s="565"/>
    </row>
    <row r="26" spans="1:15" s="61" customFormat="1" ht="15.95" customHeight="1">
      <c r="A26" s="86" t="s">
        <v>186</v>
      </c>
      <c r="B26" s="729">
        <v>276.41136542100003</v>
      </c>
      <c r="C26" s="569">
        <v>276.98060091100001</v>
      </c>
      <c r="D26" s="729">
        <v>130.78445243600001</v>
      </c>
      <c r="E26" s="569">
        <v>136.87206700900001</v>
      </c>
      <c r="F26" s="729">
        <v>32.131946411000001</v>
      </c>
      <c r="G26" s="569">
        <v>30.594018351999999</v>
      </c>
      <c r="H26" s="729">
        <v>63.643817476999999</v>
      </c>
      <c r="I26" s="569">
        <v>61.386810257</v>
      </c>
      <c r="J26" s="729">
        <v>23.224070130000001</v>
      </c>
      <c r="K26" s="569">
        <v>22.097830348999999</v>
      </c>
      <c r="L26" s="729">
        <v>26.627078966999999</v>
      </c>
      <c r="M26" s="569">
        <v>26.029874943999999</v>
      </c>
      <c r="N26" s="729">
        <v>0</v>
      </c>
      <c r="O26" s="568">
        <v>0</v>
      </c>
    </row>
    <row r="27" spans="1:15" s="61" customFormat="1" ht="15.95" customHeight="1">
      <c r="A27" s="86" t="s">
        <v>223</v>
      </c>
      <c r="B27" s="729">
        <v>230.84838926900002</v>
      </c>
      <c r="C27" s="569">
        <v>216.77724838</v>
      </c>
      <c r="D27" s="729">
        <v>71.930673409999997</v>
      </c>
      <c r="E27" s="569">
        <v>74.501253104</v>
      </c>
      <c r="F27" s="729">
        <v>47.418770307000003</v>
      </c>
      <c r="G27" s="569">
        <v>43.413551148000003</v>
      </c>
      <c r="H27" s="729">
        <v>11.240950178</v>
      </c>
      <c r="I27" s="569">
        <v>8.7335244240000005</v>
      </c>
      <c r="J27" s="729">
        <v>64.437079994000001</v>
      </c>
      <c r="K27" s="569">
        <v>59.029660143000001</v>
      </c>
      <c r="L27" s="729">
        <v>35.804052380000002</v>
      </c>
      <c r="M27" s="569">
        <v>31.083944560999999</v>
      </c>
      <c r="N27" s="729">
        <v>1.6863E-2</v>
      </c>
      <c r="O27" s="568">
        <v>1.5315E-2</v>
      </c>
    </row>
    <row r="28" spans="1:15" s="61" customFormat="1" ht="15.95" customHeight="1">
      <c r="A28" s="86" t="s">
        <v>224</v>
      </c>
      <c r="B28" s="729">
        <v>483.29090016099997</v>
      </c>
      <c r="C28" s="569">
        <v>464.42429155600007</v>
      </c>
      <c r="D28" s="729">
        <v>159.629506545</v>
      </c>
      <c r="E28" s="569">
        <v>156.72571168600001</v>
      </c>
      <c r="F28" s="729">
        <v>98.403074771999997</v>
      </c>
      <c r="G28" s="569">
        <v>93.220988582999993</v>
      </c>
      <c r="H28" s="729">
        <v>111.877132747</v>
      </c>
      <c r="I28" s="569">
        <v>103.935145776</v>
      </c>
      <c r="J28" s="729">
        <v>87.897296538000006</v>
      </c>
      <c r="K28" s="569">
        <v>83.019993917999997</v>
      </c>
      <c r="L28" s="729">
        <v>25.483890557999999</v>
      </c>
      <c r="M28" s="569">
        <v>27.522451593</v>
      </c>
      <c r="N28" s="729">
        <v>-9.9900000000000009E-7</v>
      </c>
      <c r="O28" s="568">
        <v>0</v>
      </c>
    </row>
    <row r="29" spans="1:15" s="61" customFormat="1" ht="15.95" customHeight="1">
      <c r="A29" s="601" t="s">
        <v>225</v>
      </c>
      <c r="B29" s="730">
        <v>64.782884869</v>
      </c>
      <c r="C29" s="573">
        <v>57.281545225999992</v>
      </c>
      <c r="D29" s="730">
        <v>19.242495943000002</v>
      </c>
      <c r="E29" s="573">
        <v>17.225428028</v>
      </c>
      <c r="F29" s="730">
        <v>28.131597799000001</v>
      </c>
      <c r="G29" s="573">
        <v>25.362476319999999</v>
      </c>
      <c r="H29" s="730">
        <v>7.4335444150000001</v>
      </c>
      <c r="I29" s="573">
        <v>6.603734685</v>
      </c>
      <c r="J29" s="730">
        <v>9.7085732589999996</v>
      </c>
      <c r="K29" s="573">
        <v>7.618212776</v>
      </c>
      <c r="L29" s="730">
        <v>0.266673453</v>
      </c>
      <c r="M29" s="573">
        <v>0.471693417</v>
      </c>
      <c r="N29" s="730">
        <v>0</v>
      </c>
      <c r="O29" s="572">
        <v>0</v>
      </c>
    </row>
    <row r="30" spans="1:15" s="61" customFormat="1" ht="15.95" customHeight="1">
      <c r="A30" s="592" t="s">
        <v>166</v>
      </c>
      <c r="B30" s="724"/>
      <c r="C30" s="552"/>
      <c r="D30" s="724"/>
      <c r="E30" s="552"/>
      <c r="F30" s="724"/>
      <c r="G30" s="552"/>
      <c r="H30" s="724"/>
      <c r="I30" s="552"/>
      <c r="J30" s="724"/>
      <c r="K30" s="552"/>
      <c r="L30" s="724"/>
      <c r="M30" s="552"/>
      <c r="N30" s="724"/>
      <c r="O30" s="492"/>
    </row>
    <row r="31" spans="1:15" s="62" customFormat="1" ht="15.95" customHeight="1">
      <c r="A31" s="55" t="s">
        <v>168</v>
      </c>
      <c r="B31" s="731">
        <v>0.54139601782819702</v>
      </c>
      <c r="C31" s="602">
        <v>0.56161917769384972</v>
      </c>
      <c r="D31" s="731">
        <v>0.51794429823375265</v>
      </c>
      <c r="E31" s="602">
        <v>0.53712997369789983</v>
      </c>
      <c r="F31" s="731">
        <v>0.58773726614775379</v>
      </c>
      <c r="G31" s="602">
        <v>0.64045651114172819</v>
      </c>
      <c r="H31" s="731">
        <v>0.45440429046733954</v>
      </c>
      <c r="I31" s="602">
        <v>0.49504847098617955</v>
      </c>
      <c r="J31" s="731">
        <v>0.56148533234311171</v>
      </c>
      <c r="K31" s="602">
        <v>0.55707032730028261</v>
      </c>
      <c r="L31" s="731">
        <v>0.34133008741839127</v>
      </c>
      <c r="M31" s="602">
        <v>0.37456676153739521</v>
      </c>
      <c r="N31" s="731" t="s">
        <v>169</v>
      </c>
      <c r="O31" s="603" t="s">
        <v>169</v>
      </c>
    </row>
    <row r="32" spans="1:15" s="62" customFormat="1" ht="15.95" customHeight="1">
      <c r="A32" s="601" t="s">
        <v>176</v>
      </c>
      <c r="B32" s="732">
        <v>0.15465431020122317</v>
      </c>
      <c r="C32" s="604">
        <v>0.12221914143833172</v>
      </c>
      <c r="D32" s="732">
        <v>0.1513449020048212</v>
      </c>
      <c r="E32" s="604">
        <v>9.3068274067357376E-2</v>
      </c>
      <c r="F32" s="732">
        <v>0.20763009776985397</v>
      </c>
      <c r="G32" s="604">
        <v>0.20549900778063912</v>
      </c>
      <c r="H32" s="732">
        <v>0.22376795663150698</v>
      </c>
      <c r="I32" s="604">
        <v>0.19367273035493293</v>
      </c>
      <c r="J32" s="732">
        <v>0.11671624172875161</v>
      </c>
      <c r="K32" s="604">
        <v>0.10021381332518761</v>
      </c>
      <c r="L32" s="732">
        <v>0.24243744150957303</v>
      </c>
      <c r="M32" s="604">
        <v>0.24541369374135077</v>
      </c>
      <c r="N32" s="732">
        <v>-0.69352909030253063</v>
      </c>
      <c r="O32" s="605">
        <v>-0.57108126266530501</v>
      </c>
    </row>
    <row r="33" spans="1:15" s="61" customFormat="1" ht="15.95" customHeight="1">
      <c r="A33" s="592" t="s">
        <v>230</v>
      </c>
      <c r="B33" s="733"/>
      <c r="C33" s="606"/>
      <c r="D33" s="733"/>
      <c r="E33" s="606"/>
      <c r="F33" s="733"/>
      <c r="G33" s="606"/>
      <c r="H33" s="733"/>
      <c r="I33" s="606"/>
      <c r="J33" s="733"/>
      <c r="K33" s="606"/>
      <c r="L33" s="733"/>
      <c r="M33" s="606"/>
      <c r="N33" s="733"/>
      <c r="O33" s="607"/>
    </row>
    <row r="34" spans="1:15" s="61" customFormat="1" ht="15.95" customHeight="1">
      <c r="A34" s="55" t="s">
        <v>177</v>
      </c>
      <c r="B34" s="727">
        <v>43.73903199377191</v>
      </c>
      <c r="C34" s="552">
        <v>80.396324924965143</v>
      </c>
      <c r="D34" s="727">
        <v>65.356449037135647</v>
      </c>
      <c r="E34" s="552">
        <v>154.59751833772512</v>
      </c>
      <c r="F34" s="727">
        <v>45.462030675848524</v>
      </c>
      <c r="G34" s="552">
        <v>40.882175981019785</v>
      </c>
      <c r="H34" s="727">
        <v>29.010753156899035</v>
      </c>
      <c r="I34" s="552">
        <v>36.647150833775783</v>
      </c>
      <c r="J34" s="727">
        <v>45.591472779830056</v>
      </c>
      <c r="K34" s="552">
        <v>59.249913767126351</v>
      </c>
      <c r="L34" s="727">
        <v>1.1051771448444658</v>
      </c>
      <c r="M34" s="552">
        <v>25.842819502375651</v>
      </c>
      <c r="N34" s="727">
        <v>0</v>
      </c>
      <c r="O34" s="492">
        <v>5.506954009430797E-3</v>
      </c>
    </row>
    <row r="35" spans="1:15" s="62" customFormat="1" ht="15.95" customHeight="1">
      <c r="A35" s="426" t="s">
        <v>171</v>
      </c>
      <c r="B35" s="734">
        <v>294903.00099999999</v>
      </c>
      <c r="C35" s="608">
        <v>271211.00100000005</v>
      </c>
      <c r="D35" s="734">
        <v>100864.46400000001</v>
      </c>
      <c r="E35" s="587">
        <v>90887.131999999998</v>
      </c>
      <c r="F35" s="734">
        <v>40347.383000000002</v>
      </c>
      <c r="G35" s="587">
        <v>32987.535000000003</v>
      </c>
      <c r="H35" s="734">
        <v>29294.884999999998</v>
      </c>
      <c r="I35" s="587">
        <v>25444.337</v>
      </c>
      <c r="J35" s="734">
        <v>76692.403999999995</v>
      </c>
      <c r="K35" s="587">
        <v>76517.911999999997</v>
      </c>
      <c r="L35" s="734">
        <v>42591.841999999997</v>
      </c>
      <c r="M35" s="587">
        <v>38456.718000000001</v>
      </c>
      <c r="N35" s="734">
        <v>5112.0230000000001</v>
      </c>
      <c r="O35" s="586">
        <v>6917.3670000000002</v>
      </c>
    </row>
    <row r="36" spans="1:15" s="61" customFormat="1" ht="15" customHeight="1">
      <c r="A36" s="378" t="s">
        <v>173</v>
      </c>
      <c r="B36" s="308"/>
      <c r="C36" s="308"/>
      <c r="D36" s="308"/>
      <c r="E36" s="308"/>
      <c r="F36" s="308"/>
      <c r="G36" s="308"/>
      <c r="H36" s="308"/>
      <c r="I36" s="308"/>
      <c r="J36" s="308"/>
      <c r="K36" s="308"/>
      <c r="L36" s="308"/>
      <c r="M36" s="308"/>
      <c r="N36" s="308"/>
      <c r="O36" s="308"/>
    </row>
    <row r="37" spans="1:15" ht="15" customHeight="1">
      <c r="A37" s="378" t="s">
        <v>174</v>
      </c>
    </row>
  </sheetData>
  <mergeCells count="7">
    <mergeCell ref="N6:O7"/>
    <mergeCell ref="B6:C7"/>
    <mergeCell ref="D6:E7"/>
    <mergeCell ref="F6:G7"/>
    <mergeCell ref="H6:I7"/>
    <mergeCell ref="J6:K7"/>
    <mergeCell ref="L6:M7"/>
  </mergeCells>
  <pageMargins left="0.74803149606299213" right="0.35433070866141736" top="0.47244094488188981" bottom="0.43307086614173229" header="0.11811023622047245" footer="0.11811023622047245"/>
  <pageSetup paperSize="9" scale="61"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2" customWidth="1"/>
    <col min="13" max="16384" width="9.140625" style="82"/>
  </cols>
  <sheetData>
    <row r="1" spans="1:12" s="55" customFormat="1" ht="50.1" customHeight="1">
      <c r="A1" s="52"/>
    </row>
    <row r="2" spans="1:12" s="58" customFormat="1" ht="39.950000000000003" customHeight="1">
      <c r="A2" s="56" t="s">
        <v>452</v>
      </c>
      <c r="C2" s="59"/>
      <c r="L2" s="609"/>
    </row>
    <row r="3" spans="1:12" s="58" customFormat="1" ht="2.1" customHeight="1">
      <c r="A3" s="481"/>
      <c r="B3" s="105"/>
      <c r="C3" s="588"/>
      <c r="D3" s="588"/>
      <c r="E3" s="588"/>
      <c r="F3" s="588"/>
      <c r="G3" s="588"/>
      <c r="H3" s="588"/>
      <c r="I3" s="588"/>
      <c r="J3" s="588"/>
      <c r="K3" s="588"/>
      <c r="L3" s="609"/>
    </row>
    <row r="4" spans="1:12" s="62" customFormat="1" ht="15.75" customHeight="1">
      <c r="A4" s="1048"/>
      <c r="B4" s="610"/>
      <c r="C4" s="413"/>
      <c r="D4" s="413"/>
      <c r="E4" s="413"/>
      <c r="F4" s="413"/>
      <c r="G4" s="413"/>
      <c r="H4" s="413"/>
      <c r="I4" s="413"/>
      <c r="J4" s="413"/>
      <c r="K4" s="413"/>
      <c r="L4" s="609"/>
    </row>
    <row r="5" spans="1:12" s="62" customFormat="1" ht="20.100000000000001" customHeight="1">
      <c r="A5" s="589" t="s">
        <v>411</v>
      </c>
      <c r="B5" s="486"/>
      <c r="C5" s="486"/>
      <c r="D5" s="486"/>
      <c r="E5" s="486"/>
      <c r="F5" s="486"/>
      <c r="G5" s="486"/>
      <c r="H5" s="486"/>
      <c r="I5" s="487"/>
      <c r="J5" s="487"/>
      <c r="K5" s="487"/>
      <c r="L5" s="609"/>
    </row>
    <row r="6" spans="1:12" s="62" customFormat="1" ht="15.95" customHeight="1">
      <c r="A6" s="611" t="s">
        <v>84</v>
      </c>
      <c r="B6" s="612" t="s">
        <v>128</v>
      </c>
      <c r="C6" s="819" t="s">
        <v>87</v>
      </c>
      <c r="D6" s="461" t="s">
        <v>88</v>
      </c>
      <c r="E6" s="759" t="s">
        <v>89</v>
      </c>
      <c r="F6" s="461" t="s">
        <v>76</v>
      </c>
      <c r="G6" s="461" t="s">
        <v>77</v>
      </c>
      <c r="H6" s="461" t="s">
        <v>78</v>
      </c>
      <c r="I6" s="852" t="s">
        <v>79</v>
      </c>
      <c r="J6" s="359" t="s">
        <v>330</v>
      </c>
      <c r="K6" s="359" t="s">
        <v>337</v>
      </c>
      <c r="L6" s="613"/>
    </row>
    <row r="7" spans="1:12" s="62" customFormat="1" ht="15.95" customHeight="1">
      <c r="A7" s="592" t="s">
        <v>218</v>
      </c>
      <c r="B7" s="614"/>
      <c r="C7" s="832"/>
      <c r="D7" s="594"/>
      <c r="E7" s="593"/>
      <c r="F7" s="594"/>
      <c r="G7" s="594"/>
      <c r="H7" s="594"/>
      <c r="I7" s="865"/>
      <c r="J7" s="594"/>
      <c r="K7" s="594"/>
      <c r="L7" s="613"/>
    </row>
    <row r="8" spans="1:12" s="62" customFormat="1" ht="15.95" customHeight="1">
      <c r="A8" s="595" t="s">
        <v>151</v>
      </c>
      <c r="B8" s="615"/>
      <c r="C8" s="821">
        <v>1189.9579999999996</v>
      </c>
      <c r="D8" s="492">
        <v>1161.4190000000001</v>
      </c>
      <c r="E8" s="552">
        <v>1151.1890000000001</v>
      </c>
      <c r="F8" s="492">
        <v>1163.2904956483524</v>
      </c>
      <c r="G8" s="492">
        <v>1059.8347638601458</v>
      </c>
      <c r="H8" s="492">
        <v>1189.2917130813889</v>
      </c>
      <c r="I8" s="861">
        <v>1117.916230061847</v>
      </c>
      <c r="J8" s="492">
        <v>3502.5659999999998</v>
      </c>
      <c r="K8" s="492">
        <v>3367.042707003382</v>
      </c>
      <c r="L8" s="613"/>
    </row>
    <row r="9" spans="1:12" s="62" customFormat="1" ht="15.95" customHeight="1">
      <c r="A9" s="595" t="s">
        <v>34</v>
      </c>
      <c r="B9" s="615"/>
      <c r="C9" s="821">
        <v>193.65599999999995</v>
      </c>
      <c r="D9" s="492">
        <v>178.79500000000002</v>
      </c>
      <c r="E9" s="552">
        <v>170.512</v>
      </c>
      <c r="F9" s="492">
        <v>172.11777982999999</v>
      </c>
      <c r="G9" s="492">
        <v>176.43111400000001</v>
      </c>
      <c r="H9" s="492">
        <v>188.76</v>
      </c>
      <c r="I9" s="861">
        <v>168.251</v>
      </c>
      <c r="J9" s="492">
        <v>542.96299999999997</v>
      </c>
      <c r="K9" s="492">
        <v>533.44211399999995</v>
      </c>
      <c r="L9" s="613"/>
    </row>
    <row r="10" spans="1:12" s="61" customFormat="1" ht="15.95" customHeight="1">
      <c r="A10" s="595" t="s">
        <v>157</v>
      </c>
      <c r="B10" s="615"/>
      <c r="C10" s="821">
        <v>3.0470000000000006</v>
      </c>
      <c r="D10" s="492">
        <v>4.5350000000000001</v>
      </c>
      <c r="E10" s="552">
        <v>16.792999999999999</v>
      </c>
      <c r="F10" s="492">
        <v>2.4560000000000173</v>
      </c>
      <c r="G10" s="492">
        <v>15.483999999999995</v>
      </c>
      <c r="H10" s="492">
        <v>19.263999999999999</v>
      </c>
      <c r="I10" s="861">
        <v>30.582000000000001</v>
      </c>
      <c r="J10" s="492">
        <v>24.375</v>
      </c>
      <c r="K10" s="492">
        <v>65.329999999999984</v>
      </c>
      <c r="L10" s="613"/>
    </row>
    <row r="11" spans="1:12" s="61" customFormat="1" ht="15.95" customHeight="1">
      <c r="A11" s="595" t="s">
        <v>162</v>
      </c>
      <c r="B11" s="615"/>
      <c r="C11" s="821">
        <v>18.465000000000014</v>
      </c>
      <c r="D11" s="492">
        <v>12.489999999999869</v>
      </c>
      <c r="E11" s="552">
        <v>13.804000000000087</v>
      </c>
      <c r="F11" s="492">
        <v>48.444603709999996</v>
      </c>
      <c r="G11" s="492">
        <v>112.68524192</v>
      </c>
      <c r="H11" s="492">
        <v>70.03492974000001</v>
      </c>
      <c r="I11" s="861">
        <v>83.50821504000001</v>
      </c>
      <c r="J11" s="492">
        <v>44.759000000000015</v>
      </c>
      <c r="K11" s="492">
        <v>266.22838669999999</v>
      </c>
      <c r="L11" s="613"/>
    </row>
    <row r="12" spans="1:12" s="61" customFormat="1" ht="15.95" customHeight="1">
      <c r="A12" s="596" t="s">
        <v>35</v>
      </c>
      <c r="B12" s="616"/>
      <c r="C12" s="833">
        <v>1405.1259999999995</v>
      </c>
      <c r="D12" s="598">
        <v>1357.239</v>
      </c>
      <c r="E12" s="597">
        <v>1352.298</v>
      </c>
      <c r="F12" s="598">
        <v>1386.3088791883522</v>
      </c>
      <c r="G12" s="598">
        <v>1364.4351197801457</v>
      </c>
      <c r="H12" s="598">
        <v>1467.3506428213889</v>
      </c>
      <c r="I12" s="866">
        <v>1400.2574451018472</v>
      </c>
      <c r="J12" s="598">
        <v>4114.6629999999996</v>
      </c>
      <c r="K12" s="598">
        <v>4232.043207703382</v>
      </c>
      <c r="L12" s="613"/>
    </row>
    <row r="13" spans="1:12" s="61" customFormat="1" ht="15.95" customHeight="1">
      <c r="A13" s="595" t="s">
        <v>164</v>
      </c>
      <c r="B13" s="615"/>
      <c r="C13" s="821">
        <v>715.01299999999969</v>
      </c>
      <c r="D13" s="492">
        <v>744.09600000000012</v>
      </c>
      <c r="E13" s="552">
        <v>743.32100000000003</v>
      </c>
      <c r="F13" s="492">
        <v>862.75699999999995</v>
      </c>
      <c r="G13" s="492">
        <v>722.91300000000047</v>
      </c>
      <c r="H13" s="492">
        <v>724.49400000000003</v>
      </c>
      <c r="I13" s="861">
        <v>729.35400000000004</v>
      </c>
      <c r="J13" s="492">
        <v>2202.4299999999998</v>
      </c>
      <c r="K13" s="492">
        <v>2176.7610000000004</v>
      </c>
      <c r="L13" s="613"/>
    </row>
    <row r="14" spans="1:12" s="61" customFormat="1" ht="15.95" customHeight="1">
      <c r="A14" s="595" t="s">
        <v>61</v>
      </c>
      <c r="B14" s="615"/>
      <c r="C14" s="821">
        <v>12.764000000000001</v>
      </c>
      <c r="D14" s="492">
        <v>3.7469999999999999</v>
      </c>
      <c r="E14" s="552">
        <v>6.4960000000000004</v>
      </c>
      <c r="F14" s="492">
        <v>0.49299999999999999</v>
      </c>
      <c r="G14" s="492">
        <v>9.9659999999999975</v>
      </c>
      <c r="H14" s="492">
        <v>7.657</v>
      </c>
      <c r="I14" s="861">
        <v>6.2130000000000001</v>
      </c>
      <c r="J14" s="492">
        <v>23.007000000000005</v>
      </c>
      <c r="K14" s="492">
        <v>23.835999999999999</v>
      </c>
      <c r="L14" s="613"/>
    </row>
    <row r="15" spans="1:12" s="61" customFormat="1" ht="15.95" customHeight="1">
      <c r="A15" s="596" t="s">
        <v>36</v>
      </c>
      <c r="B15" s="616"/>
      <c r="C15" s="833">
        <v>727.7769999999997</v>
      </c>
      <c r="D15" s="598">
        <v>747.84300000000007</v>
      </c>
      <c r="E15" s="597">
        <v>749.81700000000001</v>
      </c>
      <c r="F15" s="598">
        <v>863.25</v>
      </c>
      <c r="G15" s="598">
        <v>732.87900000000047</v>
      </c>
      <c r="H15" s="598">
        <v>732.15100000000007</v>
      </c>
      <c r="I15" s="866">
        <v>735.56700000000001</v>
      </c>
      <c r="J15" s="598">
        <v>2225.4369999999999</v>
      </c>
      <c r="K15" s="598">
        <v>2200.5970000000002</v>
      </c>
      <c r="L15" s="613"/>
    </row>
    <row r="16" spans="1:12" s="61" customFormat="1" ht="15.95" customHeight="1">
      <c r="A16" s="596" t="s">
        <v>165</v>
      </c>
      <c r="B16" s="616"/>
      <c r="C16" s="833">
        <v>677.34899999999982</v>
      </c>
      <c r="D16" s="598">
        <v>609.39599999999996</v>
      </c>
      <c r="E16" s="597">
        <v>602.48099999999999</v>
      </c>
      <c r="F16" s="598">
        <v>523.05887918835219</v>
      </c>
      <c r="G16" s="598">
        <v>631.5561197801452</v>
      </c>
      <c r="H16" s="598">
        <v>735.19964282138881</v>
      </c>
      <c r="I16" s="866">
        <v>664.69044510184722</v>
      </c>
      <c r="J16" s="598">
        <v>1889.2259999999999</v>
      </c>
      <c r="K16" s="598">
        <v>2031.4462077033813</v>
      </c>
      <c r="L16" s="613"/>
    </row>
    <row r="17" spans="1:12" s="61" customFormat="1" ht="15.95" customHeight="1">
      <c r="A17" s="421" t="s">
        <v>450</v>
      </c>
      <c r="B17" s="617"/>
      <c r="C17" s="834">
        <v>166.61900000000003</v>
      </c>
      <c r="D17" s="618">
        <v>285.91500000000002</v>
      </c>
      <c r="E17" s="831">
        <v>270.48399999999998</v>
      </c>
      <c r="F17" s="618">
        <v>309.25600000000009</v>
      </c>
      <c r="G17" s="618">
        <v>353.77</v>
      </c>
      <c r="H17" s="618">
        <v>281.78399999999999</v>
      </c>
      <c r="I17" s="867">
        <v>277.33999999999997</v>
      </c>
      <c r="J17" s="618">
        <v>723.01800000000003</v>
      </c>
      <c r="K17" s="618">
        <v>912.89400000000001</v>
      </c>
      <c r="L17" s="613"/>
    </row>
    <row r="18" spans="1:12" s="61" customFormat="1" ht="15.95" customHeight="1">
      <c r="A18" s="599" t="s">
        <v>37</v>
      </c>
      <c r="B18" s="619"/>
      <c r="C18" s="835">
        <v>510.72999999999979</v>
      </c>
      <c r="D18" s="559">
        <v>323.48099999999994</v>
      </c>
      <c r="E18" s="560">
        <v>331.99700000000001</v>
      </c>
      <c r="F18" s="559">
        <v>213.80287918835211</v>
      </c>
      <c r="G18" s="559">
        <v>277.78611978014521</v>
      </c>
      <c r="H18" s="559">
        <v>453.41564282138881</v>
      </c>
      <c r="I18" s="868">
        <v>387.35044510184724</v>
      </c>
      <c r="J18" s="559">
        <v>1166.2080000000001</v>
      </c>
      <c r="K18" s="559">
        <v>1118.5522077033813</v>
      </c>
      <c r="L18" s="613"/>
    </row>
    <row r="19" spans="1:12" s="61" customFormat="1" ht="15.95" customHeight="1">
      <c r="A19" s="600" t="s">
        <v>219</v>
      </c>
      <c r="B19" s="620"/>
      <c r="C19" s="829">
        <v>329.82900000000006</v>
      </c>
      <c r="D19" s="492">
        <v>288.01899999999995</v>
      </c>
      <c r="E19" s="562">
        <v>282.62700000000001</v>
      </c>
      <c r="F19" s="492">
        <v>139.87800000000001</v>
      </c>
      <c r="G19" s="492">
        <v>274.46699999999998</v>
      </c>
      <c r="H19" s="492">
        <v>239.785</v>
      </c>
      <c r="I19" s="869">
        <v>180.08500000000001</v>
      </c>
      <c r="J19" s="513">
        <v>900.47499999999991</v>
      </c>
      <c r="K19" s="513">
        <v>694.33699999999999</v>
      </c>
      <c r="L19" s="613"/>
    </row>
    <row r="20" spans="1:12" s="62" customFormat="1" ht="15.95" customHeight="1">
      <c r="A20" s="600" t="s">
        <v>220</v>
      </c>
      <c r="B20" s="620"/>
      <c r="C20" s="829">
        <v>180.9</v>
      </c>
      <c r="D20" s="492">
        <v>35.461999999999996</v>
      </c>
      <c r="E20" s="562">
        <v>49.371000000000002</v>
      </c>
      <c r="F20" s="492">
        <v>73.92487918835252</v>
      </c>
      <c r="G20" s="492">
        <v>3.3201197801456743</v>
      </c>
      <c r="H20" s="492">
        <v>213.63164282138871</v>
      </c>
      <c r="I20" s="869">
        <v>207.26444510184712</v>
      </c>
      <c r="J20" s="513">
        <v>265.733</v>
      </c>
      <c r="K20" s="513">
        <v>424.21620770338149</v>
      </c>
      <c r="L20" s="613"/>
    </row>
    <row r="21" spans="1:12" s="62" customFormat="1" ht="15.95" customHeight="1">
      <c r="A21" s="600" t="s">
        <v>221</v>
      </c>
      <c r="B21" s="615"/>
      <c r="C21" s="821"/>
      <c r="D21" s="513"/>
      <c r="E21" s="552"/>
      <c r="F21" s="513"/>
      <c r="G21" s="513"/>
      <c r="H21" s="513"/>
      <c r="I21" s="861"/>
      <c r="J21" s="492">
        <v>0</v>
      </c>
      <c r="K21" s="492">
        <v>0</v>
      </c>
      <c r="L21" s="613"/>
    </row>
    <row r="22" spans="1:12" s="62" customFormat="1" ht="15.95" customHeight="1">
      <c r="A22" s="599" t="s">
        <v>37</v>
      </c>
      <c r="B22" s="619"/>
      <c r="C22" s="835">
        <v>510.72900000000004</v>
      </c>
      <c r="D22" s="559">
        <v>323.48099999999994</v>
      </c>
      <c r="E22" s="560">
        <v>331.99799999999999</v>
      </c>
      <c r="F22" s="559">
        <v>213.80287918835253</v>
      </c>
      <c r="G22" s="559">
        <v>277.78711978014564</v>
      </c>
      <c r="H22" s="559">
        <v>453.41664282138868</v>
      </c>
      <c r="I22" s="868">
        <v>387.3494451018471</v>
      </c>
      <c r="J22" s="559">
        <v>1166.2079999999999</v>
      </c>
      <c r="K22" s="559">
        <v>1118.5532077033815</v>
      </c>
      <c r="L22" s="613"/>
    </row>
    <row r="23" spans="1:12" s="62" customFormat="1" ht="15.95" customHeight="1">
      <c r="A23" s="592" t="s">
        <v>222</v>
      </c>
      <c r="B23" s="621"/>
      <c r="C23" s="836"/>
      <c r="D23" s="565"/>
      <c r="E23" s="566"/>
      <c r="F23" s="565"/>
      <c r="G23" s="565"/>
      <c r="H23" s="565"/>
      <c r="I23" s="870"/>
      <c r="J23" s="565"/>
      <c r="K23" s="565"/>
      <c r="L23" s="613"/>
    </row>
    <row r="24" spans="1:12" s="62" customFormat="1" ht="15.95" customHeight="1">
      <c r="A24" s="86" t="s">
        <v>186</v>
      </c>
      <c r="B24" s="622"/>
      <c r="C24" s="837">
        <v>130.78445243600001</v>
      </c>
      <c r="D24" s="568">
        <v>131.59685697500001</v>
      </c>
      <c r="E24" s="569">
        <v>132.060379466</v>
      </c>
      <c r="F24" s="568">
        <v>132.69936499400001</v>
      </c>
      <c r="G24" s="568">
        <v>136.87206700900001</v>
      </c>
      <c r="H24" s="568">
        <v>143.63379800000001</v>
      </c>
      <c r="I24" s="871">
        <v>143.709</v>
      </c>
      <c r="J24" s="568">
        <v>130.78445243600001</v>
      </c>
      <c r="K24" s="568">
        <v>136.87206700900001</v>
      </c>
      <c r="L24" s="613"/>
    </row>
    <row r="25" spans="1:12" s="61" customFormat="1" ht="15.95" customHeight="1">
      <c r="A25" s="86" t="s">
        <v>223</v>
      </c>
      <c r="B25" s="622"/>
      <c r="C25" s="837">
        <v>71.930673409999997</v>
      </c>
      <c r="D25" s="568">
        <v>71.515684042000004</v>
      </c>
      <c r="E25" s="569">
        <v>71.174231571999997</v>
      </c>
      <c r="F25" s="568">
        <v>71.491334323999993</v>
      </c>
      <c r="G25" s="568">
        <v>74.501253104</v>
      </c>
      <c r="H25" s="568">
        <v>76.555026976999997</v>
      </c>
      <c r="I25" s="871">
        <v>76.983999999999995</v>
      </c>
      <c r="J25" s="568">
        <v>71.930673409999997</v>
      </c>
      <c r="K25" s="568">
        <v>74.501253104</v>
      </c>
      <c r="L25" s="613"/>
    </row>
    <row r="26" spans="1:12" s="61" customFormat="1" ht="15.95" customHeight="1">
      <c r="A26" s="86" t="s">
        <v>224</v>
      </c>
      <c r="B26" s="622"/>
      <c r="C26" s="837">
        <v>159.629506545</v>
      </c>
      <c r="D26" s="568">
        <v>159.44487178099999</v>
      </c>
      <c r="E26" s="569">
        <v>156.25482783300001</v>
      </c>
      <c r="F26" s="568">
        <v>156.51411167000001</v>
      </c>
      <c r="G26" s="568">
        <v>156.72571168600001</v>
      </c>
      <c r="H26" s="568">
        <v>160.64199586300001</v>
      </c>
      <c r="I26" s="871">
        <v>156.006</v>
      </c>
      <c r="J26" s="568">
        <v>159.629506545</v>
      </c>
      <c r="K26" s="568">
        <v>156.72571168600001</v>
      </c>
      <c r="L26" s="613"/>
    </row>
    <row r="27" spans="1:12" s="61" customFormat="1" ht="15.95" customHeight="1">
      <c r="A27" s="601" t="s">
        <v>225</v>
      </c>
      <c r="B27" s="623"/>
      <c r="C27" s="838">
        <v>19.242495943000002</v>
      </c>
      <c r="D27" s="572">
        <v>18.813860753</v>
      </c>
      <c r="E27" s="573">
        <v>18.199739228999999</v>
      </c>
      <c r="F27" s="572">
        <v>17.702036203999999</v>
      </c>
      <c r="G27" s="572">
        <v>17.225428028</v>
      </c>
      <c r="H27" s="572">
        <v>16.832577670999999</v>
      </c>
      <c r="I27" s="872">
        <v>16.867000000000001</v>
      </c>
      <c r="J27" s="572">
        <v>19.242495943000002</v>
      </c>
      <c r="K27" s="572">
        <v>17.225428028</v>
      </c>
      <c r="L27" s="613"/>
    </row>
    <row r="28" spans="1:12" s="61" customFormat="1" ht="15.95" customHeight="1">
      <c r="A28" s="592" t="s">
        <v>166</v>
      </c>
      <c r="B28" s="615"/>
      <c r="C28" s="821"/>
      <c r="D28" s="492"/>
      <c r="E28" s="552"/>
      <c r="F28" s="492"/>
      <c r="G28" s="492"/>
      <c r="H28" s="492"/>
      <c r="I28" s="861"/>
      <c r="J28" s="492"/>
      <c r="K28" s="492"/>
      <c r="L28" s="613"/>
    </row>
    <row r="29" spans="1:12" s="61" customFormat="1" ht="15.95" customHeight="1">
      <c r="A29" s="55" t="s">
        <v>168</v>
      </c>
      <c r="B29" s="624"/>
      <c r="C29" s="839">
        <v>0.51794429823375265</v>
      </c>
      <c r="D29" s="603">
        <v>0.55100317630129991</v>
      </c>
      <c r="E29" s="602">
        <v>0.55447615836154462</v>
      </c>
      <c r="F29" s="603">
        <v>0.62269672578697643</v>
      </c>
      <c r="G29" s="603">
        <v>0.53712997369789983</v>
      </c>
      <c r="H29" s="603">
        <v>0.49896117440084842</v>
      </c>
      <c r="I29" s="873">
        <v>0.52530840137507628</v>
      </c>
      <c r="J29" s="603">
        <v>0.5408552292131823</v>
      </c>
      <c r="K29" s="603">
        <v>0.51998453040232684</v>
      </c>
      <c r="L29" s="613"/>
    </row>
    <row r="30" spans="1:12" s="61" customFormat="1" ht="15.95" customHeight="1">
      <c r="A30" s="601" t="s">
        <v>176</v>
      </c>
      <c r="B30" s="625"/>
      <c r="C30" s="840">
        <v>0.1513449020048212</v>
      </c>
      <c r="D30" s="605">
        <v>9.394042513230455E-2</v>
      </c>
      <c r="E30" s="604">
        <v>0.10158636760681745</v>
      </c>
      <c r="F30" s="605">
        <v>6.2336492164000099E-2</v>
      </c>
      <c r="G30" s="605">
        <v>9.3068274067357376E-2</v>
      </c>
      <c r="H30" s="605">
        <v>0.14918657633674115</v>
      </c>
      <c r="I30" s="874">
        <v>0.13721770051915164</v>
      </c>
      <c r="J30" s="605">
        <v>0.11565791838265782</v>
      </c>
      <c r="K30" s="605">
        <v>0.12606917072610424</v>
      </c>
      <c r="L30" s="613"/>
    </row>
    <row r="31" spans="1:12" s="62" customFormat="1" ht="15.95" customHeight="1">
      <c r="A31" s="592" t="s">
        <v>230</v>
      </c>
      <c r="B31" s="626"/>
      <c r="C31" s="841"/>
      <c r="D31" s="607"/>
      <c r="E31" s="606"/>
      <c r="F31" s="607"/>
      <c r="G31" s="607"/>
      <c r="H31" s="607"/>
      <c r="I31" s="875"/>
      <c r="J31" s="607"/>
      <c r="K31" s="607"/>
      <c r="L31" s="613"/>
    </row>
    <row r="32" spans="1:12" s="62" customFormat="1" ht="15.95" customHeight="1">
      <c r="A32" s="55" t="s">
        <v>177</v>
      </c>
      <c r="B32" s="620"/>
      <c r="C32" s="829">
        <v>65.356449037135647</v>
      </c>
      <c r="D32" s="513">
        <v>111.57210778667921</v>
      </c>
      <c r="E32" s="562">
        <v>107.74090825799961</v>
      </c>
      <c r="F32" s="513">
        <v>130.34622531188185</v>
      </c>
      <c r="G32" s="513">
        <v>154.59751833772512</v>
      </c>
      <c r="H32" s="513">
        <v>125.23633144268179</v>
      </c>
      <c r="I32" s="869">
        <v>131.55856477997224</v>
      </c>
      <c r="J32" s="513">
        <v>94.853184127522965</v>
      </c>
      <c r="K32" s="513">
        <v>137.35045739486796</v>
      </c>
      <c r="L32" s="613"/>
    </row>
    <row r="33" spans="1:12" s="61" customFormat="1" ht="15.95" customHeight="1">
      <c r="A33" s="426" t="s">
        <v>171</v>
      </c>
      <c r="B33" s="627"/>
      <c r="C33" s="842">
        <v>100864.46400000001</v>
      </c>
      <c r="D33" s="628">
        <v>103086.641</v>
      </c>
      <c r="E33" s="608">
        <v>101921.586</v>
      </c>
      <c r="F33" s="628">
        <v>98918.748000000007</v>
      </c>
      <c r="G33" s="628">
        <v>90887.131999999998</v>
      </c>
      <c r="H33" s="628">
        <v>92179.195999999996</v>
      </c>
      <c r="I33" s="876">
        <v>87822.244000000006</v>
      </c>
      <c r="J33" s="628">
        <v>100864.46400000001</v>
      </c>
      <c r="K33" s="628">
        <v>90887.131999999998</v>
      </c>
      <c r="L33" s="613"/>
    </row>
    <row r="34" spans="1:12" s="62" customFormat="1" ht="15" customHeight="1">
      <c r="A34" s="378" t="s">
        <v>173</v>
      </c>
      <c r="B34" s="308"/>
      <c r="C34" s="308"/>
      <c r="D34" s="308"/>
      <c r="E34" s="308"/>
      <c r="F34" s="629"/>
      <c r="G34" s="308"/>
      <c r="H34" s="308"/>
      <c r="I34" s="308"/>
      <c r="J34" s="308"/>
      <c r="K34" s="308"/>
      <c r="L34" s="609"/>
    </row>
    <row r="35" spans="1:12" s="61" customFormat="1" ht="15" customHeight="1">
      <c r="A35" s="378" t="s">
        <v>174</v>
      </c>
      <c r="B35" s="609"/>
      <c r="C35" s="609"/>
      <c r="D35" s="609"/>
      <c r="E35" s="609"/>
      <c r="F35" s="609"/>
      <c r="G35" s="609"/>
      <c r="H35" s="609"/>
      <c r="I35" s="609"/>
      <c r="J35" s="609"/>
      <c r="K35" s="609"/>
      <c r="L35" s="609"/>
    </row>
    <row r="36" spans="1:12" s="61" customFormat="1" ht="15" customHeight="1">
      <c r="A36" s="609"/>
      <c r="B36" s="609"/>
      <c r="C36" s="609"/>
      <c r="D36" s="609"/>
      <c r="E36" s="609"/>
      <c r="F36" s="609"/>
      <c r="G36" s="609"/>
      <c r="H36" s="609"/>
      <c r="I36" s="609"/>
      <c r="J36" s="609"/>
      <c r="K36" s="609"/>
      <c r="L36" s="609"/>
    </row>
    <row r="37" spans="1:12" s="61" customFormat="1" ht="15" customHeight="1">
      <c r="A37" s="609"/>
      <c r="B37" s="609"/>
      <c r="C37" s="609"/>
      <c r="D37" s="609"/>
      <c r="E37" s="609"/>
      <c r="F37" s="609"/>
      <c r="G37" s="609"/>
      <c r="H37" s="609"/>
      <c r="I37" s="609"/>
      <c r="J37" s="609"/>
      <c r="K37" s="609"/>
      <c r="L37" s="60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view="pageBreakPreview" zoomScale="70" zoomScaleNormal="100" zoomScaleSheetLayoutView="70" workbookViewId="0"/>
  </sheetViews>
  <sheetFormatPr defaultColWidth="9.140625" defaultRowHeight="12.75"/>
  <cols>
    <col min="1" max="1" width="65.7109375" style="82" customWidth="1"/>
    <col min="2" max="2" width="14.7109375" style="81" customWidth="1"/>
    <col min="3" max="7" width="14.7109375" style="82" customWidth="1"/>
    <col min="8" max="11" width="14.7109375" style="81" customWidth="1"/>
    <col min="12" max="12" width="3.7109375" style="82" customWidth="1"/>
    <col min="13" max="16384" width="9.140625" style="82"/>
  </cols>
  <sheetData>
    <row r="1" spans="1:12" s="55" customFormat="1" ht="50.1" customHeight="1">
      <c r="A1" s="52"/>
    </row>
    <row r="2" spans="1:12" s="58" customFormat="1" ht="39.950000000000003" customHeight="1">
      <c r="A2" s="56" t="s">
        <v>453</v>
      </c>
      <c r="C2" s="59"/>
      <c r="L2" s="609"/>
    </row>
    <row r="3" spans="1:12" s="58" customFormat="1" ht="2.1" customHeight="1">
      <c r="A3" s="481"/>
      <c r="B3" s="105"/>
      <c r="C3" s="588"/>
      <c r="D3" s="588"/>
      <c r="E3" s="588"/>
      <c r="F3" s="588"/>
      <c r="G3" s="588"/>
      <c r="H3" s="588"/>
      <c r="I3" s="588"/>
      <c r="J3" s="588"/>
      <c r="K3" s="588"/>
      <c r="L3" s="609"/>
    </row>
    <row r="4" spans="1:12" s="62" customFormat="1" ht="15.75" customHeight="1">
      <c r="A4" s="1048"/>
      <c r="B4" s="610"/>
      <c r="C4" s="413"/>
      <c r="D4" s="413"/>
      <c r="E4" s="413"/>
      <c r="F4" s="413"/>
      <c r="G4" s="413"/>
      <c r="H4" s="413"/>
      <c r="I4" s="413"/>
      <c r="J4" s="413"/>
      <c r="K4" s="413"/>
      <c r="L4" s="609"/>
    </row>
    <row r="5" spans="1:12" s="62" customFormat="1" ht="20.100000000000001" customHeight="1">
      <c r="A5" s="589" t="s">
        <v>412</v>
      </c>
      <c r="B5" s="486"/>
      <c r="C5" s="486"/>
      <c r="D5" s="486"/>
      <c r="E5" s="486"/>
      <c r="F5" s="486"/>
      <c r="G5" s="486"/>
      <c r="H5" s="486"/>
      <c r="I5" s="487"/>
      <c r="J5" s="487"/>
      <c r="K5" s="487"/>
      <c r="L5" s="609"/>
    </row>
    <row r="6" spans="1:12" s="62" customFormat="1" ht="15.95" customHeight="1">
      <c r="A6" s="630" t="s">
        <v>84</v>
      </c>
      <c r="B6" s="612" t="s">
        <v>128</v>
      </c>
      <c r="C6" s="819" t="s">
        <v>87</v>
      </c>
      <c r="D6" s="461" t="s">
        <v>88</v>
      </c>
      <c r="E6" s="759" t="s">
        <v>89</v>
      </c>
      <c r="F6" s="461" t="s">
        <v>76</v>
      </c>
      <c r="G6" s="461" t="s">
        <v>77</v>
      </c>
      <c r="H6" s="461" t="s">
        <v>78</v>
      </c>
      <c r="I6" s="852" t="s">
        <v>79</v>
      </c>
      <c r="J6" s="359" t="s">
        <v>330</v>
      </c>
      <c r="K6" s="359" t="s">
        <v>337</v>
      </c>
      <c r="L6" s="613"/>
    </row>
    <row r="7" spans="1:12" s="62" customFormat="1" ht="15.95" customHeight="1">
      <c r="A7" s="88" t="s">
        <v>218</v>
      </c>
      <c r="B7" s="614"/>
      <c r="C7" s="832"/>
      <c r="D7" s="594"/>
      <c r="E7" s="593"/>
      <c r="F7" s="594"/>
      <c r="G7" s="594"/>
      <c r="H7" s="594"/>
      <c r="I7" s="865"/>
      <c r="J7" s="594"/>
      <c r="K7" s="594"/>
      <c r="L7" s="613"/>
    </row>
    <row r="8" spans="1:12" s="62" customFormat="1" ht="15.95" customHeight="1">
      <c r="A8" s="468" t="s">
        <v>151</v>
      </c>
      <c r="B8" s="615"/>
      <c r="C8" s="821">
        <v>606.5920000000001</v>
      </c>
      <c r="D8" s="492">
        <v>597.774</v>
      </c>
      <c r="E8" s="552">
        <v>598.73500000000001</v>
      </c>
      <c r="F8" s="492">
        <v>554.0619999999999</v>
      </c>
      <c r="G8" s="492">
        <v>630.57100000000014</v>
      </c>
      <c r="H8" s="492">
        <v>518.86399999999992</v>
      </c>
      <c r="I8" s="861">
        <v>554.86800000000005</v>
      </c>
      <c r="J8" s="492">
        <v>1803.1010000000001</v>
      </c>
      <c r="K8" s="492">
        <v>1704.3029999999999</v>
      </c>
      <c r="L8" s="613"/>
    </row>
    <row r="9" spans="1:12" s="62" customFormat="1" ht="15.95" customHeight="1">
      <c r="A9" s="468" t="s">
        <v>34</v>
      </c>
      <c r="B9" s="615"/>
      <c r="C9" s="821">
        <v>109.19500000000002</v>
      </c>
      <c r="D9" s="492">
        <v>119.929</v>
      </c>
      <c r="E9" s="552">
        <v>128.23599999999999</v>
      </c>
      <c r="F9" s="492">
        <v>106.77799999999996</v>
      </c>
      <c r="G9" s="492">
        <v>105.90700000000001</v>
      </c>
      <c r="H9" s="492">
        <v>107.08200000000001</v>
      </c>
      <c r="I9" s="861">
        <v>116.383</v>
      </c>
      <c r="J9" s="492">
        <v>357.36</v>
      </c>
      <c r="K9" s="492">
        <v>329.37200000000001</v>
      </c>
      <c r="L9" s="613"/>
    </row>
    <row r="10" spans="1:12" s="61" customFormat="1" ht="15.95" customHeight="1">
      <c r="A10" s="468" t="s">
        <v>157</v>
      </c>
      <c r="B10" s="615"/>
      <c r="C10" s="821">
        <v>4.695999999999998</v>
      </c>
      <c r="D10" s="492">
        <v>28.060000000000002</v>
      </c>
      <c r="E10" s="552">
        <v>75.427999999999997</v>
      </c>
      <c r="F10" s="492">
        <v>18.43</v>
      </c>
      <c r="G10" s="492">
        <v>-2.088000000000001</v>
      </c>
      <c r="H10" s="492">
        <v>7.7519999999999953</v>
      </c>
      <c r="I10" s="861">
        <v>35.160000000000004</v>
      </c>
      <c r="J10" s="492">
        <v>108.184</v>
      </c>
      <c r="K10" s="492">
        <v>40.823999999999998</v>
      </c>
      <c r="L10" s="613"/>
    </row>
    <row r="11" spans="1:12" s="61" customFormat="1" ht="15.95" customHeight="1">
      <c r="A11" s="468" t="s">
        <v>162</v>
      </c>
      <c r="B11" s="615"/>
      <c r="C11" s="821">
        <v>70.40099999999984</v>
      </c>
      <c r="D11" s="492">
        <v>56.899999999999977</v>
      </c>
      <c r="E11" s="552">
        <v>41.034999999999968</v>
      </c>
      <c r="F11" s="492">
        <v>48.613999999999976</v>
      </c>
      <c r="G11" s="492">
        <v>-2.0529999999999973</v>
      </c>
      <c r="H11" s="492">
        <v>152.40800000000013</v>
      </c>
      <c r="I11" s="861">
        <v>106.82199999999989</v>
      </c>
      <c r="J11" s="492">
        <v>168.33599999999979</v>
      </c>
      <c r="K11" s="492">
        <v>257.17700000000002</v>
      </c>
      <c r="L11" s="613"/>
    </row>
    <row r="12" spans="1:12" s="61" customFormat="1" ht="15.95" customHeight="1">
      <c r="A12" s="471" t="s">
        <v>35</v>
      </c>
      <c r="B12" s="616"/>
      <c r="C12" s="833">
        <v>790.88400000000001</v>
      </c>
      <c r="D12" s="598">
        <v>802.6629999999999</v>
      </c>
      <c r="E12" s="597">
        <v>843.43399999999997</v>
      </c>
      <c r="F12" s="598">
        <v>727.88399999999979</v>
      </c>
      <c r="G12" s="598">
        <v>732.33700000000022</v>
      </c>
      <c r="H12" s="598">
        <v>786.10599999999999</v>
      </c>
      <c r="I12" s="866">
        <v>813.23299999999995</v>
      </c>
      <c r="J12" s="598">
        <v>2436.9810000000002</v>
      </c>
      <c r="K12" s="598">
        <v>2331.6759999999999</v>
      </c>
      <c r="L12" s="613"/>
    </row>
    <row r="13" spans="1:12" s="61" customFormat="1" ht="15.95" customHeight="1">
      <c r="A13" s="468" t="s">
        <v>164</v>
      </c>
      <c r="B13" s="615"/>
      <c r="C13" s="821">
        <v>464.8850000000001</v>
      </c>
      <c r="D13" s="492">
        <v>443.27</v>
      </c>
      <c r="E13" s="552">
        <v>548.22400000000005</v>
      </c>
      <c r="F13" s="492">
        <v>507.89599999999996</v>
      </c>
      <c r="G13" s="492">
        <v>464.78899999999999</v>
      </c>
      <c r="H13" s="492">
        <v>458.47800000000001</v>
      </c>
      <c r="I13" s="861">
        <v>475.45300000000003</v>
      </c>
      <c r="J13" s="492">
        <v>1456.3790000000001</v>
      </c>
      <c r="K13" s="492">
        <v>1398.72</v>
      </c>
      <c r="L13" s="613"/>
    </row>
    <row r="14" spans="1:12" s="61" customFormat="1" ht="15.95" customHeight="1">
      <c r="A14" s="468" t="s">
        <v>61</v>
      </c>
      <c r="B14" s="615"/>
      <c r="C14" s="821">
        <v>-5.2999999999999936E-2</v>
      </c>
      <c r="D14" s="492">
        <v>2.4630000000000001</v>
      </c>
      <c r="E14" s="552">
        <v>-5.1999999999999998E-2</v>
      </c>
      <c r="F14" s="492">
        <v>-1.8759999999999994</v>
      </c>
      <c r="G14" s="492">
        <v>4.2409999999999997</v>
      </c>
      <c r="H14" s="492">
        <v>3.4689999999999999</v>
      </c>
      <c r="I14" s="861">
        <v>0.45500000000000002</v>
      </c>
      <c r="J14" s="492">
        <v>2.3580000000000001</v>
      </c>
      <c r="K14" s="492">
        <v>8.1649999999999991</v>
      </c>
      <c r="L14" s="613"/>
    </row>
    <row r="15" spans="1:12" s="61" customFormat="1" ht="15.95" customHeight="1">
      <c r="A15" s="471" t="s">
        <v>36</v>
      </c>
      <c r="B15" s="616"/>
      <c r="C15" s="833">
        <v>464.83200000000011</v>
      </c>
      <c r="D15" s="598">
        <v>445.733</v>
      </c>
      <c r="E15" s="597">
        <v>548.17200000000003</v>
      </c>
      <c r="F15" s="598">
        <v>506.02</v>
      </c>
      <c r="G15" s="598">
        <v>469.03</v>
      </c>
      <c r="H15" s="598">
        <v>461.947</v>
      </c>
      <c r="I15" s="866">
        <v>475.90800000000002</v>
      </c>
      <c r="J15" s="598">
        <v>1458.7370000000001</v>
      </c>
      <c r="K15" s="598">
        <v>1406.885</v>
      </c>
      <c r="L15" s="613"/>
    </row>
    <row r="16" spans="1:12" s="61" customFormat="1" ht="15.95" customHeight="1">
      <c r="A16" s="471" t="s">
        <v>165</v>
      </c>
      <c r="B16" s="616"/>
      <c r="C16" s="833">
        <v>326.05199999999991</v>
      </c>
      <c r="D16" s="598">
        <v>356.92999999999989</v>
      </c>
      <c r="E16" s="597">
        <v>295.26199999999994</v>
      </c>
      <c r="F16" s="598">
        <v>221.86399999999981</v>
      </c>
      <c r="G16" s="598">
        <v>263.30700000000024</v>
      </c>
      <c r="H16" s="598">
        <v>324.15899999999999</v>
      </c>
      <c r="I16" s="866">
        <v>337.32499999999993</v>
      </c>
      <c r="J16" s="598">
        <v>978.24399999999969</v>
      </c>
      <c r="K16" s="598">
        <v>924.79100000000017</v>
      </c>
      <c r="L16" s="613"/>
    </row>
    <row r="17" spans="1:12" s="61" customFormat="1" ht="15.95" customHeight="1">
      <c r="A17" s="468" t="s">
        <v>450</v>
      </c>
      <c r="B17" s="617"/>
      <c r="C17" s="834">
        <v>45.783000000000001</v>
      </c>
      <c r="D17" s="618">
        <v>51.154000000000003</v>
      </c>
      <c r="E17" s="831">
        <v>33.884999999999998</v>
      </c>
      <c r="F17" s="618">
        <v>82.275000000000006</v>
      </c>
      <c r="G17" s="618">
        <v>34.076999999999998</v>
      </c>
      <c r="H17" s="618">
        <v>40.045999999999999</v>
      </c>
      <c r="I17" s="867">
        <v>48.773000000000003</v>
      </c>
      <c r="J17" s="618">
        <v>130.822</v>
      </c>
      <c r="K17" s="618">
        <v>122.89599999999999</v>
      </c>
      <c r="L17" s="613"/>
    </row>
    <row r="18" spans="1:12" s="61" customFormat="1" ht="15.95" customHeight="1">
      <c r="A18" s="631" t="s">
        <v>37</v>
      </c>
      <c r="B18" s="619"/>
      <c r="C18" s="835">
        <v>280.26899999999989</v>
      </c>
      <c r="D18" s="559">
        <v>305.7759999999999</v>
      </c>
      <c r="E18" s="560">
        <v>261.37699999999995</v>
      </c>
      <c r="F18" s="559">
        <v>139.5889999999998</v>
      </c>
      <c r="G18" s="559">
        <v>229.23000000000025</v>
      </c>
      <c r="H18" s="559">
        <v>284.113</v>
      </c>
      <c r="I18" s="868">
        <v>288.55199999999991</v>
      </c>
      <c r="J18" s="559">
        <v>847.4219999999998</v>
      </c>
      <c r="K18" s="559">
        <v>801.89500000000021</v>
      </c>
      <c r="L18" s="613"/>
    </row>
    <row r="19" spans="1:12" s="61" customFormat="1" ht="15.95" customHeight="1">
      <c r="A19" s="468" t="s">
        <v>219</v>
      </c>
      <c r="B19" s="620"/>
      <c r="C19" s="829">
        <v>208.80700000000007</v>
      </c>
      <c r="D19" s="492">
        <v>219.90899999999996</v>
      </c>
      <c r="E19" s="562">
        <v>179.60900000000001</v>
      </c>
      <c r="F19" s="492">
        <v>131.12099999999998</v>
      </c>
      <c r="G19" s="492">
        <v>168.30900000000003</v>
      </c>
      <c r="H19" s="492">
        <v>161.44400000000002</v>
      </c>
      <c r="I19" s="869">
        <v>201.774</v>
      </c>
      <c r="J19" s="513">
        <v>608.32500000000005</v>
      </c>
      <c r="K19" s="513">
        <v>531.52700000000004</v>
      </c>
      <c r="L19" s="613"/>
    </row>
    <row r="20" spans="1:12" s="62" customFormat="1" ht="15.95" customHeight="1">
      <c r="A20" s="468" t="s">
        <v>220</v>
      </c>
      <c r="B20" s="620"/>
      <c r="C20" s="829">
        <v>71.462000000000018</v>
      </c>
      <c r="D20" s="492">
        <v>85.86699999999999</v>
      </c>
      <c r="E20" s="562">
        <v>81.768000000000001</v>
      </c>
      <c r="F20" s="492">
        <v>8.4670000000000023</v>
      </c>
      <c r="G20" s="492">
        <v>60.920999999999992</v>
      </c>
      <c r="H20" s="492">
        <v>122.67</v>
      </c>
      <c r="I20" s="869">
        <v>86.777000000000001</v>
      </c>
      <c r="J20" s="513">
        <v>239.09700000000001</v>
      </c>
      <c r="K20" s="513">
        <v>270.36799999999999</v>
      </c>
      <c r="L20" s="613"/>
    </row>
    <row r="21" spans="1:12" s="62" customFormat="1" ht="15.95" customHeight="1">
      <c r="A21" s="468" t="s">
        <v>221</v>
      </c>
      <c r="B21" s="615"/>
      <c r="C21" s="821"/>
      <c r="D21" s="513"/>
      <c r="E21" s="552"/>
      <c r="F21" s="513"/>
      <c r="G21" s="513"/>
      <c r="H21" s="513"/>
      <c r="I21" s="861"/>
      <c r="J21" s="492">
        <v>0</v>
      </c>
      <c r="K21" s="492">
        <v>0</v>
      </c>
      <c r="L21" s="613"/>
    </row>
    <row r="22" spans="1:12" s="62" customFormat="1" ht="15.95" customHeight="1">
      <c r="A22" s="631" t="s">
        <v>37</v>
      </c>
      <c r="B22" s="619"/>
      <c r="C22" s="835">
        <v>280.26900000000012</v>
      </c>
      <c r="D22" s="559">
        <v>305.77599999999995</v>
      </c>
      <c r="E22" s="560">
        <v>261.37700000000001</v>
      </c>
      <c r="F22" s="559">
        <v>139.58799999999999</v>
      </c>
      <c r="G22" s="559">
        <v>229.23000000000002</v>
      </c>
      <c r="H22" s="559">
        <v>284.11400000000003</v>
      </c>
      <c r="I22" s="868">
        <v>288.55099999999999</v>
      </c>
      <c r="J22" s="559">
        <v>847.42200000000003</v>
      </c>
      <c r="K22" s="559">
        <v>801.89499999999998</v>
      </c>
      <c r="L22" s="613"/>
    </row>
    <row r="23" spans="1:12" s="62" customFormat="1" ht="15.95" customHeight="1">
      <c r="A23" s="88" t="s">
        <v>222</v>
      </c>
      <c r="B23" s="621"/>
      <c r="C23" s="836"/>
      <c r="D23" s="565"/>
      <c r="E23" s="566"/>
      <c r="F23" s="565"/>
      <c r="G23" s="565"/>
      <c r="H23" s="565"/>
      <c r="I23" s="870"/>
      <c r="J23" s="565"/>
      <c r="K23" s="565"/>
      <c r="L23" s="613"/>
    </row>
    <row r="24" spans="1:12" s="62" customFormat="1" ht="15.95" customHeight="1">
      <c r="A24" s="1047" t="s">
        <v>186</v>
      </c>
      <c r="B24" s="622"/>
      <c r="C24" s="837">
        <v>32.131946411000001</v>
      </c>
      <c r="D24" s="568">
        <v>31.854902645999999</v>
      </c>
      <c r="E24" s="569">
        <v>31.337757012000001</v>
      </c>
      <c r="F24" s="568">
        <v>30.915940049</v>
      </c>
      <c r="G24" s="568">
        <v>30.594018351999999</v>
      </c>
      <c r="H24" s="568">
        <v>30.428874645</v>
      </c>
      <c r="I24" s="871">
        <v>30.161999999999999</v>
      </c>
      <c r="J24" s="568">
        <v>32.131946411000001</v>
      </c>
      <c r="K24" s="568">
        <v>30.594018351999999</v>
      </c>
      <c r="L24" s="613"/>
    </row>
    <row r="25" spans="1:12" s="61" customFormat="1" ht="15.95" customHeight="1">
      <c r="A25" s="1047" t="s">
        <v>223</v>
      </c>
      <c r="B25" s="622"/>
      <c r="C25" s="837">
        <v>47.418770307000003</v>
      </c>
      <c r="D25" s="568">
        <v>47.204530689999999</v>
      </c>
      <c r="E25" s="569">
        <v>46.086641296000003</v>
      </c>
      <c r="F25" s="568">
        <v>44.513694373</v>
      </c>
      <c r="G25" s="568">
        <v>43.413551148000003</v>
      </c>
      <c r="H25" s="568">
        <v>45.899048804000003</v>
      </c>
      <c r="I25" s="871">
        <v>45.072000000000003</v>
      </c>
      <c r="J25" s="568">
        <v>47.418770307000003</v>
      </c>
      <c r="K25" s="568">
        <v>43.413551148000003</v>
      </c>
      <c r="L25" s="613"/>
    </row>
    <row r="26" spans="1:12" s="61" customFormat="1" ht="15.95" customHeight="1">
      <c r="A26" s="1047" t="s">
        <v>224</v>
      </c>
      <c r="B26" s="622"/>
      <c r="C26" s="837">
        <v>98.403074771999997</v>
      </c>
      <c r="D26" s="568">
        <v>95.682122918999994</v>
      </c>
      <c r="E26" s="569">
        <v>95.089776474999994</v>
      </c>
      <c r="F26" s="568">
        <v>91.222415542999997</v>
      </c>
      <c r="G26" s="568">
        <v>93.220988582999993</v>
      </c>
      <c r="H26" s="568">
        <v>92.813974161000004</v>
      </c>
      <c r="I26" s="871">
        <v>93.578000000000003</v>
      </c>
      <c r="J26" s="568">
        <v>98.403074771999997</v>
      </c>
      <c r="K26" s="568">
        <v>93.220988582999993</v>
      </c>
      <c r="L26" s="613"/>
    </row>
    <row r="27" spans="1:12" s="61" customFormat="1" ht="15.95" customHeight="1">
      <c r="A27" s="601" t="s">
        <v>225</v>
      </c>
      <c r="B27" s="623"/>
      <c r="C27" s="838">
        <v>28.131597799000001</v>
      </c>
      <c r="D27" s="572">
        <v>27.860180051</v>
      </c>
      <c r="E27" s="573">
        <v>27.088967970999999</v>
      </c>
      <c r="F27" s="572">
        <v>26.889680032000001</v>
      </c>
      <c r="G27" s="572">
        <v>25.362476319999999</v>
      </c>
      <c r="H27" s="572">
        <v>25.769754891000002</v>
      </c>
      <c r="I27" s="872">
        <v>26.385999999999999</v>
      </c>
      <c r="J27" s="572">
        <v>28.131597799000001</v>
      </c>
      <c r="K27" s="572">
        <v>25.362476319999999</v>
      </c>
      <c r="L27" s="613"/>
    </row>
    <row r="28" spans="1:12" s="61" customFormat="1" ht="15.95" customHeight="1">
      <c r="A28" s="592" t="s">
        <v>178</v>
      </c>
      <c r="B28" s="615"/>
      <c r="C28" s="821"/>
      <c r="D28" s="492"/>
      <c r="E28" s="552"/>
      <c r="F28" s="492"/>
      <c r="G28" s="492"/>
      <c r="H28" s="492"/>
      <c r="I28" s="861"/>
      <c r="J28" s="492"/>
      <c r="K28" s="492"/>
      <c r="L28" s="613"/>
    </row>
    <row r="29" spans="1:12" s="61" customFormat="1" ht="15.95" customHeight="1">
      <c r="A29" s="55" t="s">
        <v>168</v>
      </c>
      <c r="B29" s="624"/>
      <c r="C29" s="839">
        <v>0.58773726614775379</v>
      </c>
      <c r="D29" s="603">
        <v>0.55531773608600377</v>
      </c>
      <c r="E29" s="602">
        <v>0.64992874368356035</v>
      </c>
      <c r="F29" s="603">
        <v>0.69519319012370118</v>
      </c>
      <c r="G29" s="603">
        <v>0.64045651114172819</v>
      </c>
      <c r="H29" s="603">
        <v>0.58763958041281961</v>
      </c>
      <c r="I29" s="873">
        <v>0.58520497815509209</v>
      </c>
      <c r="J29" s="603">
        <v>0.5985836574023351</v>
      </c>
      <c r="K29" s="603">
        <v>0.60337928597283674</v>
      </c>
      <c r="L29" s="613"/>
    </row>
    <row r="30" spans="1:12" s="61" customFormat="1" ht="15.95" customHeight="1">
      <c r="A30" s="601" t="s">
        <v>179</v>
      </c>
      <c r="B30" s="625"/>
      <c r="C30" s="840">
        <v>0.20763009776985397</v>
      </c>
      <c r="D30" s="605">
        <v>0.21502534072286555</v>
      </c>
      <c r="E30" s="604">
        <v>0.21998742119892878</v>
      </c>
      <c r="F30" s="605">
        <v>0.11166987944022319</v>
      </c>
      <c r="G30" s="605">
        <v>0.20549900778063912</v>
      </c>
      <c r="H30" s="605">
        <v>0.2651943464530177</v>
      </c>
      <c r="I30" s="874">
        <v>0.23979305905530607</v>
      </c>
      <c r="J30" s="605">
        <v>0.21410217107648827</v>
      </c>
      <c r="K30" s="605">
        <v>0.23690711880241375</v>
      </c>
      <c r="L30" s="613"/>
    </row>
    <row r="31" spans="1:12" s="62" customFormat="1" ht="15.95" customHeight="1">
      <c r="A31" s="592" t="s">
        <v>227</v>
      </c>
      <c r="B31" s="626"/>
      <c r="C31" s="841"/>
      <c r="D31" s="607"/>
      <c r="E31" s="606"/>
      <c r="F31" s="607"/>
      <c r="G31" s="607"/>
      <c r="H31" s="607"/>
      <c r="I31" s="875"/>
      <c r="J31" s="607"/>
      <c r="K31" s="607"/>
      <c r="L31" s="613"/>
    </row>
    <row r="32" spans="1:12" s="62" customFormat="1" ht="15.95" customHeight="1">
      <c r="A32" s="55" t="s">
        <v>177</v>
      </c>
      <c r="B32" s="620"/>
      <c r="C32" s="829">
        <v>45.462030675848524</v>
      </c>
      <c r="D32" s="513">
        <v>51.491249663357621</v>
      </c>
      <c r="E32" s="562">
        <v>35.606923211124496</v>
      </c>
      <c r="F32" s="513">
        <v>94.216737057963442</v>
      </c>
      <c r="G32" s="513">
        <v>40.882175981019785</v>
      </c>
      <c r="H32" s="513">
        <v>47.749314548549975</v>
      </c>
      <c r="I32" s="869">
        <v>57.304680581818218</v>
      </c>
      <c r="J32" s="513">
        <v>44.314124602599655</v>
      </c>
      <c r="K32" s="513">
        <v>48.703882221064816</v>
      </c>
      <c r="L32" s="613"/>
    </row>
    <row r="33" spans="1:12" s="61" customFormat="1" ht="15.95" customHeight="1">
      <c r="A33" s="426" t="s">
        <v>171</v>
      </c>
      <c r="B33" s="627"/>
      <c r="C33" s="842">
        <v>40347.383000000002</v>
      </c>
      <c r="D33" s="628">
        <v>40217.43</v>
      </c>
      <c r="E33" s="608">
        <v>39258.597999999998</v>
      </c>
      <c r="F33" s="628">
        <v>36872.663999999997</v>
      </c>
      <c r="G33" s="628">
        <v>32987.535000000003</v>
      </c>
      <c r="H33" s="628">
        <v>33695.803999999996</v>
      </c>
      <c r="I33" s="876">
        <v>33397.934000000001</v>
      </c>
      <c r="J33" s="628">
        <v>40347.383000000002</v>
      </c>
      <c r="K33" s="628">
        <v>32987.535000000003</v>
      </c>
      <c r="L33" s="613"/>
    </row>
    <row r="34" spans="1:12" s="61" customFormat="1" ht="15" customHeight="1">
      <c r="A34" s="1049" t="s">
        <v>180</v>
      </c>
      <c r="B34" s="308"/>
      <c r="C34" s="308"/>
      <c r="D34" s="629"/>
      <c r="E34" s="308"/>
      <c r="F34" s="308"/>
      <c r="G34" s="629"/>
      <c r="H34" s="629"/>
      <c r="I34" s="629"/>
      <c r="J34" s="629"/>
      <c r="K34" s="629"/>
      <c r="L34" s="609"/>
    </row>
    <row r="35" spans="1:12" s="62" customFormat="1" ht="15" customHeight="1">
      <c r="A35" s="378" t="s">
        <v>181</v>
      </c>
      <c r="B35" s="308"/>
      <c r="C35" s="308"/>
      <c r="D35" s="308"/>
      <c r="E35" s="308"/>
      <c r="F35" s="629"/>
      <c r="G35" s="308"/>
      <c r="H35" s="308"/>
      <c r="I35" s="308"/>
      <c r="J35" s="308"/>
      <c r="K35" s="308"/>
      <c r="L35" s="609"/>
    </row>
    <row r="36" spans="1:12" s="61" customFormat="1" ht="15" customHeight="1">
      <c r="A36" s="378" t="s">
        <v>182</v>
      </c>
      <c r="B36" s="609"/>
      <c r="C36" s="609"/>
      <c r="D36" s="609"/>
      <c r="E36" s="609"/>
      <c r="F36" s="609"/>
      <c r="G36" s="609"/>
      <c r="H36" s="609"/>
      <c r="I36" s="609"/>
      <c r="J36" s="609"/>
      <c r="K36" s="609"/>
      <c r="L36" s="609"/>
    </row>
    <row r="37" spans="1:12" s="61" customFormat="1" ht="15" customHeight="1">
      <c r="A37" s="609"/>
      <c r="B37" s="609"/>
      <c r="C37" s="609"/>
      <c r="D37" s="609"/>
      <c r="E37" s="609"/>
      <c r="F37" s="609"/>
      <c r="G37" s="609"/>
      <c r="H37" s="609"/>
      <c r="I37" s="609"/>
      <c r="J37" s="609"/>
      <c r="K37" s="609"/>
      <c r="L37" s="60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view="pageBreakPreview" zoomScale="70" zoomScaleNormal="100" zoomScaleSheetLayoutView="70" workbookViewId="0"/>
  </sheetViews>
  <sheetFormatPr defaultColWidth="9.140625" defaultRowHeight="12.75"/>
  <cols>
    <col min="1" max="1" width="65.7109375" style="609" customWidth="1"/>
    <col min="2" max="2" width="14.7109375" style="81" customWidth="1"/>
    <col min="3" max="7" width="14.7109375" style="82" customWidth="1"/>
    <col min="8" max="11" width="14.7109375" style="81" customWidth="1"/>
    <col min="12" max="12" width="3.7109375" style="609" customWidth="1"/>
    <col min="13" max="16384" width="9.140625" style="609"/>
  </cols>
  <sheetData>
    <row r="1" spans="1:11" s="55" customFormat="1" ht="50.1" customHeight="1">
      <c r="A1" s="52"/>
    </row>
    <row r="2" spans="1:11" ht="39.75" customHeight="1">
      <c r="A2" s="56" t="s">
        <v>454</v>
      </c>
      <c r="B2" s="58"/>
      <c r="C2" s="59"/>
      <c r="D2" s="58"/>
      <c r="E2" s="58"/>
      <c r="F2" s="58"/>
      <c r="G2" s="58"/>
      <c r="H2" s="58"/>
      <c r="I2" s="58"/>
      <c r="J2" s="58"/>
      <c r="K2" s="58"/>
    </row>
    <row r="3" spans="1:11" ht="0.75" customHeight="1">
      <c r="A3" s="481"/>
      <c r="B3" s="105"/>
      <c r="C3" s="588"/>
      <c r="D3" s="588"/>
      <c r="E3" s="588"/>
      <c r="F3" s="588"/>
      <c r="G3" s="588"/>
      <c r="H3" s="588"/>
      <c r="I3" s="588"/>
      <c r="J3" s="588"/>
      <c r="K3" s="588"/>
    </row>
    <row r="4" spans="1:11" ht="15.75" customHeight="1">
      <c r="A4" s="1048"/>
      <c r="B4" s="610"/>
      <c r="C4" s="413"/>
      <c r="D4" s="413"/>
      <c r="E4" s="413"/>
      <c r="F4" s="413"/>
      <c r="G4" s="413"/>
      <c r="H4" s="413"/>
      <c r="I4" s="413"/>
      <c r="J4" s="413"/>
      <c r="K4" s="413"/>
    </row>
    <row r="5" spans="1:11" ht="19.5" customHeight="1">
      <c r="A5" s="589" t="s">
        <v>413</v>
      </c>
      <c r="B5" s="486"/>
      <c r="C5" s="486"/>
      <c r="D5" s="486"/>
      <c r="E5" s="486"/>
      <c r="F5" s="486"/>
      <c r="G5" s="486"/>
      <c r="H5" s="486"/>
      <c r="I5" s="487"/>
      <c r="J5" s="487"/>
      <c r="K5" s="487"/>
    </row>
    <row r="6" spans="1:11" s="613" customFormat="1" ht="15.95" customHeight="1">
      <c r="A6" s="611" t="s">
        <v>84</v>
      </c>
      <c r="B6" s="612" t="s">
        <v>128</v>
      </c>
      <c r="C6" s="819" t="s">
        <v>87</v>
      </c>
      <c r="D6" s="461" t="s">
        <v>88</v>
      </c>
      <c r="E6" s="759" t="s">
        <v>89</v>
      </c>
      <c r="F6" s="461" t="s">
        <v>76</v>
      </c>
      <c r="G6" s="461" t="s">
        <v>77</v>
      </c>
      <c r="H6" s="461" t="s">
        <v>78</v>
      </c>
      <c r="I6" s="759" t="s">
        <v>79</v>
      </c>
      <c r="J6" s="359" t="s">
        <v>330</v>
      </c>
      <c r="K6" s="359" t="s">
        <v>337</v>
      </c>
    </row>
    <row r="7" spans="1:11" s="613" customFormat="1" ht="15.95" customHeight="1">
      <c r="A7" s="592" t="s">
        <v>218</v>
      </c>
      <c r="B7" s="614"/>
      <c r="C7" s="832"/>
      <c r="D7" s="594"/>
      <c r="E7" s="593"/>
      <c r="F7" s="594"/>
      <c r="G7" s="594"/>
      <c r="H7" s="594"/>
      <c r="I7" s="593"/>
      <c r="J7" s="594"/>
      <c r="K7" s="594"/>
    </row>
    <row r="8" spans="1:11" s="613" customFormat="1" ht="15.95" customHeight="1">
      <c r="A8" s="595" t="s">
        <v>151</v>
      </c>
      <c r="B8" s="615"/>
      <c r="C8" s="821">
        <v>439.39099999999996</v>
      </c>
      <c r="D8" s="492">
        <v>393.20499999999998</v>
      </c>
      <c r="E8" s="552">
        <v>380.964</v>
      </c>
      <c r="F8" s="492">
        <v>379.95999999999992</v>
      </c>
      <c r="G8" s="492">
        <v>370.80099999999993</v>
      </c>
      <c r="H8" s="492">
        <v>344.93500000000006</v>
      </c>
      <c r="I8" s="552">
        <v>305.39499999999998</v>
      </c>
      <c r="J8" s="492">
        <v>1213.56</v>
      </c>
      <c r="K8" s="492">
        <v>1021.131</v>
      </c>
    </row>
    <row r="9" spans="1:11" s="613" customFormat="1" ht="15.95" customHeight="1">
      <c r="A9" s="595" t="s">
        <v>34</v>
      </c>
      <c r="B9" s="615"/>
      <c r="C9" s="821">
        <v>43.902999999999992</v>
      </c>
      <c r="D9" s="492">
        <v>38.269000000000005</v>
      </c>
      <c r="E9" s="552">
        <v>35.356999999999999</v>
      </c>
      <c r="F9" s="492">
        <v>40.317000000000007</v>
      </c>
      <c r="G9" s="492">
        <v>35.392999999999986</v>
      </c>
      <c r="H9" s="492">
        <v>34.178000000000004</v>
      </c>
      <c r="I9" s="552">
        <v>35.243000000000002</v>
      </c>
      <c r="J9" s="492">
        <v>117.529</v>
      </c>
      <c r="K9" s="492">
        <v>104.81399999999999</v>
      </c>
    </row>
    <row r="10" spans="1:11" s="613" customFormat="1" ht="15.95" customHeight="1">
      <c r="A10" s="595" t="s">
        <v>157</v>
      </c>
      <c r="B10" s="615"/>
      <c r="C10" s="821">
        <v>0.12799999999999989</v>
      </c>
      <c r="D10" s="492">
        <v>2.2080000000000002</v>
      </c>
      <c r="E10" s="552">
        <v>-0.93400000000000005</v>
      </c>
      <c r="F10" s="492">
        <v>-0.28099999999999997</v>
      </c>
      <c r="G10" s="492">
        <v>4.3000000000000003E-2</v>
      </c>
      <c r="H10" s="492">
        <v>1.6999999999999998E-2</v>
      </c>
      <c r="I10" s="552">
        <v>-1.7999999999999999E-2</v>
      </c>
      <c r="J10" s="492">
        <v>1.4020000000000001</v>
      </c>
      <c r="K10" s="492">
        <v>4.1999999999999996E-2</v>
      </c>
    </row>
    <row r="11" spans="1:11" s="613" customFormat="1" ht="15.95" customHeight="1">
      <c r="A11" s="595" t="s">
        <v>162</v>
      </c>
      <c r="B11" s="615"/>
      <c r="C11" s="821">
        <v>-9.4409999999999172</v>
      </c>
      <c r="D11" s="492">
        <v>5.4370000000000029</v>
      </c>
      <c r="E11" s="552">
        <v>-7.1149999999999523</v>
      </c>
      <c r="F11" s="492">
        <v>-8.9500000000000028</v>
      </c>
      <c r="G11" s="492">
        <v>-13.630999999999991</v>
      </c>
      <c r="H11" s="492">
        <v>3.702</v>
      </c>
      <c r="I11" s="552">
        <v>-12.942000000000007</v>
      </c>
      <c r="J11" s="492">
        <v>-11.118999999999915</v>
      </c>
      <c r="K11" s="492">
        <v>-22.870999999999999</v>
      </c>
    </row>
    <row r="12" spans="1:11" s="613" customFormat="1" ht="15.95" customHeight="1">
      <c r="A12" s="596" t="s">
        <v>35</v>
      </c>
      <c r="B12" s="616"/>
      <c r="C12" s="833">
        <v>473.98100000000005</v>
      </c>
      <c r="D12" s="598">
        <v>439.11900000000003</v>
      </c>
      <c r="E12" s="597">
        <v>408.27200000000005</v>
      </c>
      <c r="F12" s="598">
        <v>411.04599999999994</v>
      </c>
      <c r="G12" s="598">
        <v>392.60599999999994</v>
      </c>
      <c r="H12" s="598">
        <v>382.83200000000005</v>
      </c>
      <c r="I12" s="597">
        <v>327.678</v>
      </c>
      <c r="J12" s="598">
        <v>1321.3720000000001</v>
      </c>
      <c r="K12" s="598">
        <v>1103.1159999999998</v>
      </c>
    </row>
    <row r="13" spans="1:11" s="613" customFormat="1" ht="15.95" customHeight="1">
      <c r="A13" s="595" t="s">
        <v>164</v>
      </c>
      <c r="B13" s="615"/>
      <c r="C13" s="821">
        <v>215.37900000000008</v>
      </c>
      <c r="D13" s="492">
        <v>203.48499999999999</v>
      </c>
      <c r="E13" s="552">
        <v>198.93199999999999</v>
      </c>
      <c r="F13" s="492">
        <v>199.89499999999998</v>
      </c>
      <c r="G13" s="492">
        <v>194.35899999999998</v>
      </c>
      <c r="H13" s="492">
        <v>184.32599999999996</v>
      </c>
      <c r="I13" s="552">
        <v>186.34100000000001</v>
      </c>
      <c r="J13" s="492">
        <v>617.79600000000005</v>
      </c>
      <c r="K13" s="492">
        <v>565.02599999999995</v>
      </c>
    </row>
    <row r="14" spans="1:11" s="613" customFormat="1" ht="15.95" customHeight="1">
      <c r="A14" s="595" t="s">
        <v>61</v>
      </c>
      <c r="B14" s="615"/>
      <c r="C14" s="821">
        <v>0</v>
      </c>
      <c r="D14" s="492">
        <v>0</v>
      </c>
      <c r="E14" s="552">
        <v>0</v>
      </c>
      <c r="F14" s="492">
        <v>1.7000000000000001E-2</v>
      </c>
      <c r="G14" s="492">
        <v>0</v>
      </c>
      <c r="H14" s="492">
        <v>0</v>
      </c>
      <c r="I14" s="552">
        <v>0</v>
      </c>
      <c r="J14" s="492">
        <v>0</v>
      </c>
      <c r="K14" s="492">
        <v>0</v>
      </c>
    </row>
    <row r="15" spans="1:11" s="613" customFormat="1" ht="15.95" customHeight="1">
      <c r="A15" s="596" t="s">
        <v>36</v>
      </c>
      <c r="B15" s="616"/>
      <c r="C15" s="833">
        <v>215.37900000000008</v>
      </c>
      <c r="D15" s="598">
        <v>203.48499999999999</v>
      </c>
      <c r="E15" s="597">
        <v>198.93199999999999</v>
      </c>
      <c r="F15" s="598">
        <v>199.91199999999998</v>
      </c>
      <c r="G15" s="598">
        <v>194.35899999999998</v>
      </c>
      <c r="H15" s="598">
        <v>184.32599999999996</v>
      </c>
      <c r="I15" s="597">
        <v>186.34100000000001</v>
      </c>
      <c r="J15" s="598">
        <v>617.79600000000005</v>
      </c>
      <c r="K15" s="598">
        <v>565.02599999999995</v>
      </c>
    </row>
    <row r="16" spans="1:11" s="613" customFormat="1" ht="15.95" customHeight="1">
      <c r="A16" s="596" t="s">
        <v>165</v>
      </c>
      <c r="B16" s="616"/>
      <c r="C16" s="833">
        <v>258.60199999999998</v>
      </c>
      <c r="D16" s="598">
        <v>235.63400000000004</v>
      </c>
      <c r="E16" s="597">
        <v>209.34000000000006</v>
      </c>
      <c r="F16" s="598">
        <v>211.13399999999996</v>
      </c>
      <c r="G16" s="598">
        <v>198.24699999999996</v>
      </c>
      <c r="H16" s="598">
        <v>198.50600000000009</v>
      </c>
      <c r="I16" s="597">
        <v>141.33699999999999</v>
      </c>
      <c r="J16" s="598">
        <v>703.57600000000002</v>
      </c>
      <c r="K16" s="598">
        <v>538.09</v>
      </c>
    </row>
    <row r="17" spans="1:11" s="613" customFormat="1" ht="15.95" customHeight="1">
      <c r="A17" s="595" t="s">
        <v>450</v>
      </c>
      <c r="B17" s="617"/>
      <c r="C17" s="834">
        <v>20.947000000000003</v>
      </c>
      <c r="D17" s="618">
        <v>9.0229999999999961</v>
      </c>
      <c r="E17" s="831">
        <v>29.149000000000001</v>
      </c>
      <c r="F17" s="618">
        <v>32.207000000000008</v>
      </c>
      <c r="G17" s="618">
        <v>23.033999999999999</v>
      </c>
      <c r="H17" s="618">
        <v>26.882999999999999</v>
      </c>
      <c r="I17" s="831">
        <v>28.111999999999998</v>
      </c>
      <c r="J17" s="618">
        <v>59.119</v>
      </c>
      <c r="K17" s="618">
        <v>78.028999999999996</v>
      </c>
    </row>
    <row r="18" spans="1:11" s="613" customFormat="1" ht="15.95" customHeight="1">
      <c r="A18" s="599" t="s">
        <v>37</v>
      </c>
      <c r="B18" s="619"/>
      <c r="C18" s="835">
        <v>237.65499999999997</v>
      </c>
      <c r="D18" s="559">
        <v>226.61100000000005</v>
      </c>
      <c r="E18" s="560">
        <v>180.19100000000006</v>
      </c>
      <c r="F18" s="559">
        <v>178.92699999999996</v>
      </c>
      <c r="G18" s="559">
        <v>175.21299999999997</v>
      </c>
      <c r="H18" s="559">
        <v>171.62300000000008</v>
      </c>
      <c r="I18" s="560">
        <v>113.22499999999999</v>
      </c>
      <c r="J18" s="559">
        <v>644.45699999999999</v>
      </c>
      <c r="K18" s="559">
        <v>460.06100000000004</v>
      </c>
    </row>
    <row r="19" spans="1:11" s="613" customFormat="1" ht="15.95" customHeight="1">
      <c r="A19" s="600" t="s">
        <v>219</v>
      </c>
      <c r="B19" s="620"/>
      <c r="C19" s="829">
        <v>213.21400000000006</v>
      </c>
      <c r="D19" s="492">
        <v>201.15599999999998</v>
      </c>
      <c r="E19" s="562">
        <v>162.816</v>
      </c>
      <c r="F19" s="492">
        <v>173.90900000000005</v>
      </c>
      <c r="G19" s="492">
        <v>164.79599999999999</v>
      </c>
      <c r="H19" s="492">
        <v>158.733</v>
      </c>
      <c r="I19" s="562">
        <v>100.306</v>
      </c>
      <c r="J19" s="513">
        <v>577.18600000000004</v>
      </c>
      <c r="K19" s="513">
        <v>423.83499999999998</v>
      </c>
    </row>
    <row r="20" spans="1:11" s="613" customFormat="1" ht="15.95" customHeight="1">
      <c r="A20" s="600" t="s">
        <v>220</v>
      </c>
      <c r="B20" s="620"/>
      <c r="C20" s="829">
        <v>24.439999999999998</v>
      </c>
      <c r="D20" s="492">
        <v>25.456000000000003</v>
      </c>
      <c r="E20" s="562">
        <v>17.375</v>
      </c>
      <c r="F20" s="492">
        <v>5.0190000000000001</v>
      </c>
      <c r="G20" s="492">
        <v>10.416999999999998</v>
      </c>
      <c r="H20" s="492">
        <v>12.89</v>
      </c>
      <c r="I20" s="562">
        <v>12.919</v>
      </c>
      <c r="J20" s="513">
        <v>67.271000000000001</v>
      </c>
      <c r="K20" s="513">
        <v>36.225999999999999</v>
      </c>
    </row>
    <row r="21" spans="1:11" s="613" customFormat="1" ht="15.95" customHeight="1">
      <c r="A21" s="600" t="s">
        <v>221</v>
      </c>
      <c r="B21" s="615"/>
      <c r="C21" s="821"/>
      <c r="D21" s="513"/>
      <c r="E21" s="552"/>
      <c r="F21" s="513"/>
      <c r="G21" s="513"/>
      <c r="H21" s="513"/>
      <c r="I21" s="552"/>
      <c r="J21" s="492">
        <v>0</v>
      </c>
      <c r="K21" s="492">
        <v>0</v>
      </c>
    </row>
    <row r="22" spans="1:11" s="613" customFormat="1" ht="15.95" customHeight="1">
      <c r="A22" s="599" t="s">
        <v>37</v>
      </c>
      <c r="B22" s="619"/>
      <c r="C22" s="835">
        <v>237.65400000000005</v>
      </c>
      <c r="D22" s="559">
        <v>226.61199999999997</v>
      </c>
      <c r="E22" s="560">
        <v>180.191</v>
      </c>
      <c r="F22" s="559">
        <v>178.92800000000005</v>
      </c>
      <c r="G22" s="559">
        <v>175.21299999999999</v>
      </c>
      <c r="H22" s="559">
        <v>171.62299999999999</v>
      </c>
      <c r="I22" s="560">
        <v>113.22499999999999</v>
      </c>
      <c r="J22" s="559">
        <v>644.45699999999999</v>
      </c>
      <c r="K22" s="559">
        <v>460.06099999999998</v>
      </c>
    </row>
    <row r="23" spans="1:11" s="613" customFormat="1" ht="15.95" customHeight="1">
      <c r="A23" s="592" t="s">
        <v>222</v>
      </c>
      <c r="B23" s="621"/>
      <c r="C23" s="836"/>
      <c r="D23" s="565"/>
      <c r="E23" s="566"/>
      <c r="F23" s="565"/>
      <c r="G23" s="565"/>
      <c r="H23" s="565"/>
      <c r="I23" s="566"/>
      <c r="J23" s="565"/>
      <c r="K23" s="565"/>
    </row>
    <row r="24" spans="1:11" s="613" customFormat="1" ht="15.95" customHeight="1">
      <c r="A24" s="86" t="s">
        <v>186</v>
      </c>
      <c r="B24" s="622"/>
      <c r="C24" s="837">
        <v>63.643817476999999</v>
      </c>
      <c r="D24" s="568">
        <v>63.175520116000001</v>
      </c>
      <c r="E24" s="569">
        <v>62.522221424999998</v>
      </c>
      <c r="F24" s="568">
        <v>62.144166540000001</v>
      </c>
      <c r="G24" s="568">
        <v>61.386810257</v>
      </c>
      <c r="H24" s="568">
        <v>60.361060414000001</v>
      </c>
      <c r="I24" s="569">
        <v>60.042999999999999</v>
      </c>
      <c r="J24" s="568">
        <v>63.643817476999999</v>
      </c>
      <c r="K24" s="568">
        <v>61.386810257</v>
      </c>
    </row>
    <row r="25" spans="1:11" s="613" customFormat="1" ht="15.95" customHeight="1">
      <c r="A25" s="86" t="s">
        <v>223</v>
      </c>
      <c r="B25" s="622"/>
      <c r="C25" s="837">
        <v>11.240950178</v>
      </c>
      <c r="D25" s="568">
        <v>10.274374661</v>
      </c>
      <c r="E25" s="569">
        <v>9.6424906119999996</v>
      </c>
      <c r="F25" s="568">
        <v>9.2788816339999993</v>
      </c>
      <c r="G25" s="568">
        <v>8.7335244240000005</v>
      </c>
      <c r="H25" s="568">
        <v>8.1832782759999994</v>
      </c>
      <c r="I25" s="569">
        <v>8.109</v>
      </c>
      <c r="J25" s="568">
        <v>11.240950178</v>
      </c>
      <c r="K25" s="568">
        <v>8.7335244240000005</v>
      </c>
    </row>
    <row r="26" spans="1:11" s="613" customFormat="1" ht="15.95" customHeight="1">
      <c r="A26" s="86" t="s">
        <v>224</v>
      </c>
      <c r="B26" s="622"/>
      <c r="C26" s="837">
        <v>111.877132747</v>
      </c>
      <c r="D26" s="568">
        <v>112.13197896</v>
      </c>
      <c r="E26" s="569">
        <v>109.964225046</v>
      </c>
      <c r="F26" s="568">
        <v>106.506146293</v>
      </c>
      <c r="G26" s="568">
        <v>103.935145776</v>
      </c>
      <c r="H26" s="568">
        <v>102.87216941699999</v>
      </c>
      <c r="I26" s="569">
        <v>101.736</v>
      </c>
      <c r="J26" s="568">
        <v>111.877132747</v>
      </c>
      <c r="K26" s="568">
        <v>103.935145776</v>
      </c>
    </row>
    <row r="27" spans="1:11" s="613" customFormat="1" ht="15.95" customHeight="1">
      <c r="A27" s="601" t="s">
        <v>225</v>
      </c>
      <c r="B27" s="623"/>
      <c r="C27" s="838">
        <v>7.4335444150000001</v>
      </c>
      <c r="D27" s="572">
        <v>7.2680783489999996</v>
      </c>
      <c r="E27" s="573">
        <v>6.9663646090000002</v>
      </c>
      <c r="F27" s="572">
        <v>6.7807111659999997</v>
      </c>
      <c r="G27" s="572">
        <v>6.603734685</v>
      </c>
      <c r="H27" s="572">
        <v>6.3844324690000001</v>
      </c>
      <c r="I27" s="573">
        <v>6.6349999999999998</v>
      </c>
      <c r="J27" s="572">
        <v>7.4335444150000001</v>
      </c>
      <c r="K27" s="572">
        <v>6.603734685</v>
      </c>
    </row>
    <row r="28" spans="1:11" s="613" customFormat="1" ht="15.95" customHeight="1">
      <c r="A28" s="592" t="s">
        <v>178</v>
      </c>
      <c r="B28" s="615"/>
      <c r="C28" s="821"/>
      <c r="D28" s="492"/>
      <c r="E28" s="552"/>
      <c r="F28" s="492"/>
      <c r="G28" s="492"/>
      <c r="H28" s="492"/>
      <c r="I28" s="552"/>
      <c r="J28" s="492"/>
      <c r="K28" s="492"/>
    </row>
    <row r="29" spans="1:11" s="613" customFormat="1" ht="15.95" customHeight="1">
      <c r="A29" s="55" t="s">
        <v>168</v>
      </c>
      <c r="B29" s="624"/>
      <c r="C29" s="839">
        <v>0.45440429046733954</v>
      </c>
      <c r="D29" s="603">
        <v>0.46339374975803821</v>
      </c>
      <c r="E29" s="602">
        <v>0.48725359564212084</v>
      </c>
      <c r="F29" s="603">
        <v>0.48634945967118037</v>
      </c>
      <c r="G29" s="603">
        <v>0.49504847098617955</v>
      </c>
      <c r="H29" s="603">
        <v>0.48148012705311977</v>
      </c>
      <c r="I29" s="602">
        <v>0.56867107343184475</v>
      </c>
      <c r="J29" s="603">
        <v>0.46754131311999952</v>
      </c>
      <c r="K29" s="603">
        <v>0.51220905145061812</v>
      </c>
    </row>
    <row r="30" spans="1:11" s="613" customFormat="1" ht="15.95" customHeight="1">
      <c r="A30" s="601" t="s">
        <v>179</v>
      </c>
      <c r="B30" s="625"/>
      <c r="C30" s="840">
        <v>0.22376795663150698</v>
      </c>
      <c r="D30" s="605">
        <v>0.20715259715605255</v>
      </c>
      <c r="E30" s="604">
        <v>0.18239899516440453</v>
      </c>
      <c r="F30" s="605">
        <v>0.17826292307401256</v>
      </c>
      <c r="G30" s="605">
        <v>0.19367273035493293</v>
      </c>
      <c r="H30" s="605">
        <v>0.17517367550618224</v>
      </c>
      <c r="I30" s="604">
        <v>0.11673536769111509</v>
      </c>
      <c r="J30" s="605">
        <v>0.20482773833199927</v>
      </c>
      <c r="K30" s="605">
        <v>0.16189540457359367</v>
      </c>
    </row>
    <row r="31" spans="1:11" s="613" customFormat="1" ht="15.95" customHeight="1">
      <c r="A31" s="592" t="s">
        <v>227</v>
      </c>
      <c r="B31" s="626"/>
      <c r="C31" s="841"/>
      <c r="D31" s="607"/>
      <c r="E31" s="606"/>
      <c r="F31" s="607"/>
      <c r="G31" s="607"/>
      <c r="H31" s="607"/>
      <c r="I31" s="606"/>
      <c r="J31" s="607"/>
      <c r="K31" s="607"/>
    </row>
    <row r="32" spans="1:11" s="613" customFormat="1" ht="15.95" customHeight="1">
      <c r="A32" s="55" t="s">
        <v>177</v>
      </c>
      <c r="B32" s="620"/>
      <c r="C32" s="829">
        <v>29.010753156899035</v>
      </c>
      <c r="D32" s="513">
        <v>12.860981491867431</v>
      </c>
      <c r="E32" s="562">
        <v>42.711667015160891</v>
      </c>
      <c r="F32" s="513">
        <v>49.186669209207317</v>
      </c>
      <c r="G32" s="513">
        <v>36.647150833775783</v>
      </c>
      <c r="H32" s="513">
        <v>43.45276972210101</v>
      </c>
      <c r="I32" s="562">
        <v>45.03821717902705</v>
      </c>
      <c r="J32" s="513">
        <v>28.070607770453854</v>
      </c>
      <c r="K32" s="513">
        <v>41.69580558893135</v>
      </c>
    </row>
    <row r="33" spans="1:11" s="613" customFormat="1" ht="15.95" customHeight="1">
      <c r="A33" s="426" t="s">
        <v>171</v>
      </c>
      <c r="B33" s="627"/>
      <c r="C33" s="842">
        <v>29294.884999999998</v>
      </c>
      <c r="D33" s="628">
        <v>28468.524000000001</v>
      </c>
      <c r="E33" s="608">
        <v>27657.83</v>
      </c>
      <c r="F33" s="628">
        <v>26938.962</v>
      </c>
      <c r="G33" s="628">
        <v>25444.337</v>
      </c>
      <c r="H33" s="628">
        <v>24838.425999999999</v>
      </c>
      <c r="I33" s="608">
        <v>24655.312000000002</v>
      </c>
      <c r="J33" s="628">
        <v>29294.884999999998</v>
      </c>
      <c r="K33" s="628">
        <v>25444.337</v>
      </c>
    </row>
    <row r="34" spans="1:11" ht="15" customHeight="1">
      <c r="A34" s="1049" t="s">
        <v>183</v>
      </c>
      <c r="B34" s="308"/>
      <c r="C34" s="308"/>
      <c r="D34" s="308"/>
      <c r="E34" s="308"/>
      <c r="F34" s="629"/>
      <c r="G34" s="308"/>
      <c r="H34" s="308"/>
      <c r="I34" s="308"/>
      <c r="J34" s="308"/>
      <c r="K34" s="308"/>
    </row>
    <row r="35" spans="1:11" ht="15" customHeight="1">
      <c r="A35" s="378" t="s">
        <v>181</v>
      </c>
      <c r="B35" s="308"/>
      <c r="C35" s="308"/>
      <c r="D35" s="629"/>
      <c r="E35" s="308"/>
      <c r="F35" s="308"/>
      <c r="G35" s="629"/>
      <c r="H35" s="629"/>
      <c r="I35" s="629"/>
      <c r="J35" s="629"/>
      <c r="K35" s="629"/>
    </row>
    <row r="36" spans="1:11" ht="15" customHeight="1">
      <c r="A36" s="378" t="s">
        <v>182</v>
      </c>
      <c r="B36" s="308"/>
      <c r="C36" s="308"/>
      <c r="D36" s="308"/>
      <c r="E36" s="308"/>
      <c r="F36" s="629"/>
      <c r="G36" s="308"/>
      <c r="H36" s="308"/>
      <c r="I36" s="308"/>
      <c r="J36" s="308"/>
      <c r="K36" s="308"/>
    </row>
    <row r="37" spans="1:11" ht="15" customHeight="1">
      <c r="B37" s="609"/>
      <c r="C37" s="609"/>
      <c r="D37" s="609"/>
      <c r="E37" s="609"/>
      <c r="F37" s="609"/>
      <c r="G37" s="609"/>
      <c r="H37" s="609"/>
      <c r="I37" s="609"/>
      <c r="J37" s="609"/>
      <c r="K37" s="60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view="pageBreakPreview" zoomScale="70" zoomScaleNormal="100" zoomScaleSheetLayoutView="70" workbookViewId="0"/>
  </sheetViews>
  <sheetFormatPr defaultColWidth="9.140625" defaultRowHeight="12.75"/>
  <cols>
    <col min="1" max="1" width="65.7109375" style="609" customWidth="1"/>
    <col min="2" max="2" width="14.7109375" style="81" customWidth="1"/>
    <col min="3" max="7" width="14.7109375" style="82" customWidth="1"/>
    <col min="8" max="11" width="14.7109375" style="81" customWidth="1"/>
    <col min="12" max="12" width="3.7109375" style="609" customWidth="1"/>
    <col min="13" max="16384" width="9.140625" style="609"/>
  </cols>
  <sheetData>
    <row r="1" spans="1:11" s="55" customFormat="1" ht="50.1" customHeight="1">
      <c r="A1" s="52"/>
    </row>
    <row r="2" spans="1:11" ht="39.75" customHeight="1">
      <c r="A2" s="56" t="s">
        <v>455</v>
      </c>
      <c r="B2" s="58"/>
      <c r="C2" s="59"/>
      <c r="D2" s="58"/>
      <c r="E2" s="58"/>
      <c r="F2" s="58"/>
      <c r="G2" s="58"/>
      <c r="H2" s="58"/>
      <c r="I2" s="58"/>
      <c r="J2" s="58"/>
      <c r="K2" s="58"/>
    </row>
    <row r="3" spans="1:11" ht="0.75" customHeight="1">
      <c r="A3" s="481"/>
      <c r="B3" s="89"/>
      <c r="C3" s="588"/>
      <c r="D3" s="588"/>
      <c r="E3" s="588"/>
      <c r="F3" s="588"/>
      <c r="G3" s="588"/>
      <c r="H3" s="588"/>
      <c r="I3" s="588"/>
      <c r="J3" s="588"/>
      <c r="K3" s="588"/>
    </row>
    <row r="4" spans="1:11" ht="15.75" customHeight="1">
      <c r="A4" s="1048"/>
      <c r="B4" s="610"/>
      <c r="C4" s="413"/>
      <c r="D4" s="413"/>
      <c r="E4" s="413"/>
      <c r="F4" s="413"/>
      <c r="G4" s="413"/>
      <c r="H4" s="413"/>
      <c r="I4" s="413"/>
      <c r="J4" s="413"/>
      <c r="K4" s="413"/>
    </row>
    <row r="5" spans="1:11" s="613" customFormat="1" ht="19.5" customHeight="1">
      <c r="A5" s="589" t="s">
        <v>414</v>
      </c>
      <c r="B5" s="632"/>
      <c r="C5" s="632"/>
      <c r="D5" s="632"/>
      <c r="E5" s="632"/>
      <c r="F5" s="632"/>
      <c r="G5" s="632"/>
      <c r="H5" s="632"/>
      <c r="I5" s="633"/>
      <c r="J5" s="633"/>
      <c r="K5" s="633"/>
    </row>
    <row r="6" spans="1:11" s="613" customFormat="1" ht="15.95" customHeight="1">
      <c r="A6" s="611" t="s">
        <v>84</v>
      </c>
      <c r="B6" s="612" t="s">
        <v>128</v>
      </c>
      <c r="C6" s="819" t="s">
        <v>87</v>
      </c>
      <c r="D6" s="461" t="s">
        <v>88</v>
      </c>
      <c r="E6" s="759" t="s">
        <v>89</v>
      </c>
      <c r="F6" s="461" t="s">
        <v>76</v>
      </c>
      <c r="G6" s="461" t="s">
        <v>77</v>
      </c>
      <c r="H6" s="461" t="s">
        <v>78</v>
      </c>
      <c r="I6" s="759" t="s">
        <v>79</v>
      </c>
      <c r="J6" s="359" t="s">
        <v>330</v>
      </c>
      <c r="K6" s="359" t="s">
        <v>337</v>
      </c>
    </row>
    <row r="7" spans="1:11" s="613" customFormat="1" ht="15.95" customHeight="1">
      <c r="A7" s="592" t="s">
        <v>218</v>
      </c>
      <c r="B7" s="614"/>
      <c r="C7" s="832"/>
      <c r="D7" s="594"/>
      <c r="E7" s="593"/>
      <c r="F7" s="594"/>
      <c r="G7" s="594"/>
      <c r="H7" s="594"/>
      <c r="I7" s="593"/>
      <c r="J7" s="594"/>
      <c r="K7" s="594"/>
    </row>
    <row r="8" spans="1:11" s="613" customFormat="1" ht="15.95" customHeight="1">
      <c r="A8" s="595" t="s">
        <v>151</v>
      </c>
      <c r="B8" s="615"/>
      <c r="C8" s="821">
        <v>616.51599999999985</v>
      </c>
      <c r="D8" s="492">
        <v>592.63000000000011</v>
      </c>
      <c r="E8" s="552">
        <v>570.23299999999995</v>
      </c>
      <c r="F8" s="492">
        <v>571.45199999999977</v>
      </c>
      <c r="G8" s="492">
        <v>537.99600000000009</v>
      </c>
      <c r="H8" s="492">
        <v>593.21999999999991</v>
      </c>
      <c r="I8" s="552">
        <v>585.29100000000005</v>
      </c>
      <c r="J8" s="492">
        <v>1779.3789999999999</v>
      </c>
      <c r="K8" s="492">
        <v>1716.5070000000001</v>
      </c>
    </row>
    <row r="9" spans="1:11" s="613" customFormat="1" ht="15.95" customHeight="1">
      <c r="A9" s="595" t="s">
        <v>34</v>
      </c>
      <c r="B9" s="615"/>
      <c r="C9" s="821">
        <v>181.62800000000004</v>
      </c>
      <c r="D9" s="492">
        <v>196.61799999999999</v>
      </c>
      <c r="E9" s="552">
        <v>179.99700000000001</v>
      </c>
      <c r="F9" s="492">
        <v>185.85300000000007</v>
      </c>
      <c r="G9" s="492">
        <v>179.53800000000001</v>
      </c>
      <c r="H9" s="492">
        <v>188.82699999999997</v>
      </c>
      <c r="I9" s="552">
        <v>182.727</v>
      </c>
      <c r="J9" s="492">
        <v>558.24300000000005</v>
      </c>
      <c r="K9" s="492">
        <v>551.09199999999998</v>
      </c>
    </row>
    <row r="10" spans="1:11" s="613" customFormat="1" ht="15.95" customHeight="1">
      <c r="A10" s="595" t="s">
        <v>157</v>
      </c>
      <c r="B10" s="615"/>
      <c r="C10" s="821">
        <v>1.5969999999999995</v>
      </c>
      <c r="D10" s="492">
        <v>7.9470000000000001</v>
      </c>
      <c r="E10" s="552">
        <v>2.056</v>
      </c>
      <c r="F10" s="492">
        <v>17.981999999999999</v>
      </c>
      <c r="G10" s="492">
        <v>0.95000000000000284</v>
      </c>
      <c r="H10" s="492">
        <v>11.506999999999998</v>
      </c>
      <c r="I10" s="552">
        <v>31.448</v>
      </c>
      <c r="J10" s="492">
        <v>11.600000000000001</v>
      </c>
      <c r="K10" s="492">
        <v>43.905000000000001</v>
      </c>
    </row>
    <row r="11" spans="1:11" s="613" customFormat="1" ht="15.95" customHeight="1">
      <c r="A11" s="595" t="s">
        <v>162</v>
      </c>
      <c r="B11" s="615"/>
      <c r="C11" s="821">
        <v>75.484000000000322</v>
      </c>
      <c r="D11" s="492">
        <v>89.857999999999947</v>
      </c>
      <c r="E11" s="552">
        <v>82.201999999999998</v>
      </c>
      <c r="F11" s="492">
        <v>45.875999999999976</v>
      </c>
      <c r="G11" s="492">
        <v>139.29100000000005</v>
      </c>
      <c r="H11" s="492">
        <v>70.787999999999997</v>
      </c>
      <c r="I11" s="552">
        <v>133.32399999999996</v>
      </c>
      <c r="J11" s="492">
        <v>247.54400000000032</v>
      </c>
      <c r="K11" s="492">
        <v>343.40300000000002</v>
      </c>
    </row>
    <row r="12" spans="1:11" s="613" customFormat="1" ht="15.95" customHeight="1">
      <c r="A12" s="596" t="s">
        <v>35</v>
      </c>
      <c r="B12" s="616"/>
      <c r="C12" s="833">
        <v>875.22500000000014</v>
      </c>
      <c r="D12" s="598">
        <v>887.053</v>
      </c>
      <c r="E12" s="597">
        <v>834.48800000000006</v>
      </c>
      <c r="F12" s="598">
        <v>821.16299999999978</v>
      </c>
      <c r="G12" s="598">
        <v>857.7750000000002</v>
      </c>
      <c r="H12" s="598">
        <v>864.34199999999987</v>
      </c>
      <c r="I12" s="597">
        <v>932.79</v>
      </c>
      <c r="J12" s="598">
        <v>2596.7660000000001</v>
      </c>
      <c r="K12" s="598">
        <v>2654.9070000000002</v>
      </c>
    </row>
    <row r="13" spans="1:11" s="613" customFormat="1" ht="15.95" customHeight="1">
      <c r="A13" s="595" t="s">
        <v>164</v>
      </c>
      <c r="B13" s="615"/>
      <c r="C13" s="821">
        <v>491.327</v>
      </c>
      <c r="D13" s="492">
        <v>474.45599999999996</v>
      </c>
      <c r="E13" s="552">
        <v>484.084</v>
      </c>
      <c r="F13" s="492">
        <v>484.62700000000001</v>
      </c>
      <c r="G13" s="492">
        <v>477.72</v>
      </c>
      <c r="H13" s="492">
        <v>484.34499999999997</v>
      </c>
      <c r="I13" s="552">
        <v>499.51100000000002</v>
      </c>
      <c r="J13" s="492">
        <v>1449.867</v>
      </c>
      <c r="K13" s="492">
        <v>1461.576</v>
      </c>
    </row>
    <row r="14" spans="1:11" s="613" customFormat="1" ht="15.95" customHeight="1">
      <c r="A14" s="595" t="s">
        <v>61</v>
      </c>
      <c r="B14" s="615"/>
      <c r="C14" s="821">
        <v>9.9000000000000199E-2</v>
      </c>
      <c r="D14" s="492">
        <v>9.2829999999999995</v>
      </c>
      <c r="E14" s="552">
        <v>3.6999999999999998E-2</v>
      </c>
      <c r="F14" s="492">
        <v>5.4029999999999996</v>
      </c>
      <c r="G14" s="492">
        <v>0.12100000000000002</v>
      </c>
      <c r="H14" s="492">
        <v>0.13700000000000001</v>
      </c>
      <c r="I14" s="552">
        <v>2.1999999999999999E-2</v>
      </c>
      <c r="J14" s="492">
        <v>9.4190000000000005</v>
      </c>
      <c r="K14" s="492">
        <v>0.28000000000000003</v>
      </c>
    </row>
    <row r="15" spans="1:11" s="613" customFormat="1" ht="15.95" customHeight="1">
      <c r="A15" s="596" t="s">
        <v>36</v>
      </c>
      <c r="B15" s="616"/>
      <c r="C15" s="833">
        <v>491.42599999999999</v>
      </c>
      <c r="D15" s="598">
        <v>483.73899999999998</v>
      </c>
      <c r="E15" s="597">
        <v>484.12099999999998</v>
      </c>
      <c r="F15" s="598">
        <v>490.03000000000003</v>
      </c>
      <c r="G15" s="598">
        <v>477.84100000000001</v>
      </c>
      <c r="H15" s="598">
        <v>484.48199999999997</v>
      </c>
      <c r="I15" s="597">
        <v>499.53300000000002</v>
      </c>
      <c r="J15" s="598">
        <v>1459.2860000000001</v>
      </c>
      <c r="K15" s="598">
        <v>1461.856</v>
      </c>
    </row>
    <row r="16" spans="1:11" s="613" customFormat="1" ht="15.95" customHeight="1">
      <c r="A16" s="596" t="s">
        <v>165</v>
      </c>
      <c r="B16" s="616"/>
      <c r="C16" s="833">
        <v>383.79900000000015</v>
      </c>
      <c r="D16" s="598">
        <v>403.31400000000002</v>
      </c>
      <c r="E16" s="597">
        <v>350.36700000000008</v>
      </c>
      <c r="F16" s="598">
        <v>331.13299999999975</v>
      </c>
      <c r="G16" s="598">
        <v>379.9340000000002</v>
      </c>
      <c r="H16" s="598">
        <v>379.8599999999999</v>
      </c>
      <c r="I16" s="597">
        <v>433.25699999999995</v>
      </c>
      <c r="J16" s="598">
        <v>1137.4800000000005</v>
      </c>
      <c r="K16" s="598">
        <v>1193.0509999999999</v>
      </c>
    </row>
    <row r="17" spans="1:11" s="613" customFormat="1" ht="15.95" customHeight="1">
      <c r="A17" s="595" t="s">
        <v>450</v>
      </c>
      <c r="B17" s="617"/>
      <c r="C17" s="834">
        <v>87.158999999999992</v>
      </c>
      <c r="D17" s="618">
        <v>61.359999999999985</v>
      </c>
      <c r="E17" s="831">
        <v>124.614</v>
      </c>
      <c r="F17" s="618">
        <v>120.26200000000006</v>
      </c>
      <c r="G17" s="618">
        <v>115.27899999999994</v>
      </c>
      <c r="H17" s="618">
        <v>231.37100000000001</v>
      </c>
      <c r="I17" s="831">
        <v>200.785</v>
      </c>
      <c r="J17" s="618">
        <v>273.13299999999998</v>
      </c>
      <c r="K17" s="618">
        <v>547.43499999999995</v>
      </c>
    </row>
    <row r="18" spans="1:11" s="613" customFormat="1" ht="15.95" customHeight="1">
      <c r="A18" s="599" t="s">
        <v>37</v>
      </c>
      <c r="B18" s="619"/>
      <c r="C18" s="835">
        <v>296.64000000000016</v>
      </c>
      <c r="D18" s="559">
        <v>341.95400000000006</v>
      </c>
      <c r="E18" s="560">
        <v>225.75300000000007</v>
      </c>
      <c r="F18" s="559">
        <v>210.8709999999997</v>
      </c>
      <c r="G18" s="559">
        <v>264.65500000000026</v>
      </c>
      <c r="H18" s="559">
        <v>148.48899999999989</v>
      </c>
      <c r="I18" s="560">
        <v>232.47199999999995</v>
      </c>
      <c r="J18" s="559">
        <v>864.34700000000032</v>
      </c>
      <c r="K18" s="559">
        <v>645.6160000000001</v>
      </c>
    </row>
    <row r="19" spans="1:11" s="613" customFormat="1" ht="15.95" customHeight="1">
      <c r="A19" s="600" t="s">
        <v>219</v>
      </c>
      <c r="B19" s="620"/>
      <c r="C19" s="829">
        <v>101.29599999999999</v>
      </c>
      <c r="D19" s="492">
        <v>90.945000000000007</v>
      </c>
      <c r="E19" s="562">
        <v>78.388999999999996</v>
      </c>
      <c r="F19" s="492">
        <v>47.179000000000002</v>
      </c>
      <c r="G19" s="492">
        <v>41.138000000000005</v>
      </c>
      <c r="H19" s="492">
        <v>15.372999999999998</v>
      </c>
      <c r="I19" s="562">
        <v>32.808</v>
      </c>
      <c r="J19" s="513">
        <v>270.63</v>
      </c>
      <c r="K19" s="513">
        <v>89.319000000000003</v>
      </c>
    </row>
    <row r="20" spans="1:11" s="613" customFormat="1" ht="15.95" customHeight="1">
      <c r="A20" s="600" t="s">
        <v>220</v>
      </c>
      <c r="B20" s="620"/>
      <c r="C20" s="829">
        <v>195.34399999999999</v>
      </c>
      <c r="D20" s="492">
        <v>251.00899999999999</v>
      </c>
      <c r="E20" s="562">
        <v>147.364</v>
      </c>
      <c r="F20" s="492">
        <v>163.69099999999997</v>
      </c>
      <c r="G20" s="492">
        <v>223.51800000000003</v>
      </c>
      <c r="H20" s="492">
        <v>133.11699999999996</v>
      </c>
      <c r="I20" s="562">
        <v>199.66300000000001</v>
      </c>
      <c r="J20" s="513">
        <v>593.71699999999998</v>
      </c>
      <c r="K20" s="513">
        <v>556.298</v>
      </c>
    </row>
    <row r="21" spans="1:11" s="613" customFormat="1" ht="15.95" customHeight="1">
      <c r="A21" s="600" t="s">
        <v>221</v>
      </c>
      <c r="B21" s="615"/>
      <c r="C21" s="821"/>
      <c r="D21" s="513"/>
      <c r="E21" s="552"/>
      <c r="F21" s="513"/>
      <c r="G21" s="513"/>
      <c r="H21" s="513"/>
      <c r="I21" s="552"/>
      <c r="J21" s="492">
        <v>0</v>
      </c>
      <c r="K21" s="492">
        <v>0</v>
      </c>
    </row>
    <row r="22" spans="1:11" s="613" customFormat="1" ht="15.95" customHeight="1">
      <c r="A22" s="599" t="s">
        <v>37</v>
      </c>
      <c r="B22" s="619"/>
      <c r="C22" s="835">
        <v>296.64</v>
      </c>
      <c r="D22" s="559">
        <v>341.95400000000001</v>
      </c>
      <c r="E22" s="560">
        <v>225.75299999999999</v>
      </c>
      <c r="F22" s="559">
        <v>210.86999999999998</v>
      </c>
      <c r="G22" s="559">
        <v>264.65600000000006</v>
      </c>
      <c r="H22" s="559">
        <v>148.48999999999995</v>
      </c>
      <c r="I22" s="560">
        <v>232.471</v>
      </c>
      <c r="J22" s="559">
        <v>864.34699999999998</v>
      </c>
      <c r="K22" s="559">
        <v>645.61699999999996</v>
      </c>
    </row>
    <row r="23" spans="1:11" s="613" customFormat="1" ht="15.95" customHeight="1">
      <c r="A23" s="592" t="s">
        <v>222</v>
      </c>
      <c r="B23" s="621"/>
      <c r="C23" s="836"/>
      <c r="D23" s="565"/>
      <c r="E23" s="566"/>
      <c r="F23" s="565"/>
      <c r="G23" s="565"/>
      <c r="H23" s="565"/>
      <c r="I23" s="566"/>
      <c r="J23" s="565"/>
      <c r="K23" s="565"/>
    </row>
    <row r="24" spans="1:11" s="613" customFormat="1" ht="15.95" customHeight="1">
      <c r="A24" s="86" t="s">
        <v>186</v>
      </c>
      <c r="B24" s="622"/>
      <c r="C24" s="837">
        <v>23.224070130000001</v>
      </c>
      <c r="D24" s="568">
        <v>22.821626391999999</v>
      </c>
      <c r="E24" s="569">
        <v>22.422590707000001</v>
      </c>
      <c r="F24" s="568">
        <v>22.244129872999999</v>
      </c>
      <c r="G24" s="568">
        <v>22.097830348999999</v>
      </c>
      <c r="H24" s="568">
        <v>21.880456994999999</v>
      </c>
      <c r="I24" s="569">
        <v>21.806999999999999</v>
      </c>
      <c r="J24" s="568">
        <v>23.224070130000001</v>
      </c>
      <c r="K24" s="568">
        <v>22.097830348999999</v>
      </c>
    </row>
    <row r="25" spans="1:11" s="613" customFormat="1" ht="15.95" customHeight="1">
      <c r="A25" s="86" t="s">
        <v>223</v>
      </c>
      <c r="B25" s="622"/>
      <c r="C25" s="837">
        <v>64.437079994000001</v>
      </c>
      <c r="D25" s="568">
        <v>62.042980307999997</v>
      </c>
      <c r="E25" s="569">
        <v>59.76744334</v>
      </c>
      <c r="F25" s="568">
        <v>59.653433577999998</v>
      </c>
      <c r="G25" s="568">
        <v>59.029660143000001</v>
      </c>
      <c r="H25" s="568">
        <v>59.313603200999999</v>
      </c>
      <c r="I25" s="569">
        <v>62.136000000000003</v>
      </c>
      <c r="J25" s="568">
        <v>64.437079994000001</v>
      </c>
      <c r="K25" s="568">
        <v>59.029660143000001</v>
      </c>
    </row>
    <row r="26" spans="1:11" s="613" customFormat="1" ht="15.95" customHeight="1">
      <c r="A26" s="86" t="s">
        <v>224</v>
      </c>
      <c r="B26" s="622"/>
      <c r="C26" s="837">
        <v>87.897296538000006</v>
      </c>
      <c r="D26" s="568">
        <v>87.048810639999999</v>
      </c>
      <c r="E26" s="569">
        <v>84.979739679000005</v>
      </c>
      <c r="F26" s="568">
        <v>84.486515943000001</v>
      </c>
      <c r="G26" s="568">
        <v>83.019993917999997</v>
      </c>
      <c r="H26" s="568">
        <v>81.907259193000002</v>
      </c>
      <c r="I26" s="569">
        <v>82.527000000000001</v>
      </c>
      <c r="J26" s="568">
        <v>87.897296538000006</v>
      </c>
      <c r="K26" s="568">
        <v>83.019993917999997</v>
      </c>
    </row>
    <row r="27" spans="1:11" s="613" customFormat="1" ht="15.95" customHeight="1">
      <c r="A27" s="601" t="s">
        <v>225</v>
      </c>
      <c r="B27" s="623"/>
      <c r="C27" s="838">
        <v>9.7085732589999996</v>
      </c>
      <c r="D27" s="572">
        <v>9.3709410989999995</v>
      </c>
      <c r="E27" s="573">
        <v>8.7190415090000002</v>
      </c>
      <c r="F27" s="572">
        <v>8.1366455379999998</v>
      </c>
      <c r="G27" s="572">
        <v>7.618212776</v>
      </c>
      <c r="H27" s="572">
        <v>7.1686236890000004</v>
      </c>
      <c r="I27" s="573">
        <v>6.9630000000000001</v>
      </c>
      <c r="J27" s="572">
        <v>9.7085732589999996</v>
      </c>
      <c r="K27" s="572">
        <v>7.618212776</v>
      </c>
    </row>
    <row r="28" spans="1:11" s="613" customFormat="1" ht="15.95" customHeight="1">
      <c r="A28" s="592" t="s">
        <v>166</v>
      </c>
      <c r="B28" s="615"/>
      <c r="C28" s="821"/>
      <c r="D28" s="492"/>
      <c r="E28" s="552"/>
      <c r="F28" s="492"/>
      <c r="G28" s="492"/>
      <c r="H28" s="492"/>
      <c r="I28" s="552"/>
      <c r="J28" s="492"/>
      <c r="K28" s="492"/>
    </row>
    <row r="29" spans="1:11" s="613" customFormat="1" ht="15.95" customHeight="1">
      <c r="A29" s="55" t="s">
        <v>168</v>
      </c>
      <c r="B29" s="624"/>
      <c r="C29" s="839">
        <v>0.56148533234311171</v>
      </c>
      <c r="D29" s="603">
        <v>0.54533269150772279</v>
      </c>
      <c r="E29" s="602">
        <v>0.58014135613693663</v>
      </c>
      <c r="F29" s="603">
        <v>0.59675119312487312</v>
      </c>
      <c r="G29" s="603">
        <v>0.55707032730028261</v>
      </c>
      <c r="H29" s="603">
        <v>0.5605211825874481</v>
      </c>
      <c r="I29" s="602">
        <v>0.53552568102145182</v>
      </c>
      <c r="J29" s="603">
        <v>0.56196284147281661</v>
      </c>
      <c r="K29" s="603">
        <v>0.55062418382263478</v>
      </c>
    </row>
    <row r="30" spans="1:11" s="613" customFormat="1" ht="15.95" customHeight="1">
      <c r="A30" s="601" t="s">
        <v>176</v>
      </c>
      <c r="B30" s="625"/>
      <c r="C30" s="840">
        <v>0.11671624172875161</v>
      </c>
      <c r="D30" s="605">
        <v>0.14330127753271488</v>
      </c>
      <c r="E30" s="604">
        <v>8.8433495730181139E-2</v>
      </c>
      <c r="F30" s="605">
        <v>8.0893521184257688E-2</v>
      </c>
      <c r="G30" s="605">
        <v>0.10021381332518761</v>
      </c>
      <c r="H30" s="605">
        <v>5.1988780806121557E-2</v>
      </c>
      <c r="I30" s="604">
        <v>8.7336914307166988E-2</v>
      </c>
      <c r="J30" s="605">
        <v>0.1159943139602254</v>
      </c>
      <c r="K30" s="605">
        <v>7.9714398407723791E-2</v>
      </c>
    </row>
    <row r="31" spans="1:11" s="613" customFormat="1" ht="15.95" customHeight="1">
      <c r="A31" s="592" t="s">
        <v>230</v>
      </c>
      <c r="B31" s="626"/>
      <c r="C31" s="841"/>
      <c r="D31" s="607"/>
      <c r="E31" s="606"/>
      <c r="F31" s="607"/>
      <c r="G31" s="607"/>
      <c r="H31" s="607"/>
      <c r="I31" s="606"/>
      <c r="J31" s="607"/>
      <c r="K31" s="607"/>
    </row>
    <row r="32" spans="1:11" s="613" customFormat="1" ht="15.95" customHeight="1">
      <c r="A32" s="55" t="s">
        <v>177</v>
      </c>
      <c r="B32" s="620"/>
      <c r="C32" s="829">
        <v>45.591472779830056</v>
      </c>
      <c r="D32" s="513">
        <v>31.689677081235093</v>
      </c>
      <c r="E32" s="562">
        <v>63.303433631777899</v>
      </c>
      <c r="F32" s="513">
        <v>61.933273350741992</v>
      </c>
      <c r="G32" s="513">
        <v>59.249913767126351</v>
      </c>
      <c r="H32" s="513">
        <v>116.31031245605887</v>
      </c>
      <c r="I32" s="562">
        <v>100.23574190563153</v>
      </c>
      <c r="J32" s="513">
        <v>46.958024789195314</v>
      </c>
      <c r="K32" s="513">
        <v>92.191444931048906</v>
      </c>
    </row>
    <row r="33" spans="1:11" s="613" customFormat="1" ht="15.95" customHeight="1">
      <c r="A33" s="426" t="s">
        <v>171</v>
      </c>
      <c r="B33" s="627"/>
      <c r="C33" s="842">
        <v>76692.403999999995</v>
      </c>
      <c r="D33" s="628">
        <v>76246.721999999994</v>
      </c>
      <c r="E33" s="608">
        <v>78655.456000000006</v>
      </c>
      <c r="F33" s="628">
        <v>78826.048999999999</v>
      </c>
      <c r="G33" s="628">
        <v>76517.911999999997</v>
      </c>
      <c r="H33" s="628">
        <v>79133.285000000003</v>
      </c>
      <c r="I33" s="608">
        <v>80007.203999999998</v>
      </c>
      <c r="J33" s="628">
        <v>76692.403999999995</v>
      </c>
      <c r="K33" s="628">
        <v>76517.911999999997</v>
      </c>
    </row>
    <row r="34" spans="1:11" ht="15" customHeight="1">
      <c r="A34" s="378" t="s">
        <v>173</v>
      </c>
      <c r="B34" s="308"/>
      <c r="C34" s="308"/>
      <c r="D34" s="308"/>
      <c r="E34" s="308"/>
      <c r="F34" s="629"/>
      <c r="G34" s="308"/>
      <c r="H34" s="308"/>
      <c r="I34" s="308"/>
      <c r="J34" s="308"/>
      <c r="K34" s="308"/>
    </row>
    <row r="35" spans="1:11" ht="15" customHeight="1">
      <c r="A35" s="378" t="s">
        <v>174</v>
      </c>
      <c r="B35" s="308"/>
      <c r="C35" s="308"/>
      <c r="D35" s="629"/>
      <c r="E35" s="308"/>
      <c r="F35" s="308"/>
      <c r="G35" s="629"/>
      <c r="H35" s="629"/>
      <c r="I35" s="629"/>
      <c r="J35" s="629"/>
      <c r="K35" s="629"/>
    </row>
    <row r="36" spans="1:11" ht="15" customHeight="1">
      <c r="B36" s="308"/>
      <c r="C36" s="308"/>
      <c r="D36" s="308"/>
      <c r="E36" s="308"/>
      <c r="F36" s="629"/>
      <c r="G36" s="308"/>
      <c r="H36" s="308"/>
      <c r="I36" s="308"/>
      <c r="J36" s="308"/>
      <c r="K36" s="308"/>
    </row>
    <row r="37" spans="1:11" ht="15" customHeight="1">
      <c r="B37" s="609"/>
      <c r="C37" s="609"/>
      <c r="D37" s="609"/>
      <c r="E37" s="609"/>
      <c r="F37" s="609"/>
      <c r="G37" s="609"/>
      <c r="H37" s="609"/>
      <c r="I37" s="609"/>
      <c r="J37" s="609"/>
      <c r="K37" s="60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view="pageBreakPreview" zoomScale="70" zoomScaleNormal="100" zoomScaleSheetLayoutView="70" workbookViewId="0"/>
  </sheetViews>
  <sheetFormatPr defaultColWidth="9.140625" defaultRowHeight="12.75"/>
  <cols>
    <col min="1" max="1" width="65.7109375" style="609" customWidth="1"/>
    <col min="2" max="2" width="14.7109375" style="81" customWidth="1"/>
    <col min="3" max="7" width="14.7109375" style="82" customWidth="1"/>
    <col min="8" max="11" width="14.7109375" style="81" customWidth="1"/>
    <col min="12" max="12" width="3.7109375" style="609" customWidth="1"/>
    <col min="13" max="16384" width="9.140625" style="609"/>
  </cols>
  <sheetData>
    <row r="1" spans="1:11" s="55" customFormat="1" ht="50.1" customHeight="1">
      <c r="A1" s="52"/>
    </row>
    <row r="2" spans="1:11" ht="39.75" customHeight="1">
      <c r="A2" s="56" t="s">
        <v>456</v>
      </c>
      <c r="B2" s="58"/>
      <c r="C2" s="59"/>
      <c r="D2" s="58"/>
      <c r="E2" s="58"/>
      <c r="F2" s="58"/>
      <c r="G2" s="58"/>
      <c r="H2" s="58"/>
      <c r="I2" s="58"/>
      <c r="J2" s="58"/>
      <c r="K2" s="58"/>
    </row>
    <row r="3" spans="1:11" ht="0.75" customHeight="1">
      <c r="A3" s="481"/>
      <c r="B3" s="105"/>
      <c r="C3" s="588"/>
      <c r="D3" s="588"/>
      <c r="E3" s="588"/>
      <c r="F3" s="588"/>
      <c r="G3" s="588"/>
      <c r="H3" s="588"/>
      <c r="I3" s="588"/>
      <c r="J3" s="588"/>
      <c r="K3" s="588"/>
    </row>
    <row r="4" spans="1:11" ht="15.75" customHeight="1">
      <c r="A4" s="1048"/>
      <c r="B4" s="610"/>
      <c r="C4" s="413"/>
      <c r="D4" s="413"/>
      <c r="E4" s="413"/>
      <c r="F4" s="413"/>
      <c r="G4" s="413"/>
      <c r="H4" s="413"/>
      <c r="I4" s="413"/>
      <c r="J4" s="413"/>
      <c r="K4" s="413"/>
    </row>
    <row r="5" spans="1:11" ht="19.5" customHeight="1">
      <c r="A5" s="589" t="s">
        <v>415</v>
      </c>
      <c r="B5" s="486"/>
      <c r="C5" s="486"/>
      <c r="D5" s="486"/>
      <c r="E5" s="486"/>
      <c r="F5" s="486"/>
      <c r="G5" s="486"/>
      <c r="H5" s="486"/>
      <c r="I5" s="487"/>
      <c r="J5" s="487"/>
      <c r="K5" s="487"/>
    </row>
    <row r="6" spans="1:11" s="613" customFormat="1" ht="15.95" customHeight="1">
      <c r="A6" s="611" t="s">
        <v>84</v>
      </c>
      <c r="B6" s="612" t="s">
        <v>128</v>
      </c>
      <c r="C6" s="819" t="s">
        <v>87</v>
      </c>
      <c r="D6" s="461" t="s">
        <v>88</v>
      </c>
      <c r="E6" s="759" t="s">
        <v>89</v>
      </c>
      <c r="F6" s="461" t="s">
        <v>76</v>
      </c>
      <c r="G6" s="461" t="s">
        <v>77</v>
      </c>
      <c r="H6" s="461" t="s">
        <v>78</v>
      </c>
      <c r="I6" s="759" t="s">
        <v>79</v>
      </c>
      <c r="J6" s="359" t="s">
        <v>330</v>
      </c>
      <c r="K6" s="359" t="s">
        <v>337</v>
      </c>
    </row>
    <row r="7" spans="1:11" s="613" customFormat="1" ht="15.95" customHeight="1">
      <c r="A7" s="592" t="s">
        <v>218</v>
      </c>
      <c r="B7" s="614"/>
      <c r="C7" s="832"/>
      <c r="D7" s="594"/>
      <c r="E7" s="593"/>
      <c r="F7" s="594"/>
      <c r="G7" s="594"/>
      <c r="H7" s="594"/>
      <c r="I7" s="593"/>
      <c r="J7" s="594"/>
      <c r="K7" s="594"/>
    </row>
    <row r="8" spans="1:11" s="613" customFormat="1" ht="15.95" customHeight="1">
      <c r="A8" s="595" t="s">
        <v>151</v>
      </c>
      <c r="B8" s="615"/>
      <c r="C8" s="821">
        <v>358.01599999999985</v>
      </c>
      <c r="D8" s="492">
        <v>326.74700000000007</v>
      </c>
      <c r="E8" s="552">
        <v>349.34699999999998</v>
      </c>
      <c r="F8" s="492">
        <v>283.86500000000001</v>
      </c>
      <c r="G8" s="492">
        <v>324.55399999999997</v>
      </c>
      <c r="H8" s="492">
        <v>338.42699999999996</v>
      </c>
      <c r="I8" s="552">
        <v>362.387</v>
      </c>
      <c r="J8" s="492">
        <v>1034.1099999999999</v>
      </c>
      <c r="K8" s="492">
        <v>1025.3679999999999</v>
      </c>
    </row>
    <row r="9" spans="1:11" s="613" customFormat="1" ht="15.95" customHeight="1">
      <c r="A9" s="595" t="s">
        <v>34</v>
      </c>
      <c r="B9" s="615"/>
      <c r="C9" s="821">
        <v>50.033999999999992</v>
      </c>
      <c r="D9" s="492">
        <v>61.118000000000002</v>
      </c>
      <c r="E9" s="552">
        <v>46.686</v>
      </c>
      <c r="F9" s="492">
        <v>56.657000000000011</v>
      </c>
      <c r="G9" s="492">
        <v>50.826999999999998</v>
      </c>
      <c r="H9" s="492">
        <v>63.183999999999997</v>
      </c>
      <c r="I9" s="552">
        <v>51.744</v>
      </c>
      <c r="J9" s="492">
        <v>157.83799999999999</v>
      </c>
      <c r="K9" s="492">
        <v>165.755</v>
      </c>
    </row>
    <row r="10" spans="1:11" s="613" customFormat="1" ht="15.95" customHeight="1">
      <c r="A10" s="595" t="s">
        <v>157</v>
      </c>
      <c r="B10" s="615"/>
      <c r="C10" s="821">
        <v>26.464000000000002</v>
      </c>
      <c r="D10" s="492">
        <v>0.70500000000000007</v>
      </c>
      <c r="E10" s="552">
        <v>4.1079999999999997</v>
      </c>
      <c r="F10" s="492">
        <v>7.9629999999999939</v>
      </c>
      <c r="G10" s="492">
        <v>59.042000000000009</v>
      </c>
      <c r="H10" s="492">
        <v>6.5779999999999959</v>
      </c>
      <c r="I10" s="552">
        <v>27.524000000000001</v>
      </c>
      <c r="J10" s="492">
        <v>31.277000000000005</v>
      </c>
      <c r="K10" s="492">
        <v>93.144000000000005</v>
      </c>
    </row>
    <row r="11" spans="1:11" s="613" customFormat="1" ht="15.95" customHeight="1">
      <c r="A11" s="595" t="s">
        <v>162</v>
      </c>
      <c r="B11" s="615"/>
      <c r="C11" s="821">
        <v>17.335999999999956</v>
      </c>
      <c r="D11" s="492">
        <v>39.610999999999933</v>
      </c>
      <c r="E11" s="552">
        <v>29.823000000000036</v>
      </c>
      <c r="F11" s="492">
        <v>54.844000000000023</v>
      </c>
      <c r="G11" s="492">
        <v>56.068999999999988</v>
      </c>
      <c r="H11" s="492">
        <v>72.756</v>
      </c>
      <c r="I11" s="552">
        <v>55.302999999999997</v>
      </c>
      <c r="J11" s="492">
        <v>86.769999999999982</v>
      </c>
      <c r="K11" s="492">
        <v>184.12799999999999</v>
      </c>
    </row>
    <row r="12" spans="1:11" s="613" customFormat="1" ht="15.95" customHeight="1">
      <c r="A12" s="596" t="s">
        <v>35</v>
      </c>
      <c r="B12" s="616"/>
      <c r="C12" s="833">
        <v>451.8499999999998</v>
      </c>
      <c r="D12" s="598">
        <v>428.18099999999998</v>
      </c>
      <c r="E12" s="597">
        <v>429.964</v>
      </c>
      <c r="F12" s="598">
        <v>403.32900000000006</v>
      </c>
      <c r="G12" s="598">
        <v>490.49199999999996</v>
      </c>
      <c r="H12" s="598">
        <v>480.94499999999994</v>
      </c>
      <c r="I12" s="597">
        <v>496.95799999999997</v>
      </c>
      <c r="J12" s="598">
        <v>1309.9949999999999</v>
      </c>
      <c r="K12" s="598">
        <v>1468.395</v>
      </c>
    </row>
    <row r="13" spans="1:11" s="613" customFormat="1" ht="15.95" customHeight="1">
      <c r="A13" s="595" t="s">
        <v>164</v>
      </c>
      <c r="B13" s="615"/>
      <c r="C13" s="821">
        <v>154.23000000000002</v>
      </c>
      <c r="D13" s="492">
        <v>148.64699999999999</v>
      </c>
      <c r="E13" s="552">
        <v>180.86099999999999</v>
      </c>
      <c r="F13" s="492">
        <v>200.23099999999999</v>
      </c>
      <c r="G13" s="492">
        <v>183.72200000000004</v>
      </c>
      <c r="H13" s="492">
        <v>192.56799999999998</v>
      </c>
      <c r="I13" s="552">
        <v>198.45400000000001</v>
      </c>
      <c r="J13" s="492">
        <v>483.738</v>
      </c>
      <c r="K13" s="492">
        <v>574.74400000000003</v>
      </c>
    </row>
    <row r="14" spans="1:11" s="613" customFormat="1" ht="15.95" customHeight="1">
      <c r="A14" s="595" t="s">
        <v>61</v>
      </c>
      <c r="B14" s="615"/>
      <c r="C14" s="821">
        <v>0</v>
      </c>
      <c r="D14" s="492">
        <v>0</v>
      </c>
      <c r="E14" s="552">
        <v>0</v>
      </c>
      <c r="F14" s="492">
        <v>0</v>
      </c>
      <c r="G14" s="492">
        <v>0</v>
      </c>
      <c r="H14" s="492">
        <v>0</v>
      </c>
      <c r="I14" s="552">
        <v>0</v>
      </c>
      <c r="J14" s="492">
        <v>0</v>
      </c>
      <c r="K14" s="492">
        <v>0</v>
      </c>
    </row>
    <row r="15" spans="1:11" s="613" customFormat="1" ht="15.95" customHeight="1">
      <c r="A15" s="596" t="s">
        <v>36</v>
      </c>
      <c r="B15" s="616"/>
      <c r="C15" s="833">
        <v>154.23000000000002</v>
      </c>
      <c r="D15" s="598">
        <v>148.64699999999999</v>
      </c>
      <c r="E15" s="597">
        <v>180.86099999999999</v>
      </c>
      <c r="F15" s="598">
        <v>200.23099999999999</v>
      </c>
      <c r="G15" s="598">
        <v>183.72200000000004</v>
      </c>
      <c r="H15" s="598">
        <v>192.56799999999998</v>
      </c>
      <c r="I15" s="597">
        <v>198.45400000000001</v>
      </c>
      <c r="J15" s="598">
        <v>483.738</v>
      </c>
      <c r="K15" s="598">
        <v>574.74400000000003</v>
      </c>
    </row>
    <row r="16" spans="1:11" s="613" customFormat="1" ht="15.95" customHeight="1">
      <c r="A16" s="596" t="s">
        <v>165</v>
      </c>
      <c r="B16" s="616"/>
      <c r="C16" s="833">
        <v>297.61999999999978</v>
      </c>
      <c r="D16" s="598">
        <v>279.53399999999999</v>
      </c>
      <c r="E16" s="597">
        <v>249.10300000000001</v>
      </c>
      <c r="F16" s="598">
        <v>203.09800000000007</v>
      </c>
      <c r="G16" s="598">
        <v>306.76999999999992</v>
      </c>
      <c r="H16" s="598">
        <v>288.37699999999995</v>
      </c>
      <c r="I16" s="597">
        <v>298.50399999999996</v>
      </c>
      <c r="J16" s="598">
        <v>826.25699999999983</v>
      </c>
      <c r="K16" s="598">
        <v>893.65099999999984</v>
      </c>
    </row>
    <row r="17" spans="1:11" s="613" customFormat="1" ht="15.95" customHeight="1">
      <c r="A17" s="595" t="s">
        <v>450</v>
      </c>
      <c r="B17" s="617"/>
      <c r="C17" s="834">
        <v>1.1390000000000002</v>
      </c>
      <c r="D17" s="618">
        <v>-2.8159999999999998</v>
      </c>
      <c r="E17" s="831">
        <v>9.5359999999999996</v>
      </c>
      <c r="F17" s="618">
        <v>16.210999999999999</v>
      </c>
      <c r="G17" s="618">
        <v>25.400999999999996</v>
      </c>
      <c r="H17" s="618">
        <v>35.428000000000004</v>
      </c>
      <c r="I17" s="831">
        <v>5.8579999999999997</v>
      </c>
      <c r="J17" s="618">
        <v>7.859</v>
      </c>
      <c r="K17" s="618">
        <v>66.686999999999998</v>
      </c>
    </row>
    <row r="18" spans="1:11" s="613" customFormat="1" ht="15.95" customHeight="1">
      <c r="A18" s="599" t="s">
        <v>37</v>
      </c>
      <c r="B18" s="619"/>
      <c r="C18" s="835">
        <v>296.48099999999977</v>
      </c>
      <c r="D18" s="559">
        <v>282.34999999999997</v>
      </c>
      <c r="E18" s="560">
        <v>239.56700000000001</v>
      </c>
      <c r="F18" s="559">
        <v>186.88700000000006</v>
      </c>
      <c r="G18" s="559">
        <v>281.36899999999991</v>
      </c>
      <c r="H18" s="559">
        <v>252.94899999999996</v>
      </c>
      <c r="I18" s="560">
        <v>292.64599999999996</v>
      </c>
      <c r="J18" s="559">
        <v>818.3979999999998</v>
      </c>
      <c r="K18" s="559">
        <v>826.96399999999983</v>
      </c>
    </row>
    <row r="19" spans="1:11" s="613" customFormat="1" ht="15.95" customHeight="1">
      <c r="A19" s="600" t="s">
        <v>219</v>
      </c>
      <c r="B19" s="620"/>
      <c r="C19" s="829">
        <v>93.153999999999996</v>
      </c>
      <c r="D19" s="492">
        <v>70.346999999999994</v>
      </c>
      <c r="E19" s="562">
        <v>67.698999999999998</v>
      </c>
      <c r="F19" s="492">
        <v>49.977999999999994</v>
      </c>
      <c r="G19" s="492">
        <v>96.066000000000003</v>
      </c>
      <c r="H19" s="492">
        <v>89.147000000000006</v>
      </c>
      <c r="I19" s="562">
        <v>91.822999999999993</v>
      </c>
      <c r="J19" s="513">
        <v>231.2</v>
      </c>
      <c r="K19" s="513">
        <v>277.036</v>
      </c>
    </row>
    <row r="20" spans="1:11" s="613" customFormat="1" ht="15.95" customHeight="1">
      <c r="A20" s="600" t="s">
        <v>220</v>
      </c>
      <c r="B20" s="620"/>
      <c r="C20" s="829">
        <v>203.32600000000002</v>
      </c>
      <c r="D20" s="492">
        <v>212.00299999999999</v>
      </c>
      <c r="E20" s="562">
        <v>171.86799999999999</v>
      </c>
      <c r="F20" s="492">
        <v>136.911</v>
      </c>
      <c r="G20" s="492">
        <v>185.30399999999997</v>
      </c>
      <c r="H20" s="492">
        <v>163.80200000000002</v>
      </c>
      <c r="I20" s="562">
        <v>200.822</v>
      </c>
      <c r="J20" s="513">
        <v>587.197</v>
      </c>
      <c r="K20" s="513">
        <v>549.928</v>
      </c>
    </row>
    <row r="21" spans="1:11" s="613" customFormat="1" ht="15.95" customHeight="1">
      <c r="A21" s="600" t="s">
        <v>221</v>
      </c>
      <c r="B21" s="615"/>
      <c r="C21" s="821"/>
      <c r="D21" s="513"/>
      <c r="E21" s="552"/>
      <c r="F21" s="513"/>
      <c r="G21" s="513"/>
      <c r="H21" s="513"/>
      <c r="I21" s="552"/>
      <c r="J21" s="492">
        <v>0</v>
      </c>
      <c r="K21" s="492">
        <v>0</v>
      </c>
    </row>
    <row r="22" spans="1:11" s="613" customFormat="1" ht="15.95" customHeight="1">
      <c r="A22" s="599" t="s">
        <v>37</v>
      </c>
      <c r="B22" s="619"/>
      <c r="C22" s="835">
        <v>296.48</v>
      </c>
      <c r="D22" s="559">
        <v>282.34999999999997</v>
      </c>
      <c r="E22" s="560">
        <v>239.56700000000001</v>
      </c>
      <c r="F22" s="559">
        <v>186.88900000000001</v>
      </c>
      <c r="G22" s="559">
        <v>281.37</v>
      </c>
      <c r="H22" s="559">
        <v>252.94900000000001</v>
      </c>
      <c r="I22" s="560">
        <v>292.64499999999998</v>
      </c>
      <c r="J22" s="559">
        <v>818.39699999999993</v>
      </c>
      <c r="K22" s="559">
        <v>826.96399999999994</v>
      </c>
    </row>
    <row r="23" spans="1:11" s="613" customFormat="1" ht="15.95" customHeight="1">
      <c r="A23" s="592" t="s">
        <v>222</v>
      </c>
      <c r="B23" s="621"/>
      <c r="C23" s="836"/>
      <c r="D23" s="565"/>
      <c r="E23" s="566"/>
      <c r="F23" s="565"/>
      <c r="G23" s="565"/>
      <c r="H23" s="565"/>
      <c r="I23" s="566"/>
      <c r="J23" s="565"/>
      <c r="K23" s="565"/>
    </row>
    <row r="24" spans="1:11" s="613" customFormat="1" ht="15.95" customHeight="1">
      <c r="A24" s="86" t="s">
        <v>186</v>
      </c>
      <c r="B24" s="622"/>
      <c r="C24" s="837">
        <v>26.627078966999999</v>
      </c>
      <c r="D24" s="568">
        <v>26.123404465</v>
      </c>
      <c r="E24" s="569">
        <v>25.19346247</v>
      </c>
      <c r="F24" s="568">
        <v>24.705410609000001</v>
      </c>
      <c r="G24" s="568">
        <v>26.029874943999999</v>
      </c>
      <c r="H24" s="568">
        <v>26.327587977</v>
      </c>
      <c r="I24" s="569">
        <v>31.245000000000001</v>
      </c>
      <c r="J24" s="568">
        <v>26.627078966999999</v>
      </c>
      <c r="K24" s="568">
        <v>26.029874943999999</v>
      </c>
    </row>
    <row r="25" spans="1:11" s="613" customFormat="1" ht="15.95" customHeight="1">
      <c r="A25" s="86" t="s">
        <v>223</v>
      </c>
      <c r="B25" s="622"/>
      <c r="C25" s="837">
        <v>35.804052380000002</v>
      </c>
      <c r="D25" s="568">
        <v>32.863803294999997</v>
      </c>
      <c r="E25" s="569">
        <v>30.497131173</v>
      </c>
      <c r="F25" s="568">
        <v>31.747719707000002</v>
      </c>
      <c r="G25" s="568">
        <v>31.083944560999999</v>
      </c>
      <c r="H25" s="568">
        <v>32.102819711000002</v>
      </c>
      <c r="I25" s="569">
        <v>31.507000000000001</v>
      </c>
      <c r="J25" s="568">
        <v>35.804052380000002</v>
      </c>
      <c r="K25" s="568">
        <v>31.083944560999999</v>
      </c>
    </row>
    <row r="26" spans="1:11" s="613" customFormat="1" ht="15.95" customHeight="1">
      <c r="A26" s="86" t="s">
        <v>224</v>
      </c>
      <c r="B26" s="622"/>
      <c r="C26" s="837">
        <v>25.483890557999999</v>
      </c>
      <c r="D26" s="568">
        <v>24.231342555000001</v>
      </c>
      <c r="E26" s="569">
        <v>23.812536831999999</v>
      </c>
      <c r="F26" s="568">
        <v>26.317944317999999</v>
      </c>
      <c r="G26" s="568">
        <v>27.522451593</v>
      </c>
      <c r="H26" s="568">
        <v>28.827916038000001</v>
      </c>
      <c r="I26" s="569">
        <v>31.609000000000002</v>
      </c>
      <c r="J26" s="568">
        <v>25.483890557999999</v>
      </c>
      <c r="K26" s="568">
        <v>27.522451593</v>
      </c>
    </row>
    <row r="27" spans="1:11" s="613" customFormat="1" ht="15.95" customHeight="1">
      <c r="A27" s="601" t="s">
        <v>225</v>
      </c>
      <c r="B27" s="623"/>
      <c r="C27" s="838">
        <v>0.266673453</v>
      </c>
      <c r="D27" s="572">
        <v>0.21904509699999999</v>
      </c>
      <c r="E27" s="573">
        <v>0.17591674900000001</v>
      </c>
      <c r="F27" s="572">
        <v>0.51716441199999996</v>
      </c>
      <c r="G27" s="572">
        <v>0.471693417</v>
      </c>
      <c r="H27" s="572">
        <v>0.40102130699999999</v>
      </c>
      <c r="I27" s="573">
        <v>0.44</v>
      </c>
      <c r="J27" s="572">
        <v>0.266673453</v>
      </c>
      <c r="K27" s="572">
        <v>0.471693417</v>
      </c>
    </row>
    <row r="28" spans="1:11" s="613" customFormat="1" ht="15.95" customHeight="1">
      <c r="A28" s="592" t="s">
        <v>166</v>
      </c>
      <c r="B28" s="615"/>
      <c r="C28" s="821"/>
      <c r="D28" s="492"/>
      <c r="E28" s="552"/>
      <c r="F28" s="492"/>
      <c r="G28" s="492"/>
      <c r="H28" s="492"/>
      <c r="I28" s="552"/>
      <c r="J28" s="492"/>
      <c r="K28" s="492"/>
    </row>
    <row r="29" spans="1:11" s="613" customFormat="1" ht="15.95" customHeight="1">
      <c r="A29" s="55" t="s">
        <v>168</v>
      </c>
      <c r="B29" s="624"/>
      <c r="C29" s="839">
        <v>0.34133008741839127</v>
      </c>
      <c r="D29" s="603">
        <v>0.34715926208776193</v>
      </c>
      <c r="E29" s="602">
        <v>0.42064219329990415</v>
      </c>
      <c r="F29" s="603">
        <v>0.49644582958329297</v>
      </c>
      <c r="G29" s="603">
        <v>0.37456676153739521</v>
      </c>
      <c r="H29" s="603">
        <v>0.40039505556768445</v>
      </c>
      <c r="I29" s="602">
        <v>0.39933756977450813</v>
      </c>
      <c r="J29" s="603">
        <v>0.36926705827121481</v>
      </c>
      <c r="K29" s="603">
        <v>0.39140966837942109</v>
      </c>
    </row>
    <row r="30" spans="1:11" s="613" customFormat="1" ht="15.95" customHeight="1">
      <c r="A30" s="601" t="s">
        <v>176</v>
      </c>
      <c r="B30" s="625"/>
      <c r="C30" s="840">
        <v>0.24243744150957303</v>
      </c>
      <c r="D30" s="605">
        <v>0.20917337806403516</v>
      </c>
      <c r="E30" s="604">
        <v>0.1932208816793147</v>
      </c>
      <c r="F30" s="605">
        <v>0.15216017958595726</v>
      </c>
      <c r="G30" s="605">
        <v>0.24541369374135077</v>
      </c>
      <c r="H30" s="605">
        <v>0.17585388570674793</v>
      </c>
      <c r="I30" s="604">
        <v>0.22701753947720288</v>
      </c>
      <c r="J30" s="605">
        <v>0.21586558176219725</v>
      </c>
      <c r="K30" s="605">
        <v>0.21585274422190873</v>
      </c>
    </row>
    <row r="31" spans="1:11" s="613" customFormat="1" ht="15.95" customHeight="1">
      <c r="A31" s="592" t="s">
        <v>230</v>
      </c>
      <c r="B31" s="626"/>
      <c r="C31" s="841"/>
      <c r="D31" s="607"/>
      <c r="E31" s="606"/>
      <c r="F31" s="607"/>
      <c r="G31" s="607"/>
      <c r="H31" s="607"/>
      <c r="I31" s="606"/>
      <c r="J31" s="607"/>
      <c r="K31" s="607"/>
    </row>
    <row r="32" spans="1:11" s="613" customFormat="1" ht="15.95" customHeight="1">
      <c r="A32" s="55" t="s">
        <v>177</v>
      </c>
      <c r="B32" s="620"/>
      <c r="C32" s="829">
        <v>1.1051771448444658</v>
      </c>
      <c r="D32" s="513">
        <v>-2.9044838665900214</v>
      </c>
      <c r="E32" s="562">
        <v>10.333664193543374</v>
      </c>
      <c r="F32" s="513">
        <v>17.390255856995477</v>
      </c>
      <c r="G32" s="513">
        <v>25.842819502375651</v>
      </c>
      <c r="H32" s="513">
        <v>34.543824472948728</v>
      </c>
      <c r="I32" s="562">
        <v>5.4652664323799867</v>
      </c>
      <c r="J32" s="513">
        <v>2.6887232981106814</v>
      </c>
      <c r="K32" s="513">
        <v>21.649098146388695</v>
      </c>
    </row>
    <row r="33" spans="1:11" s="613" customFormat="1" ht="15.95" customHeight="1">
      <c r="A33" s="426" t="s">
        <v>171</v>
      </c>
      <c r="B33" s="627"/>
      <c r="C33" s="842">
        <v>42591.841999999997</v>
      </c>
      <c r="D33" s="628">
        <v>39856.478999999999</v>
      </c>
      <c r="E33" s="608">
        <v>37706.355000000003</v>
      </c>
      <c r="F33" s="628">
        <v>36118.377999999997</v>
      </c>
      <c r="G33" s="628">
        <v>38456.718000000001</v>
      </c>
      <c r="H33" s="628">
        <v>40175.569000000003</v>
      </c>
      <c r="I33" s="608">
        <v>41872.091999999997</v>
      </c>
      <c r="J33" s="628">
        <v>42591.841999999997</v>
      </c>
      <c r="K33" s="628">
        <v>38456.718000000001</v>
      </c>
    </row>
    <row r="34" spans="1:11" ht="15" customHeight="1">
      <c r="A34" s="378" t="s">
        <v>173</v>
      </c>
      <c r="B34" s="308"/>
      <c r="C34" s="308"/>
      <c r="D34" s="629"/>
      <c r="E34" s="308"/>
      <c r="F34" s="308"/>
      <c r="G34" s="629"/>
      <c r="H34" s="629"/>
      <c r="I34" s="629"/>
      <c r="J34" s="629"/>
      <c r="K34" s="629"/>
    </row>
    <row r="35" spans="1:11" ht="15" customHeight="1">
      <c r="A35" s="378" t="s">
        <v>174</v>
      </c>
      <c r="B35" s="308"/>
      <c r="C35" s="308"/>
      <c r="D35" s="308"/>
      <c r="E35" s="308"/>
      <c r="F35" s="629"/>
      <c r="G35" s="308"/>
      <c r="H35" s="308"/>
      <c r="I35" s="308"/>
      <c r="J35" s="308"/>
      <c r="K35" s="308"/>
    </row>
    <row r="36" spans="1:11" ht="15" customHeight="1">
      <c r="B36" s="609"/>
      <c r="C36" s="609"/>
      <c r="D36" s="609"/>
      <c r="E36" s="609"/>
      <c r="F36" s="609"/>
      <c r="G36" s="609"/>
      <c r="H36" s="609"/>
      <c r="I36" s="609"/>
      <c r="J36" s="609"/>
      <c r="K36" s="609"/>
    </row>
    <row r="37" spans="1:11" ht="15" customHeight="1">
      <c r="B37" s="609"/>
      <c r="C37" s="609"/>
      <c r="D37" s="609"/>
      <c r="E37" s="609"/>
      <c r="F37" s="609"/>
      <c r="G37" s="609"/>
      <c r="H37" s="609"/>
      <c r="I37" s="609"/>
      <c r="J37" s="609"/>
      <c r="K37" s="60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view="pageBreakPreview" zoomScale="70" zoomScaleNormal="100" zoomScaleSheetLayoutView="70" workbookViewId="0"/>
  </sheetViews>
  <sheetFormatPr defaultColWidth="9.140625" defaultRowHeight="12.75"/>
  <cols>
    <col min="1" max="1" width="65.7109375" style="609" customWidth="1"/>
    <col min="2" max="2" width="14.7109375" style="81" customWidth="1"/>
    <col min="3" max="7" width="14.7109375" style="82" customWidth="1"/>
    <col min="8" max="11" width="14.7109375" style="81" customWidth="1"/>
    <col min="12" max="12" width="3.7109375" style="609" customWidth="1"/>
    <col min="13" max="16384" width="9.140625" style="609"/>
  </cols>
  <sheetData>
    <row r="1" spans="1:11" s="55" customFormat="1" ht="50.1" customHeight="1">
      <c r="A1" s="52"/>
    </row>
    <row r="2" spans="1:11" ht="39.75" customHeight="1">
      <c r="A2" s="56" t="s">
        <v>457</v>
      </c>
      <c r="B2" s="58"/>
      <c r="C2" s="59"/>
      <c r="D2" s="58"/>
      <c r="E2" s="58"/>
      <c r="F2" s="58"/>
      <c r="G2" s="58"/>
      <c r="H2" s="58"/>
      <c r="I2" s="58"/>
      <c r="J2" s="58"/>
      <c r="K2" s="58"/>
    </row>
    <row r="3" spans="1:11" ht="0.75" customHeight="1">
      <c r="A3" s="481"/>
      <c r="B3" s="89"/>
      <c r="C3" s="588"/>
      <c r="D3" s="588"/>
      <c r="E3" s="588"/>
      <c r="F3" s="588"/>
      <c r="G3" s="588"/>
      <c r="H3" s="588"/>
      <c r="I3" s="588"/>
      <c r="J3" s="588"/>
      <c r="K3" s="588"/>
    </row>
    <row r="4" spans="1:11" ht="15.75" customHeight="1">
      <c r="A4" s="1048"/>
      <c r="B4" s="610"/>
      <c r="C4" s="413"/>
      <c r="D4" s="413"/>
      <c r="E4" s="413"/>
      <c r="F4" s="413"/>
      <c r="G4" s="413"/>
      <c r="H4" s="413"/>
      <c r="I4" s="413"/>
      <c r="J4" s="413"/>
      <c r="K4" s="413"/>
    </row>
    <row r="5" spans="1:11" ht="19.5" customHeight="1">
      <c r="A5" s="589" t="s">
        <v>416</v>
      </c>
      <c r="B5" s="486"/>
      <c r="C5" s="486"/>
      <c r="D5" s="486"/>
      <c r="E5" s="486"/>
      <c r="F5" s="486"/>
      <c r="G5" s="486"/>
      <c r="H5" s="486"/>
      <c r="I5" s="487"/>
      <c r="J5" s="487"/>
      <c r="K5" s="487"/>
    </row>
    <row r="6" spans="1:11" s="613" customFormat="1" ht="15.95" customHeight="1">
      <c r="A6" s="611" t="s">
        <v>84</v>
      </c>
      <c r="B6" s="612" t="s">
        <v>128</v>
      </c>
      <c r="C6" s="819" t="s">
        <v>87</v>
      </c>
      <c r="D6" s="461" t="s">
        <v>88</v>
      </c>
      <c r="E6" s="759" t="s">
        <v>89</v>
      </c>
      <c r="F6" s="461" t="s">
        <v>76</v>
      </c>
      <c r="G6" s="461" t="s">
        <v>77</v>
      </c>
      <c r="H6" s="461" t="s">
        <v>78</v>
      </c>
      <c r="I6" s="759" t="s">
        <v>79</v>
      </c>
      <c r="J6" s="359" t="s">
        <v>330</v>
      </c>
      <c r="K6" s="359" t="s">
        <v>337</v>
      </c>
    </row>
    <row r="7" spans="1:11" s="613" customFormat="1" ht="15.95" customHeight="1">
      <c r="A7" s="592" t="s">
        <v>218</v>
      </c>
      <c r="B7" s="614"/>
      <c r="C7" s="832"/>
      <c r="D7" s="594"/>
      <c r="E7" s="593"/>
      <c r="F7" s="594"/>
      <c r="G7" s="594"/>
      <c r="H7" s="594"/>
      <c r="I7" s="593"/>
      <c r="J7" s="594"/>
      <c r="K7" s="594"/>
    </row>
    <row r="8" spans="1:11" s="613" customFormat="1" ht="15.95" customHeight="1">
      <c r="A8" s="595" t="s">
        <v>151</v>
      </c>
      <c r="B8" s="615"/>
      <c r="C8" s="821">
        <v>-54.807999999999993</v>
      </c>
      <c r="D8" s="492">
        <v>-86.643000000000001</v>
      </c>
      <c r="E8" s="552">
        <v>-23.274999999999999</v>
      </c>
      <c r="F8" s="492">
        <v>-6.5224956483525176</v>
      </c>
      <c r="G8" s="492">
        <v>12.68323613985433</v>
      </c>
      <c r="H8" s="492">
        <v>20.990286918611289</v>
      </c>
      <c r="I8" s="552">
        <v>-10.009230061847092</v>
      </c>
      <c r="J8" s="492">
        <v>-164.726</v>
      </c>
      <c r="K8" s="492">
        <v>23.664292996618528</v>
      </c>
    </row>
    <row r="9" spans="1:11" s="613" customFormat="1" ht="15.95" customHeight="1">
      <c r="A9" s="595" t="s">
        <v>34</v>
      </c>
      <c r="B9" s="615"/>
      <c r="C9" s="821">
        <v>0.38300000000000001</v>
      </c>
      <c r="D9" s="492">
        <v>5.5999999999999994E-2</v>
      </c>
      <c r="E9" s="552">
        <v>-0.32400000000000001</v>
      </c>
      <c r="F9" s="492">
        <v>0.50422016999999997</v>
      </c>
      <c r="G9" s="492">
        <v>-1.7381139999999999</v>
      </c>
      <c r="H9" s="492">
        <v>-2.5000000000000001E-2</v>
      </c>
      <c r="I9" s="552">
        <v>-0.77100000000000002</v>
      </c>
      <c r="J9" s="492">
        <v>0.11499999999999999</v>
      </c>
      <c r="K9" s="492">
        <v>-2.5341139999999998</v>
      </c>
    </row>
    <row r="10" spans="1:11" s="613" customFormat="1" ht="15.95" customHeight="1">
      <c r="A10" s="595" t="s">
        <v>157</v>
      </c>
      <c r="B10" s="615"/>
      <c r="C10" s="821">
        <v>0.66800000000000015</v>
      </c>
      <c r="D10" s="492">
        <v>-5.08</v>
      </c>
      <c r="E10" s="552">
        <v>7.9829999999999997</v>
      </c>
      <c r="F10" s="492">
        <v>17.655999999999999</v>
      </c>
      <c r="G10" s="492">
        <v>4.9429999999999996</v>
      </c>
      <c r="H10" s="492">
        <v>7.2850000000000001</v>
      </c>
      <c r="I10" s="552">
        <v>-0.94599999999999973</v>
      </c>
      <c r="J10" s="492">
        <v>3.5709999999999997</v>
      </c>
      <c r="K10" s="492">
        <v>11.282</v>
      </c>
    </row>
    <row r="11" spans="1:11" s="613" customFormat="1" ht="15.95" customHeight="1">
      <c r="A11" s="595" t="s">
        <v>162</v>
      </c>
      <c r="B11" s="615"/>
      <c r="C11" s="821">
        <v>-1.2390000000000327</v>
      </c>
      <c r="D11" s="492">
        <v>-41.619999999999969</v>
      </c>
      <c r="E11" s="552">
        <v>-35.011000000000003</v>
      </c>
      <c r="F11" s="492">
        <v>53.472396289999999</v>
      </c>
      <c r="G11" s="492">
        <v>-79.148241920000004</v>
      </c>
      <c r="H11" s="492">
        <v>-157.20092973999999</v>
      </c>
      <c r="I11" s="552">
        <v>-95.75821504000001</v>
      </c>
      <c r="J11" s="492">
        <v>-77.87</v>
      </c>
      <c r="K11" s="492">
        <v>-332.10738670000001</v>
      </c>
    </row>
    <row r="12" spans="1:11" s="613" customFormat="1" ht="15.95" customHeight="1">
      <c r="A12" s="596" t="s">
        <v>35</v>
      </c>
      <c r="B12" s="616"/>
      <c r="C12" s="833">
        <v>-54.996000000000024</v>
      </c>
      <c r="D12" s="598">
        <v>-133.28699999999998</v>
      </c>
      <c r="E12" s="597">
        <v>-50.627000000000002</v>
      </c>
      <c r="F12" s="598">
        <v>65.110120811647477</v>
      </c>
      <c r="G12" s="598">
        <v>-63.260119780145672</v>
      </c>
      <c r="H12" s="598">
        <v>-128.9506428213887</v>
      </c>
      <c r="I12" s="597">
        <v>-107.4844451018471</v>
      </c>
      <c r="J12" s="598">
        <v>-238.91</v>
      </c>
      <c r="K12" s="598">
        <v>-299.69520770338147</v>
      </c>
    </row>
    <row r="13" spans="1:11" s="613" customFormat="1" ht="15.95" customHeight="1">
      <c r="A13" s="595" t="s">
        <v>164</v>
      </c>
      <c r="B13" s="615"/>
      <c r="C13" s="821">
        <v>73.931000000000012</v>
      </c>
      <c r="D13" s="492">
        <v>58.167999999999992</v>
      </c>
      <c r="E13" s="552">
        <v>5.319</v>
      </c>
      <c r="F13" s="492">
        <v>63.283999999999992</v>
      </c>
      <c r="G13" s="492">
        <v>37.548999999999985</v>
      </c>
      <c r="H13" s="492">
        <v>19.814999999999998</v>
      </c>
      <c r="I13" s="552">
        <v>4.96</v>
      </c>
      <c r="J13" s="492">
        <v>137.41799999999998</v>
      </c>
      <c r="K13" s="492">
        <v>62.323999999999984</v>
      </c>
    </row>
    <row r="14" spans="1:11" s="613" customFormat="1" ht="15.95" customHeight="1">
      <c r="A14" s="595" t="s">
        <v>61</v>
      </c>
      <c r="B14" s="615"/>
      <c r="C14" s="821">
        <v>6.6459999999999972</v>
      </c>
      <c r="D14" s="492">
        <v>10.703000000000003</v>
      </c>
      <c r="E14" s="552">
        <v>6.9349999999999996</v>
      </c>
      <c r="F14" s="492">
        <v>28.010999999999996</v>
      </c>
      <c r="G14" s="492">
        <v>24.387000000000008</v>
      </c>
      <c r="H14" s="492">
        <v>14.952999999999996</v>
      </c>
      <c r="I14" s="552">
        <v>32.584000000000003</v>
      </c>
      <c r="J14" s="492">
        <v>24.283999999999999</v>
      </c>
      <c r="K14" s="492">
        <v>71.924000000000007</v>
      </c>
    </row>
    <row r="15" spans="1:11" s="613" customFormat="1" ht="15.95" customHeight="1">
      <c r="A15" s="596" t="s">
        <v>36</v>
      </c>
      <c r="B15" s="616"/>
      <c r="C15" s="833">
        <v>80.577000000000012</v>
      </c>
      <c r="D15" s="598">
        <v>68.870999999999995</v>
      </c>
      <c r="E15" s="597">
        <v>12.254</v>
      </c>
      <c r="F15" s="598">
        <v>91.294999999999987</v>
      </c>
      <c r="G15" s="598">
        <v>61.935999999999993</v>
      </c>
      <c r="H15" s="598">
        <v>34.767999999999994</v>
      </c>
      <c r="I15" s="597">
        <v>37.544000000000004</v>
      </c>
      <c r="J15" s="598">
        <v>161.70199999999997</v>
      </c>
      <c r="K15" s="598">
        <v>134.24799999999999</v>
      </c>
    </row>
    <row r="16" spans="1:11" s="613" customFormat="1" ht="15.95" customHeight="1">
      <c r="A16" s="596" t="s">
        <v>165</v>
      </c>
      <c r="B16" s="616"/>
      <c r="C16" s="833">
        <v>-135.57300000000004</v>
      </c>
      <c r="D16" s="598">
        <v>-202.15799999999996</v>
      </c>
      <c r="E16" s="597">
        <v>-62.881</v>
      </c>
      <c r="F16" s="598">
        <v>-26.184879188352511</v>
      </c>
      <c r="G16" s="598">
        <v>-125.19611978014566</v>
      </c>
      <c r="H16" s="598">
        <v>-163.7186428213887</v>
      </c>
      <c r="I16" s="597">
        <v>-145.0284451018471</v>
      </c>
      <c r="J16" s="598">
        <v>-400.61199999999997</v>
      </c>
      <c r="K16" s="598">
        <v>-433.9432077033814</v>
      </c>
    </row>
    <row r="17" spans="1:11" s="613" customFormat="1" ht="15.95" customHeight="1">
      <c r="A17" s="595" t="s">
        <v>450</v>
      </c>
      <c r="B17" s="617"/>
      <c r="C17" s="834">
        <v>0</v>
      </c>
      <c r="D17" s="618">
        <v>0</v>
      </c>
      <c r="E17" s="831">
        <v>0</v>
      </c>
      <c r="F17" s="618">
        <v>0</v>
      </c>
      <c r="G17" s="618">
        <v>1E-3</v>
      </c>
      <c r="H17" s="618">
        <v>0</v>
      </c>
      <c r="I17" s="831">
        <v>0</v>
      </c>
      <c r="J17" s="618">
        <v>0</v>
      </c>
      <c r="K17" s="618">
        <v>1E-3</v>
      </c>
    </row>
    <row r="18" spans="1:11" s="613" customFormat="1" ht="15.95" customHeight="1">
      <c r="A18" s="599" t="s">
        <v>37</v>
      </c>
      <c r="B18" s="619"/>
      <c r="C18" s="835">
        <v>-135.57300000000004</v>
      </c>
      <c r="D18" s="559">
        <v>-202.15799999999996</v>
      </c>
      <c r="E18" s="560">
        <v>-62.881</v>
      </c>
      <c r="F18" s="559">
        <v>-26.184879188352511</v>
      </c>
      <c r="G18" s="559">
        <v>-125.19711978014567</v>
      </c>
      <c r="H18" s="559">
        <v>-163.7186428213887</v>
      </c>
      <c r="I18" s="560">
        <v>-145.0284451018471</v>
      </c>
      <c r="J18" s="559">
        <v>-400.61199999999997</v>
      </c>
      <c r="K18" s="559">
        <v>-433.94420770338149</v>
      </c>
    </row>
    <row r="19" spans="1:11" s="613" customFormat="1" ht="15.95" customHeight="1">
      <c r="A19" s="600" t="s">
        <v>219</v>
      </c>
      <c r="B19" s="620"/>
      <c r="C19" s="829">
        <v>0</v>
      </c>
      <c r="D19" s="492">
        <v>0</v>
      </c>
      <c r="E19" s="562">
        <v>0</v>
      </c>
      <c r="F19" s="492">
        <v>0</v>
      </c>
      <c r="G19" s="492">
        <v>0</v>
      </c>
      <c r="H19" s="492">
        <v>0</v>
      </c>
      <c r="I19" s="562">
        <v>0</v>
      </c>
      <c r="J19" s="513">
        <v>0</v>
      </c>
      <c r="K19" s="513">
        <v>0</v>
      </c>
    </row>
    <row r="20" spans="1:11" s="613" customFormat="1" ht="15.95" customHeight="1">
      <c r="A20" s="600" t="s">
        <v>220</v>
      </c>
      <c r="B20" s="620"/>
      <c r="C20" s="829">
        <v>1.1990000000000001</v>
      </c>
      <c r="D20" s="492">
        <v>-5.194</v>
      </c>
      <c r="E20" s="562">
        <v>2.8149999999999999</v>
      </c>
      <c r="F20" s="492">
        <v>-17.984999999999999</v>
      </c>
      <c r="G20" s="492">
        <v>-12.320999999999998</v>
      </c>
      <c r="H20" s="492">
        <v>-13.814000000000004</v>
      </c>
      <c r="I20" s="562">
        <v>-21.248999999999999</v>
      </c>
      <c r="J20" s="513">
        <v>-1.1800000000000002</v>
      </c>
      <c r="K20" s="513">
        <v>-47.384</v>
      </c>
    </row>
    <row r="21" spans="1:11" s="613" customFormat="1" ht="15.95" customHeight="1">
      <c r="A21" s="600" t="s">
        <v>221</v>
      </c>
      <c r="B21" s="615"/>
      <c r="C21" s="821">
        <v>-136.77100000000002</v>
      </c>
      <c r="D21" s="513">
        <v>-196.964</v>
      </c>
      <c r="E21" s="552">
        <v>-65.697000000000003</v>
      </c>
      <c r="F21" s="513">
        <v>-8.1998791883524973</v>
      </c>
      <c r="G21" s="513">
        <v>-112.87711978014568</v>
      </c>
      <c r="H21" s="513">
        <v>-149.90464282138873</v>
      </c>
      <c r="I21" s="552">
        <v>-123.7794451018471</v>
      </c>
      <c r="J21" s="492">
        <v>-399.43200000000002</v>
      </c>
      <c r="K21" s="492">
        <v>-386.56120770338151</v>
      </c>
    </row>
    <row r="22" spans="1:11" s="613" customFormat="1" ht="15.95" customHeight="1">
      <c r="A22" s="599" t="s">
        <v>37</v>
      </c>
      <c r="B22" s="619"/>
      <c r="C22" s="835">
        <v>-135.572</v>
      </c>
      <c r="D22" s="559">
        <v>-202.15799999999999</v>
      </c>
      <c r="E22" s="560">
        <v>-62.882000000000005</v>
      </c>
      <c r="F22" s="559">
        <v>-26.184879188352497</v>
      </c>
      <c r="G22" s="559">
        <v>-125.19811978014567</v>
      </c>
      <c r="H22" s="559">
        <v>-163.71864282138873</v>
      </c>
      <c r="I22" s="560">
        <v>-145.0284451018471</v>
      </c>
      <c r="J22" s="559">
        <v>-400.61200000000002</v>
      </c>
      <c r="K22" s="559">
        <v>-433.94520770338153</v>
      </c>
    </row>
    <row r="23" spans="1:11" s="613" customFormat="1" ht="15.95" customHeight="1">
      <c r="A23" s="592" t="s">
        <v>222</v>
      </c>
      <c r="B23" s="621"/>
      <c r="C23" s="836"/>
      <c r="D23" s="565"/>
      <c r="E23" s="566"/>
      <c r="F23" s="565"/>
      <c r="G23" s="565"/>
      <c r="H23" s="565"/>
      <c r="I23" s="566"/>
      <c r="J23" s="565"/>
      <c r="K23" s="565"/>
    </row>
    <row r="24" spans="1:11" s="613" customFormat="1" ht="15.95" customHeight="1">
      <c r="A24" s="86" t="s">
        <v>186</v>
      </c>
      <c r="B24" s="622"/>
      <c r="C24" s="837">
        <v>0</v>
      </c>
      <c r="D24" s="568">
        <v>0</v>
      </c>
      <c r="E24" s="569">
        <v>0</v>
      </c>
      <c r="F24" s="568">
        <v>0</v>
      </c>
      <c r="G24" s="568">
        <v>0</v>
      </c>
      <c r="H24" s="568">
        <v>0</v>
      </c>
      <c r="I24" s="569">
        <v>0</v>
      </c>
      <c r="J24" s="568">
        <v>0</v>
      </c>
      <c r="K24" s="568">
        <v>0</v>
      </c>
    </row>
    <row r="25" spans="1:11" s="613" customFormat="1" ht="15.95" customHeight="1">
      <c r="A25" s="86" t="s">
        <v>223</v>
      </c>
      <c r="B25" s="622"/>
      <c r="C25" s="837">
        <v>1.6863E-2</v>
      </c>
      <c r="D25" s="568">
        <v>1.5011999999999999E-2</v>
      </c>
      <c r="E25" s="569">
        <v>1.9737293999999999E-2</v>
      </c>
      <c r="F25" s="568">
        <v>5.1622308999999998E-2</v>
      </c>
      <c r="G25" s="568">
        <v>1.5315E-2</v>
      </c>
      <c r="H25" s="568">
        <v>-3.7999999999999999E-2</v>
      </c>
      <c r="I25" s="569">
        <v>0.02</v>
      </c>
      <c r="J25" s="568">
        <v>1.6863E-2</v>
      </c>
      <c r="K25" s="568">
        <v>1.5315E-2</v>
      </c>
    </row>
    <row r="26" spans="1:11" s="613" customFormat="1" ht="15.95" customHeight="1">
      <c r="A26" s="86" t="s">
        <v>224</v>
      </c>
      <c r="B26" s="622"/>
      <c r="C26" s="837">
        <v>-9.9900000000000009E-7</v>
      </c>
      <c r="D26" s="568">
        <v>-9.9999999999999995E-7</v>
      </c>
      <c r="E26" s="569">
        <v>-9.9999999999999995E-7</v>
      </c>
      <c r="F26" s="568">
        <v>0</v>
      </c>
      <c r="G26" s="568">
        <v>0</v>
      </c>
      <c r="H26" s="568">
        <v>0</v>
      </c>
      <c r="I26" s="569">
        <v>-4.1000000000000002E-2</v>
      </c>
      <c r="J26" s="568">
        <v>-9.9900000000000009E-7</v>
      </c>
      <c r="K26" s="568">
        <v>0</v>
      </c>
    </row>
    <row r="27" spans="1:11" s="613" customFormat="1" ht="15.95" customHeight="1">
      <c r="A27" s="601" t="s">
        <v>225</v>
      </c>
      <c r="B27" s="623"/>
      <c r="C27" s="838">
        <v>0</v>
      </c>
      <c r="D27" s="572">
        <v>0</v>
      </c>
      <c r="E27" s="573">
        <v>0</v>
      </c>
      <c r="F27" s="572">
        <v>0</v>
      </c>
      <c r="G27" s="572">
        <v>0</v>
      </c>
      <c r="H27" s="572">
        <v>0</v>
      </c>
      <c r="I27" s="573">
        <v>0</v>
      </c>
      <c r="J27" s="572">
        <v>0</v>
      </c>
      <c r="K27" s="572">
        <v>0</v>
      </c>
    </row>
    <row r="28" spans="1:11" s="613" customFormat="1" ht="15.95" customHeight="1">
      <c r="A28" s="592" t="s">
        <v>178</v>
      </c>
      <c r="B28" s="615"/>
      <c r="C28" s="821"/>
      <c r="D28" s="492"/>
      <c r="E28" s="552"/>
      <c r="F28" s="492"/>
      <c r="G28" s="492"/>
      <c r="H28" s="492"/>
      <c r="I28" s="552"/>
      <c r="J28" s="492"/>
      <c r="K28" s="492"/>
    </row>
    <row r="29" spans="1:11" s="613" customFormat="1" ht="15.95" customHeight="1">
      <c r="A29" s="55" t="s">
        <v>168</v>
      </c>
      <c r="B29" s="624"/>
      <c r="C29" s="839" t="s">
        <v>169</v>
      </c>
      <c r="D29" s="603" t="s">
        <v>169</v>
      </c>
      <c r="E29" s="602" t="s">
        <v>169</v>
      </c>
      <c r="F29" s="603">
        <v>1.4021629642509945</v>
      </c>
      <c r="G29" s="603" t="s">
        <v>169</v>
      </c>
      <c r="H29" s="603" t="s">
        <v>169</v>
      </c>
      <c r="I29" s="602" t="s">
        <v>169</v>
      </c>
      <c r="J29" s="603" t="s">
        <v>169</v>
      </c>
      <c r="K29" s="603" t="s">
        <v>169</v>
      </c>
    </row>
    <row r="30" spans="1:11" s="613" customFormat="1" ht="15.95" customHeight="1">
      <c r="A30" s="601" t="s">
        <v>179</v>
      </c>
      <c r="B30" s="625"/>
      <c r="C30" s="840">
        <v>-0.69352909030253063</v>
      </c>
      <c r="D30" s="605">
        <v>-1.0095272487735685</v>
      </c>
      <c r="E30" s="604">
        <v>-0.64049902234804412</v>
      </c>
      <c r="F30" s="605">
        <v>0.2981556826379298</v>
      </c>
      <c r="G30" s="605">
        <v>-0.57108126266530501</v>
      </c>
      <c r="H30" s="605">
        <v>-0.3837467483595956</v>
      </c>
      <c r="I30" s="604">
        <v>-0.55146618183666085</v>
      </c>
      <c r="J30" s="605">
        <v>-0.78553270238796546</v>
      </c>
      <c r="K30" s="605">
        <v>-0.50039540913412428</v>
      </c>
    </row>
    <row r="31" spans="1:11" s="613" customFormat="1" ht="15.95" customHeight="1">
      <c r="A31" s="592" t="s">
        <v>227</v>
      </c>
      <c r="B31" s="626"/>
      <c r="C31" s="841"/>
      <c r="D31" s="607"/>
      <c r="E31" s="606"/>
      <c r="F31" s="607"/>
      <c r="G31" s="607"/>
      <c r="H31" s="607"/>
      <c r="I31" s="606"/>
      <c r="J31" s="607"/>
      <c r="K31" s="607"/>
    </row>
    <row r="32" spans="1:11" s="613" customFormat="1" ht="15.95" customHeight="1">
      <c r="A32" s="55" t="s">
        <v>177</v>
      </c>
      <c r="B32" s="620"/>
      <c r="C32" s="829">
        <v>0</v>
      </c>
      <c r="D32" s="513">
        <v>0</v>
      </c>
      <c r="E32" s="562">
        <v>0</v>
      </c>
      <c r="F32" s="513">
        <v>0</v>
      </c>
      <c r="G32" s="513">
        <v>5.506954009430797E-3</v>
      </c>
      <c r="H32" s="513">
        <v>0</v>
      </c>
      <c r="I32" s="562">
        <v>0</v>
      </c>
      <c r="J32" s="513">
        <v>0</v>
      </c>
      <c r="K32" s="513">
        <v>1.4870971458479077E-3</v>
      </c>
    </row>
    <row r="33" spans="1:11" s="613" customFormat="1" ht="15.95" customHeight="1">
      <c r="A33" s="426" t="s">
        <v>171</v>
      </c>
      <c r="B33" s="627"/>
      <c r="C33" s="842">
        <v>5112.0230000000001</v>
      </c>
      <c r="D33" s="628">
        <v>5523.2049999999999</v>
      </c>
      <c r="E33" s="608">
        <v>5592.1760000000004</v>
      </c>
      <c r="F33" s="628">
        <v>4828.1989999999996</v>
      </c>
      <c r="G33" s="628">
        <v>6917.3670000000002</v>
      </c>
      <c r="H33" s="628">
        <v>7609.72</v>
      </c>
      <c r="I33" s="608">
        <v>10470.221</v>
      </c>
      <c r="J33" s="628">
        <v>5112.0230000000001</v>
      </c>
      <c r="K33" s="628">
        <v>6917.3670000000002</v>
      </c>
    </row>
    <row r="34" spans="1:11" ht="15" customHeight="1">
      <c r="A34" s="378" t="s">
        <v>228</v>
      </c>
      <c r="B34" s="308"/>
      <c r="C34" s="308"/>
      <c r="D34" s="629"/>
      <c r="E34" s="308"/>
      <c r="F34" s="308"/>
      <c r="G34" s="629"/>
      <c r="H34" s="629"/>
      <c r="I34" s="629"/>
      <c r="J34" s="629"/>
      <c r="K34" s="629"/>
    </row>
    <row r="35" spans="1:11" ht="15" customHeight="1">
      <c r="A35" s="378" t="s">
        <v>181</v>
      </c>
      <c r="B35" s="308"/>
      <c r="C35" s="308"/>
      <c r="D35" s="308"/>
      <c r="E35" s="308"/>
      <c r="F35" s="629"/>
      <c r="G35" s="308"/>
      <c r="H35" s="308"/>
      <c r="I35" s="308"/>
      <c r="J35" s="308"/>
      <c r="K35" s="308"/>
    </row>
    <row r="36" spans="1:11" ht="15" customHeight="1">
      <c r="A36" s="378" t="s">
        <v>182</v>
      </c>
      <c r="B36" s="609"/>
      <c r="C36" s="609"/>
      <c r="D36" s="609"/>
      <c r="E36" s="609"/>
      <c r="F36" s="609"/>
      <c r="G36" s="609"/>
      <c r="H36" s="609"/>
      <c r="I36" s="609"/>
      <c r="J36" s="609"/>
      <c r="K36" s="609"/>
    </row>
    <row r="37" spans="1:11" ht="15" customHeight="1"/>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GridLines="0" showZeros="0" view="pageBreakPreview" zoomScale="70" zoomScaleNormal="70" zoomScaleSheetLayoutView="70" workbookViewId="0"/>
  </sheetViews>
  <sheetFormatPr defaultColWidth="9.140625" defaultRowHeight="9"/>
  <cols>
    <col min="1" max="1" width="65.7109375" style="661" customWidth="1"/>
    <col min="2" max="7" width="14.7109375" style="694" customWidth="1"/>
    <col min="8" max="9" width="14.7109375" style="661" customWidth="1"/>
    <col min="10" max="10" width="3.7109375" style="661" customWidth="1"/>
    <col min="11" max="16384" width="9.140625" style="661"/>
  </cols>
  <sheetData>
    <row r="1" spans="1:14" s="92" customFormat="1" ht="50.1" customHeight="1">
      <c r="A1" s="91"/>
    </row>
    <row r="2" spans="1:14" s="95" customFormat="1" ht="39.950000000000003" customHeight="1">
      <c r="A2" s="94" t="s">
        <v>417</v>
      </c>
      <c r="C2" s="121"/>
      <c r="D2" s="121"/>
      <c r="I2" s="122"/>
    </row>
    <row r="3" spans="1:14" s="95" customFormat="1" ht="2.1" customHeight="1">
      <c r="A3" s="635"/>
      <c r="B3" s="636"/>
      <c r="C3" s="637"/>
      <c r="D3" s="637"/>
      <c r="E3" s="636"/>
      <c r="F3" s="636"/>
      <c r="G3" s="636"/>
      <c r="H3" s="636"/>
      <c r="I3" s="655"/>
    </row>
    <row r="4" spans="1:14" s="98" customFormat="1" ht="15.75" customHeight="1">
      <c r="A4" s="96"/>
      <c r="B4" s="96"/>
      <c r="C4" s="96"/>
      <c r="D4" s="96"/>
      <c r="E4" s="97"/>
      <c r="F4" s="97"/>
      <c r="G4" s="97"/>
      <c r="H4" s="97"/>
      <c r="I4" s="97"/>
      <c r="J4" s="227"/>
    </row>
    <row r="5" spans="1:14" s="98" customFormat="1" ht="19.5" customHeight="1">
      <c r="A5" s="638" t="s">
        <v>235</v>
      </c>
      <c r="B5" s="639"/>
      <c r="C5" s="639"/>
      <c r="D5" s="639"/>
      <c r="E5" s="656"/>
      <c r="F5" s="656"/>
      <c r="G5" s="656"/>
      <c r="H5" s="656"/>
      <c r="I5" s="656"/>
      <c r="J5" s="99"/>
    </row>
    <row r="6" spans="1:14" s="658" customFormat="1" ht="15.95" customHeight="1">
      <c r="A6" s="99"/>
      <c r="B6" s="1195" t="s">
        <v>91</v>
      </c>
      <c r="C6" s="1196"/>
      <c r="D6" s="1194" t="s">
        <v>92</v>
      </c>
      <c r="E6" s="1196"/>
      <c r="F6" s="1194" t="s">
        <v>306</v>
      </c>
      <c r="G6" s="1196"/>
      <c r="H6" s="1194" t="s">
        <v>236</v>
      </c>
      <c r="I6" s="1194"/>
      <c r="J6" s="657"/>
      <c r="L6" s="659"/>
    </row>
    <row r="7" spans="1:14" s="658" customFormat="1" ht="15.95" customHeight="1">
      <c r="A7" s="640" t="s">
        <v>56</v>
      </c>
      <c r="B7" s="955" t="s">
        <v>321</v>
      </c>
      <c r="C7" s="127" t="s">
        <v>312</v>
      </c>
      <c r="D7" s="955" t="s">
        <v>321</v>
      </c>
      <c r="E7" s="127" t="s">
        <v>312</v>
      </c>
      <c r="F7" s="955" t="s">
        <v>321</v>
      </c>
      <c r="G7" s="127" t="s">
        <v>312</v>
      </c>
      <c r="H7" s="955" t="s">
        <v>321</v>
      </c>
      <c r="I7" s="751" t="s">
        <v>312</v>
      </c>
      <c r="J7" s="657"/>
      <c r="L7" s="659"/>
    </row>
    <row r="8" spans="1:14" ht="15.95" customHeight="1">
      <c r="A8" s="99" t="s">
        <v>237</v>
      </c>
      <c r="B8" s="956">
        <v>13272</v>
      </c>
      <c r="C8" s="660">
        <v>15010</v>
      </c>
      <c r="D8" s="957">
        <v>13262</v>
      </c>
      <c r="E8" s="660">
        <v>12334</v>
      </c>
      <c r="F8" s="957">
        <v>0</v>
      </c>
      <c r="G8" s="660">
        <v>6739</v>
      </c>
      <c r="H8" s="957">
        <v>10</v>
      </c>
      <c r="I8" s="644">
        <v>-4063</v>
      </c>
      <c r="J8" s="880"/>
      <c r="L8" s="662"/>
      <c r="M8" s="663"/>
      <c r="N8" s="664"/>
    </row>
    <row r="9" spans="1:14" ht="15.95" customHeight="1">
      <c r="A9" s="640" t="s">
        <v>238</v>
      </c>
      <c r="B9" s="958">
        <v>41876</v>
      </c>
      <c r="C9" s="665">
        <v>43185</v>
      </c>
      <c r="D9" s="959">
        <v>41879</v>
      </c>
      <c r="E9" s="665">
        <v>43185</v>
      </c>
      <c r="F9" s="959">
        <v>0</v>
      </c>
      <c r="G9" s="665">
        <v>0</v>
      </c>
      <c r="H9" s="959">
        <v>-3</v>
      </c>
      <c r="I9" s="666">
        <v>0</v>
      </c>
      <c r="J9" s="880"/>
      <c r="L9" s="662"/>
      <c r="M9" s="663"/>
      <c r="N9" s="664"/>
    </row>
    <row r="10" spans="1:14" ht="15.95" customHeight="1">
      <c r="A10" s="641" t="s">
        <v>239</v>
      </c>
      <c r="B10" s="956"/>
      <c r="C10" s="660"/>
      <c r="D10" s="957"/>
      <c r="E10" s="660"/>
      <c r="F10" s="957"/>
      <c r="G10" s="660"/>
      <c r="H10" s="957"/>
      <c r="I10" s="644"/>
      <c r="J10" s="880"/>
      <c r="L10" s="662"/>
      <c r="M10" s="663"/>
      <c r="N10" s="664"/>
    </row>
    <row r="11" spans="1:14" ht="15.95" customHeight="1">
      <c r="A11" s="668" t="s">
        <v>240</v>
      </c>
      <c r="B11" s="956">
        <v>133402</v>
      </c>
      <c r="C11" s="660">
        <v>126738</v>
      </c>
      <c r="D11" s="957">
        <v>133402</v>
      </c>
      <c r="E11" s="660">
        <v>126171</v>
      </c>
      <c r="F11" s="957">
        <v>0</v>
      </c>
      <c r="G11" s="660">
        <v>645</v>
      </c>
      <c r="H11" s="957">
        <v>0</v>
      </c>
      <c r="I11" s="644">
        <v>-78</v>
      </c>
      <c r="J11" s="880"/>
      <c r="L11" s="662"/>
      <c r="M11" s="663"/>
      <c r="N11" s="664"/>
    </row>
    <row r="12" spans="1:14" ht="15.95" customHeight="1">
      <c r="A12" s="668" t="s">
        <v>241</v>
      </c>
      <c r="B12" s="956">
        <v>0</v>
      </c>
      <c r="C12" s="660">
        <v>38822</v>
      </c>
      <c r="D12" s="957">
        <v>0</v>
      </c>
      <c r="E12" s="660">
        <v>0</v>
      </c>
      <c r="F12" s="957">
        <v>0</v>
      </c>
      <c r="G12" s="660">
        <v>38822</v>
      </c>
      <c r="H12" s="957">
        <v>0</v>
      </c>
      <c r="I12" s="644">
        <v>0</v>
      </c>
      <c r="J12" s="880"/>
      <c r="L12" s="662"/>
      <c r="M12" s="663"/>
      <c r="N12" s="664"/>
    </row>
    <row r="13" spans="1:14" ht="15.95" customHeight="1">
      <c r="A13" s="668" t="s">
        <v>242</v>
      </c>
      <c r="B13" s="956">
        <v>3834</v>
      </c>
      <c r="C13" s="660">
        <v>7773</v>
      </c>
      <c r="D13" s="957">
        <v>3944</v>
      </c>
      <c r="E13" s="660">
        <v>3479</v>
      </c>
      <c r="F13" s="957">
        <v>0</v>
      </c>
      <c r="G13" s="660">
        <v>4436</v>
      </c>
      <c r="H13" s="957">
        <v>-110</v>
      </c>
      <c r="I13" s="644">
        <v>-142</v>
      </c>
      <c r="J13" s="880"/>
      <c r="L13" s="662"/>
      <c r="M13" s="663"/>
      <c r="N13" s="664"/>
    </row>
    <row r="14" spans="1:14" ht="15.95" customHeight="1">
      <c r="A14" s="669" t="s">
        <v>243</v>
      </c>
      <c r="B14" s="958">
        <v>4425</v>
      </c>
      <c r="C14" s="665">
        <v>4160</v>
      </c>
      <c r="D14" s="959">
        <v>4425</v>
      </c>
      <c r="E14" s="665">
        <v>3548</v>
      </c>
      <c r="F14" s="959">
        <v>0</v>
      </c>
      <c r="G14" s="665">
        <v>612</v>
      </c>
      <c r="H14" s="959">
        <v>0</v>
      </c>
      <c r="I14" s="666">
        <v>0</v>
      </c>
      <c r="J14" s="880"/>
      <c r="L14" s="662"/>
      <c r="M14" s="663"/>
      <c r="N14" s="664"/>
    </row>
    <row r="15" spans="1:14" ht="15.95" customHeight="1">
      <c r="A15" s="641" t="s">
        <v>244</v>
      </c>
      <c r="B15" s="956"/>
      <c r="C15" s="960"/>
      <c r="D15" s="957"/>
      <c r="E15" s="660"/>
      <c r="F15" s="957"/>
      <c r="G15" s="660"/>
      <c r="H15" s="957"/>
      <c r="I15" s="644">
        <v>0</v>
      </c>
      <c r="J15" s="880"/>
      <c r="L15" s="662"/>
      <c r="M15" s="663"/>
      <c r="N15" s="664"/>
    </row>
    <row r="16" spans="1:14" ht="15.95" customHeight="1">
      <c r="A16" s="668" t="s">
        <v>245</v>
      </c>
      <c r="B16" s="956">
        <v>92639</v>
      </c>
      <c r="C16" s="720">
        <v>158968</v>
      </c>
      <c r="D16" s="957">
        <v>92639</v>
      </c>
      <c r="E16" s="660">
        <v>91942</v>
      </c>
      <c r="F16" s="957">
        <v>0</v>
      </c>
      <c r="G16" s="660">
        <v>67025</v>
      </c>
      <c r="H16" s="957">
        <v>0</v>
      </c>
      <c r="I16" s="644">
        <v>1</v>
      </c>
      <c r="J16" s="880"/>
      <c r="L16" s="662"/>
      <c r="M16" s="663"/>
      <c r="N16" s="664"/>
    </row>
    <row r="17" spans="1:14" ht="15.95" customHeight="1">
      <c r="A17" s="670" t="s">
        <v>246</v>
      </c>
      <c r="B17" s="956">
        <v>2086</v>
      </c>
      <c r="C17" s="660">
        <v>7855</v>
      </c>
      <c r="D17" s="957">
        <v>2086</v>
      </c>
      <c r="E17" s="660">
        <v>1691</v>
      </c>
      <c r="F17" s="957">
        <v>0</v>
      </c>
      <c r="G17" s="660">
        <v>6164</v>
      </c>
      <c r="H17" s="957">
        <v>0</v>
      </c>
      <c r="I17" s="644">
        <v>0</v>
      </c>
      <c r="J17" s="880"/>
      <c r="L17" s="662"/>
      <c r="M17" s="663"/>
      <c r="N17" s="664"/>
    </row>
    <row r="18" spans="1:14" ht="15.95" customHeight="1">
      <c r="A18" s="670" t="s">
        <v>247</v>
      </c>
      <c r="B18" s="956">
        <v>90553</v>
      </c>
      <c r="C18" s="660">
        <v>151113</v>
      </c>
      <c r="D18" s="957">
        <v>90553</v>
      </c>
      <c r="E18" s="660">
        <v>90251</v>
      </c>
      <c r="F18" s="957">
        <v>0</v>
      </c>
      <c r="G18" s="660">
        <v>60861</v>
      </c>
      <c r="H18" s="957">
        <v>0</v>
      </c>
      <c r="I18" s="644">
        <v>1</v>
      </c>
      <c r="J18" s="880"/>
      <c r="L18" s="662"/>
      <c r="M18" s="663"/>
      <c r="N18" s="664"/>
    </row>
    <row r="19" spans="1:14" ht="15.95" customHeight="1">
      <c r="A19" s="669" t="s">
        <v>248</v>
      </c>
      <c r="B19" s="958">
        <v>2170</v>
      </c>
      <c r="C19" s="665">
        <v>2497</v>
      </c>
      <c r="D19" s="959">
        <v>2170</v>
      </c>
      <c r="E19" s="665">
        <v>2497</v>
      </c>
      <c r="F19" s="959">
        <v>0</v>
      </c>
      <c r="G19" s="665">
        <v>0</v>
      </c>
      <c r="H19" s="959">
        <v>0</v>
      </c>
      <c r="I19" s="666">
        <v>0</v>
      </c>
      <c r="J19" s="880"/>
      <c r="L19" s="662"/>
      <c r="M19" s="663"/>
      <c r="N19" s="664"/>
    </row>
    <row r="20" spans="1:14" ht="15.95" customHeight="1">
      <c r="A20" s="641" t="s">
        <v>249</v>
      </c>
      <c r="B20" s="961"/>
      <c r="C20" s="660"/>
      <c r="D20" s="957"/>
      <c r="E20" s="660"/>
      <c r="F20" s="957"/>
      <c r="G20" s="660"/>
      <c r="H20" s="957"/>
      <c r="I20" s="644">
        <v>0</v>
      </c>
      <c r="J20" s="880"/>
      <c r="L20" s="662"/>
      <c r="M20" s="663"/>
      <c r="N20" s="664"/>
    </row>
    <row r="21" spans="1:14" ht="15.95" customHeight="1">
      <c r="A21" s="668" t="s">
        <v>341</v>
      </c>
      <c r="B21" s="956">
        <v>11995</v>
      </c>
      <c r="C21" s="660">
        <v>17277</v>
      </c>
      <c r="D21" s="956">
        <v>11995</v>
      </c>
      <c r="E21" s="660">
        <v>11740.314</v>
      </c>
      <c r="F21" s="957">
        <v>0</v>
      </c>
      <c r="G21" s="660">
        <v>5536.4411760000003</v>
      </c>
      <c r="H21" s="957">
        <v>0</v>
      </c>
      <c r="I21" s="644">
        <v>0.24482399999942572</v>
      </c>
      <c r="J21" s="880"/>
      <c r="L21" s="662"/>
      <c r="M21" s="663"/>
      <c r="N21" s="664"/>
    </row>
    <row r="22" spans="1:14" ht="15.95" customHeight="1">
      <c r="A22" s="669" t="s">
        <v>250</v>
      </c>
      <c r="B22" s="958">
        <v>508223</v>
      </c>
      <c r="C22" s="665">
        <v>522241</v>
      </c>
      <c r="D22" s="959">
        <v>508886</v>
      </c>
      <c r="E22" s="665">
        <v>501747</v>
      </c>
      <c r="F22" s="959">
        <v>0</v>
      </c>
      <c r="G22" s="665">
        <v>21574.558824</v>
      </c>
      <c r="H22" s="959">
        <v>-663</v>
      </c>
      <c r="I22" s="666">
        <v>-1080.5588239999997</v>
      </c>
      <c r="J22" s="880"/>
      <c r="L22" s="662"/>
      <c r="M22" s="663"/>
      <c r="N22" s="664"/>
    </row>
    <row r="23" spans="1:14" ht="15.95" customHeight="1">
      <c r="A23" s="99" t="s">
        <v>251</v>
      </c>
      <c r="B23" s="956">
        <v>0</v>
      </c>
      <c r="C23" s="660">
        <v>270</v>
      </c>
      <c r="D23" s="957">
        <v>0</v>
      </c>
      <c r="E23" s="660">
        <v>0</v>
      </c>
      <c r="F23" s="957">
        <v>0</v>
      </c>
      <c r="G23" s="660">
        <v>270</v>
      </c>
      <c r="H23" s="957">
        <v>0</v>
      </c>
      <c r="I23" s="644">
        <v>0</v>
      </c>
      <c r="J23" s="880"/>
      <c r="L23" s="662"/>
      <c r="M23" s="663"/>
      <c r="N23" s="664"/>
    </row>
    <row r="24" spans="1:14" s="671" customFormat="1" ht="15.95" customHeight="1">
      <c r="A24" s="99" t="s">
        <v>252</v>
      </c>
      <c r="B24" s="956">
        <v>1592</v>
      </c>
      <c r="C24" s="660">
        <v>3074</v>
      </c>
      <c r="D24" s="957">
        <v>1511</v>
      </c>
      <c r="E24" s="660">
        <v>1469</v>
      </c>
      <c r="F24" s="957">
        <v>0</v>
      </c>
      <c r="G24" s="660">
        <v>1575</v>
      </c>
      <c r="H24" s="957">
        <v>81</v>
      </c>
      <c r="I24" s="644">
        <v>30</v>
      </c>
      <c r="J24" s="880"/>
      <c r="L24" s="672"/>
      <c r="M24" s="663"/>
      <c r="N24" s="664"/>
    </row>
    <row r="25" spans="1:14" s="671" customFormat="1" ht="15.95" customHeight="1">
      <c r="A25" s="99" t="s">
        <v>253</v>
      </c>
      <c r="B25" s="956">
        <v>78</v>
      </c>
      <c r="C25" s="660">
        <v>1137</v>
      </c>
      <c r="D25" s="957">
        <v>78</v>
      </c>
      <c r="E25" s="660">
        <v>93</v>
      </c>
      <c r="F25" s="957">
        <v>0</v>
      </c>
      <c r="G25" s="660">
        <v>786</v>
      </c>
      <c r="H25" s="957">
        <v>0</v>
      </c>
      <c r="I25" s="644">
        <v>258</v>
      </c>
      <c r="J25" s="880"/>
      <c r="L25" s="672"/>
      <c r="M25" s="663"/>
      <c r="N25" s="664"/>
    </row>
    <row r="26" spans="1:14" ht="15.95" customHeight="1">
      <c r="A26" s="99" t="s">
        <v>254</v>
      </c>
      <c r="B26" s="956">
        <v>2111</v>
      </c>
      <c r="C26" s="660">
        <v>2275</v>
      </c>
      <c r="D26" s="957">
        <v>2111</v>
      </c>
      <c r="E26" s="660">
        <v>2127</v>
      </c>
      <c r="F26" s="957">
        <v>0</v>
      </c>
      <c r="G26" s="660">
        <v>149</v>
      </c>
      <c r="H26" s="957">
        <v>0</v>
      </c>
      <c r="I26" s="644">
        <v>-1</v>
      </c>
      <c r="J26" s="880"/>
      <c r="L26" s="662"/>
      <c r="M26" s="663"/>
      <c r="N26" s="664"/>
    </row>
    <row r="27" spans="1:14" ht="15.95" customHeight="1">
      <c r="A27" s="99" t="s">
        <v>255</v>
      </c>
      <c r="B27" s="956">
        <v>1655</v>
      </c>
      <c r="C27" s="660">
        <v>1835</v>
      </c>
      <c r="D27" s="957">
        <v>1655</v>
      </c>
      <c r="E27" s="660">
        <v>1613</v>
      </c>
      <c r="F27" s="957">
        <v>0</v>
      </c>
      <c r="G27" s="660">
        <v>383</v>
      </c>
      <c r="H27" s="957">
        <v>0</v>
      </c>
      <c r="I27" s="644">
        <v>-161</v>
      </c>
      <c r="J27" s="880"/>
      <c r="L27" s="662"/>
      <c r="M27" s="663"/>
      <c r="N27" s="664"/>
    </row>
    <row r="28" spans="1:14" ht="15.95" customHeight="1">
      <c r="A28" s="99" t="s">
        <v>256</v>
      </c>
      <c r="B28" s="956">
        <v>0</v>
      </c>
      <c r="C28" s="660">
        <v>1441</v>
      </c>
      <c r="D28" s="957"/>
      <c r="E28" s="660">
        <v>0</v>
      </c>
      <c r="F28" s="957">
        <v>0</v>
      </c>
      <c r="G28" s="660">
        <v>1441</v>
      </c>
      <c r="H28" s="957">
        <v>0</v>
      </c>
      <c r="I28" s="644">
        <v>0</v>
      </c>
      <c r="J28" s="880"/>
      <c r="L28" s="662"/>
      <c r="M28" s="663"/>
      <c r="N28" s="664"/>
    </row>
    <row r="29" spans="1:14" ht="15.95" customHeight="1">
      <c r="A29" s="640" t="s">
        <v>257</v>
      </c>
      <c r="B29" s="958">
        <v>159480</v>
      </c>
      <c r="C29" s="665">
        <v>3036</v>
      </c>
      <c r="D29" s="959">
        <v>26</v>
      </c>
      <c r="E29" s="665">
        <v>0</v>
      </c>
      <c r="F29" s="959">
        <v>160186</v>
      </c>
      <c r="G29" s="665">
        <v>123</v>
      </c>
      <c r="H29" s="959">
        <v>-732</v>
      </c>
      <c r="I29" s="666">
        <v>2913</v>
      </c>
      <c r="J29" s="880"/>
      <c r="L29" s="662"/>
      <c r="M29" s="663"/>
      <c r="N29" s="664"/>
    </row>
    <row r="30" spans="1:14" s="671" customFormat="1" ht="15.95" customHeight="1">
      <c r="A30" s="641" t="s">
        <v>258</v>
      </c>
      <c r="B30" s="956"/>
      <c r="C30" s="660"/>
      <c r="D30" s="957"/>
      <c r="E30" s="660"/>
      <c r="F30" s="957"/>
      <c r="G30" s="660"/>
      <c r="H30" s="957"/>
      <c r="I30" s="644">
        <v>0</v>
      </c>
      <c r="J30" s="880"/>
      <c r="L30" s="672"/>
      <c r="M30" s="663"/>
      <c r="N30" s="664"/>
    </row>
    <row r="31" spans="1:14" s="671" customFormat="1" ht="15.95" customHeight="1">
      <c r="A31" s="668" t="s">
        <v>259</v>
      </c>
      <c r="B31" s="956">
        <v>1350</v>
      </c>
      <c r="C31" s="660">
        <v>1560</v>
      </c>
      <c r="D31" s="957">
        <v>1350</v>
      </c>
      <c r="E31" s="660">
        <v>1500</v>
      </c>
      <c r="F31" s="957"/>
      <c r="G31" s="660">
        <v>33</v>
      </c>
      <c r="H31" s="957">
        <v>0</v>
      </c>
      <c r="I31" s="644">
        <v>27</v>
      </c>
      <c r="J31" s="880"/>
      <c r="L31" s="672"/>
      <c r="M31" s="663"/>
      <c r="N31" s="664"/>
    </row>
    <row r="32" spans="1:14" s="671" customFormat="1" ht="15.95" customHeight="1">
      <c r="A32" s="668" t="s">
        <v>243</v>
      </c>
      <c r="B32" s="956">
        <v>12885</v>
      </c>
      <c r="C32" s="660">
        <v>19219</v>
      </c>
      <c r="D32" s="957">
        <v>13085</v>
      </c>
      <c r="E32" s="660">
        <v>15258</v>
      </c>
      <c r="F32" s="957"/>
      <c r="G32" s="660">
        <v>3912</v>
      </c>
      <c r="H32" s="957">
        <v>-200</v>
      </c>
      <c r="I32" s="644">
        <v>49</v>
      </c>
      <c r="J32" s="880"/>
      <c r="L32" s="672"/>
      <c r="M32" s="663"/>
      <c r="N32" s="664"/>
    </row>
    <row r="33" spans="1:26" ht="15.95" customHeight="1">
      <c r="A33" s="673" t="s">
        <v>260</v>
      </c>
      <c r="B33" s="962">
        <v>990987</v>
      </c>
      <c r="C33" s="674">
        <v>970517</v>
      </c>
      <c r="D33" s="962">
        <v>832418</v>
      </c>
      <c r="E33" s="674">
        <v>818705</v>
      </c>
      <c r="F33" s="962">
        <v>160186</v>
      </c>
      <c r="G33" s="674">
        <v>154062</v>
      </c>
      <c r="H33" s="962">
        <v>-1617</v>
      </c>
      <c r="I33" s="675">
        <v>-2251</v>
      </c>
      <c r="J33" s="880"/>
      <c r="L33" s="662"/>
      <c r="M33" s="663"/>
      <c r="N33" s="664"/>
    </row>
    <row r="34" spans="1:26" s="676" customFormat="1" ht="15" customHeight="1">
      <c r="A34" s="1197"/>
      <c r="B34" s="1197"/>
      <c r="C34" s="1197"/>
      <c r="D34" s="1197"/>
      <c r="E34" s="1197"/>
      <c r="F34" s="1197"/>
      <c r="G34" s="1197"/>
      <c r="H34" s="1197"/>
      <c r="I34" s="1197"/>
      <c r="J34" s="667"/>
    </row>
    <row r="35" spans="1:26" s="676" customFormat="1" ht="15" customHeight="1">
      <c r="A35" s="677"/>
      <c r="B35" s="677"/>
      <c r="C35" s="677"/>
      <c r="D35" s="677"/>
      <c r="E35" s="677"/>
      <c r="F35" s="677"/>
      <c r="G35" s="677"/>
      <c r="H35" s="677"/>
      <c r="I35" s="677"/>
      <c r="J35" s="667"/>
    </row>
    <row r="36" spans="1:26" s="667" customFormat="1" ht="15.95" customHeight="1">
      <c r="A36" s="93"/>
      <c r="B36" s="678"/>
      <c r="C36" s="678"/>
      <c r="D36" s="678"/>
      <c r="E36" s="678"/>
      <c r="F36" s="678"/>
      <c r="G36" s="678"/>
      <c r="H36" s="678"/>
      <c r="I36" s="678"/>
    </row>
    <row r="37" spans="1:26" s="98" customFormat="1" ht="15.95" customHeight="1">
      <c r="A37" s="679"/>
      <c r="B37" s="680"/>
      <c r="C37" s="680"/>
      <c r="D37" s="680"/>
      <c r="E37" s="680"/>
      <c r="F37" s="680"/>
      <c r="G37" s="680"/>
      <c r="H37" s="680"/>
      <c r="I37" s="680"/>
      <c r="J37" s="92"/>
      <c r="K37" s="92"/>
      <c r="L37" s="92"/>
      <c r="M37" s="92"/>
      <c r="N37" s="92"/>
      <c r="O37" s="92"/>
      <c r="P37" s="92"/>
      <c r="Q37" s="92"/>
      <c r="R37" s="92"/>
      <c r="S37" s="92"/>
      <c r="T37" s="92"/>
      <c r="U37" s="92"/>
      <c r="V37" s="92"/>
      <c r="W37" s="92"/>
      <c r="X37" s="92"/>
      <c r="Y37" s="92"/>
      <c r="Z37" s="92"/>
    </row>
    <row r="38" spans="1:26" ht="13.5" customHeight="1">
      <c r="A38" s="681"/>
      <c r="B38" s="682"/>
      <c r="C38" s="682"/>
      <c r="D38" s="683"/>
      <c r="E38" s="683"/>
      <c r="F38" s="683"/>
      <c r="G38" s="683"/>
      <c r="H38" s="683"/>
      <c r="I38" s="683"/>
    </row>
    <row r="39" spans="1:26" ht="13.5" customHeight="1">
      <c r="A39" s="681"/>
      <c r="B39" s="682"/>
      <c r="C39" s="683"/>
      <c r="D39" s="683"/>
      <c r="E39" s="683"/>
      <c r="F39" s="683"/>
      <c r="G39" s="683"/>
      <c r="H39" s="683"/>
      <c r="I39" s="683"/>
    </row>
    <row r="40" spans="1:26" ht="13.5" customHeight="1">
      <c r="A40" s="681"/>
      <c r="B40" s="682"/>
      <c r="C40" s="683"/>
      <c r="D40" s="683"/>
      <c r="E40" s="683"/>
      <c r="F40" s="683"/>
      <c r="G40" s="683"/>
      <c r="H40" s="683"/>
      <c r="I40" s="683"/>
    </row>
    <row r="41" spans="1:26" ht="13.5" customHeight="1">
      <c r="A41" s="681"/>
      <c r="B41" s="682"/>
      <c r="C41" s="683"/>
      <c r="D41" s="683"/>
      <c r="E41" s="683"/>
      <c r="F41" s="683"/>
      <c r="G41" s="683"/>
      <c r="H41" s="683"/>
      <c r="I41" s="683"/>
    </row>
    <row r="42" spans="1:26" ht="13.5" customHeight="1">
      <c r="A42" s="681"/>
      <c r="B42" s="682"/>
      <c r="C42" s="683"/>
      <c r="D42" s="683"/>
      <c r="E42" s="683"/>
      <c r="F42" s="683"/>
      <c r="G42" s="683"/>
      <c r="H42" s="683"/>
      <c r="I42" s="683"/>
    </row>
    <row r="43" spans="1:26" ht="13.5" customHeight="1">
      <c r="A43" s="681"/>
      <c r="B43" s="682"/>
      <c r="C43" s="683"/>
      <c r="D43" s="683"/>
      <c r="E43" s="683"/>
      <c r="F43" s="683"/>
      <c r="G43" s="683"/>
      <c r="H43" s="683"/>
      <c r="I43" s="683"/>
    </row>
    <row r="44" spans="1:26" ht="13.5" customHeight="1">
      <c r="A44" s="681"/>
      <c r="B44" s="682"/>
      <c r="C44" s="683"/>
      <c r="D44" s="683"/>
      <c r="E44" s="683"/>
      <c r="F44" s="683"/>
      <c r="G44" s="683"/>
      <c r="H44" s="683"/>
      <c r="I44" s="683"/>
    </row>
    <row r="45" spans="1:26" ht="13.5" customHeight="1">
      <c r="A45" s="684"/>
      <c r="B45" s="682"/>
      <c r="C45" s="682"/>
      <c r="D45" s="682"/>
      <c r="E45" s="682"/>
      <c r="F45" s="682"/>
      <c r="G45" s="682"/>
      <c r="H45" s="682"/>
      <c r="I45" s="682"/>
    </row>
    <row r="46" spans="1:26" ht="13.5" customHeight="1">
      <c r="A46" s="681"/>
      <c r="B46" s="683"/>
      <c r="C46" s="683"/>
      <c r="D46" s="683"/>
      <c r="E46" s="683"/>
      <c r="F46" s="683"/>
      <c r="G46" s="683"/>
      <c r="H46" s="683"/>
      <c r="I46" s="683"/>
    </row>
    <row r="47" spans="1:26" ht="13.5" customHeight="1">
      <c r="A47" s="681"/>
      <c r="B47" s="683"/>
      <c r="C47" s="683"/>
      <c r="D47" s="683"/>
      <c r="E47" s="683"/>
      <c r="F47" s="683"/>
      <c r="G47" s="683"/>
      <c r="H47" s="683"/>
      <c r="I47" s="683"/>
    </row>
    <row r="48" spans="1:26" s="671" customFormat="1" ht="13.5" customHeight="1">
      <c r="A48" s="685"/>
      <c r="B48" s="682"/>
      <c r="C48" s="682"/>
      <c r="D48" s="682"/>
      <c r="E48" s="682"/>
      <c r="F48" s="682"/>
      <c r="G48" s="682"/>
      <c r="H48" s="682"/>
      <c r="I48" s="682"/>
    </row>
    <row r="49" spans="1:9" s="671" customFormat="1" ht="13.5" customHeight="1">
      <c r="A49" s="686"/>
      <c r="B49" s="682"/>
      <c r="C49" s="682"/>
      <c r="D49" s="682"/>
      <c r="E49" s="682"/>
      <c r="F49" s="682"/>
      <c r="G49" s="682"/>
      <c r="H49" s="682"/>
      <c r="I49" s="682"/>
    </row>
    <row r="50" spans="1:9" ht="13.5" customHeight="1">
      <c r="A50" s="681"/>
      <c r="B50" s="683"/>
      <c r="C50" s="683"/>
      <c r="D50" s="683"/>
      <c r="E50" s="683"/>
      <c r="F50" s="683"/>
      <c r="G50" s="683"/>
      <c r="H50" s="683"/>
      <c r="I50" s="683"/>
    </row>
    <row r="51" spans="1:9" ht="13.5" customHeight="1">
      <c r="A51" s="681"/>
      <c r="B51" s="683"/>
      <c r="C51" s="683"/>
      <c r="D51" s="683"/>
      <c r="E51" s="683"/>
      <c r="F51" s="683"/>
      <c r="G51" s="683"/>
      <c r="H51" s="683"/>
      <c r="I51" s="683"/>
    </row>
    <row r="52" spans="1:9" ht="13.5" customHeight="1">
      <c r="A52" s="681"/>
      <c r="B52" s="683"/>
      <c r="C52" s="683"/>
      <c r="D52" s="683"/>
      <c r="E52" s="683"/>
      <c r="F52" s="683"/>
      <c r="G52" s="683"/>
      <c r="H52" s="683"/>
      <c r="I52" s="683"/>
    </row>
    <row r="53" spans="1:9" ht="13.5" customHeight="1">
      <c r="A53" s="681"/>
      <c r="B53" s="683"/>
      <c r="C53" s="683"/>
      <c r="D53" s="683"/>
      <c r="E53" s="683"/>
      <c r="F53" s="683"/>
      <c r="G53" s="683"/>
      <c r="H53" s="683"/>
      <c r="I53" s="683"/>
    </row>
    <row r="54" spans="1:9" ht="13.5" customHeight="1">
      <c r="A54" s="681"/>
      <c r="B54" s="683"/>
      <c r="C54" s="683"/>
      <c r="D54" s="683"/>
      <c r="E54" s="683"/>
      <c r="F54" s="683"/>
      <c r="G54" s="683"/>
      <c r="H54" s="683"/>
      <c r="I54" s="683"/>
    </row>
    <row r="55" spans="1:9" ht="13.5" customHeight="1">
      <c r="A55" s="681"/>
      <c r="B55" s="683"/>
      <c r="C55" s="683"/>
      <c r="D55" s="683"/>
      <c r="E55" s="683"/>
      <c r="F55" s="683"/>
      <c r="G55" s="683"/>
      <c r="H55" s="683"/>
      <c r="I55" s="683"/>
    </row>
    <row r="56" spans="1:9" ht="13.5" customHeight="1">
      <c r="A56" s="681"/>
      <c r="B56" s="683"/>
      <c r="C56" s="683"/>
      <c r="D56" s="683"/>
      <c r="E56" s="683"/>
      <c r="F56" s="683"/>
      <c r="G56" s="683"/>
      <c r="H56" s="683"/>
      <c r="I56" s="683"/>
    </row>
    <row r="57" spans="1:9" ht="13.5" customHeight="1">
      <c r="A57" s="681"/>
      <c r="B57" s="683"/>
      <c r="C57" s="683"/>
      <c r="D57" s="683"/>
      <c r="E57" s="683"/>
      <c r="F57" s="683"/>
      <c r="G57" s="683"/>
      <c r="H57" s="683"/>
      <c r="I57" s="683"/>
    </row>
    <row r="58" spans="1:9" s="671" customFormat="1" ht="13.5" customHeight="1">
      <c r="A58" s="684"/>
      <c r="B58" s="682"/>
      <c r="C58" s="682"/>
      <c r="D58" s="682"/>
      <c r="E58" s="682"/>
      <c r="F58" s="682"/>
      <c r="G58" s="682"/>
      <c r="H58" s="682"/>
      <c r="I58" s="682"/>
    </row>
    <row r="59" spans="1:9" s="671" customFormat="1" ht="13.5" customHeight="1">
      <c r="A59" s="684"/>
      <c r="B59" s="682"/>
      <c r="C59" s="682"/>
      <c r="D59" s="682"/>
      <c r="E59" s="682"/>
      <c r="F59" s="682"/>
      <c r="G59" s="682"/>
      <c r="H59" s="682"/>
      <c r="I59" s="682"/>
    </row>
    <row r="60" spans="1:9" ht="13.5" customHeight="1">
      <c r="A60" s="658"/>
      <c r="B60" s="687"/>
      <c r="C60" s="687"/>
      <c r="D60" s="687"/>
      <c r="E60" s="687"/>
      <c r="F60" s="688"/>
      <c r="G60" s="688"/>
      <c r="H60" s="658"/>
      <c r="I60" s="658"/>
    </row>
    <row r="61" spans="1:9" ht="13.5" customHeight="1">
      <c r="A61" s="689"/>
      <c r="B61" s="687"/>
      <c r="C61" s="687"/>
      <c r="D61" s="687"/>
      <c r="E61" s="687"/>
      <c r="F61" s="688"/>
      <c r="G61" s="688"/>
    </row>
    <row r="62" spans="1:9" ht="13.5" customHeight="1">
      <c r="A62" s="690"/>
      <c r="B62" s="691"/>
      <c r="C62" s="691"/>
      <c r="D62" s="691"/>
      <c r="E62" s="691"/>
      <c r="F62" s="691"/>
      <c r="G62" s="691"/>
      <c r="H62" s="691"/>
      <c r="I62" s="691"/>
    </row>
    <row r="63" spans="1:9" ht="13.5" customHeight="1">
      <c r="A63" s="658"/>
      <c r="B63" s="1193"/>
      <c r="C63" s="1193"/>
      <c r="D63" s="878"/>
      <c r="E63" s="878"/>
      <c r="F63" s="1193"/>
      <c r="G63" s="1193"/>
      <c r="H63" s="1193"/>
      <c r="I63" s="1193"/>
    </row>
    <row r="64" spans="1:9" ht="13.5" customHeight="1">
      <c r="A64" s="657"/>
      <c r="B64" s="692"/>
      <c r="C64" s="693"/>
      <c r="D64" s="693"/>
      <c r="E64" s="693"/>
      <c r="F64" s="692"/>
      <c r="G64" s="693"/>
      <c r="H64" s="692"/>
      <c r="I64" s="693"/>
    </row>
    <row r="65" spans="1:9" ht="13.5" customHeight="1">
      <c r="A65" s="657"/>
      <c r="B65" s="687"/>
      <c r="C65" s="687"/>
      <c r="D65" s="687"/>
      <c r="E65" s="687"/>
      <c r="F65" s="687"/>
      <c r="G65" s="687"/>
      <c r="H65" s="687"/>
      <c r="I65" s="687"/>
    </row>
    <row r="66" spans="1:9" ht="13.5" customHeight="1">
      <c r="A66" s="657"/>
      <c r="B66" s="687"/>
      <c r="C66" s="687"/>
      <c r="D66" s="687"/>
      <c r="E66" s="687"/>
      <c r="F66" s="687"/>
      <c r="G66" s="687"/>
      <c r="H66" s="687"/>
      <c r="I66" s="687"/>
    </row>
    <row r="67" spans="1:9" ht="13.5" customHeight="1">
      <c r="A67" s="657"/>
      <c r="B67" s="687"/>
      <c r="C67" s="687"/>
      <c r="D67" s="687"/>
      <c r="E67" s="687"/>
      <c r="F67" s="687"/>
      <c r="G67" s="687"/>
      <c r="H67" s="687"/>
      <c r="I67" s="687"/>
    </row>
    <row r="68" spans="1:9" ht="13.5" customHeight="1">
      <c r="A68" s="657"/>
      <c r="B68" s="687"/>
      <c r="C68" s="687"/>
      <c r="D68" s="687"/>
      <c r="E68" s="687"/>
      <c r="F68" s="687"/>
      <c r="G68" s="687"/>
      <c r="H68" s="687"/>
      <c r="I68" s="687"/>
    </row>
    <row r="69" spans="1:9" ht="13.5" customHeight="1">
      <c r="A69" s="657"/>
      <c r="B69" s="687"/>
      <c r="C69" s="687"/>
      <c r="D69" s="687"/>
      <c r="E69" s="687"/>
      <c r="F69" s="687"/>
      <c r="G69" s="687"/>
      <c r="H69" s="687"/>
      <c r="I69" s="687"/>
    </row>
    <row r="70" spans="1:9" ht="13.5" customHeight="1">
      <c r="A70" s="657"/>
      <c r="B70" s="687"/>
      <c r="C70" s="687"/>
      <c r="D70" s="687"/>
      <c r="E70" s="687"/>
      <c r="F70" s="687"/>
      <c r="G70" s="687"/>
      <c r="H70" s="687"/>
      <c r="I70" s="687"/>
    </row>
    <row r="71" spans="1:9" ht="13.5" customHeight="1">
      <c r="A71" s="657"/>
      <c r="B71" s="687"/>
      <c r="C71" s="687"/>
      <c r="D71" s="687"/>
      <c r="E71" s="687"/>
      <c r="F71" s="687"/>
      <c r="G71" s="687"/>
      <c r="H71" s="687"/>
      <c r="I71" s="687"/>
    </row>
    <row r="72" spans="1:9" ht="13.5" customHeight="1"/>
    <row r="73" spans="1:9" ht="13.5" customHeight="1"/>
    <row r="74" spans="1:9" ht="13.5" customHeight="1"/>
  </sheetData>
  <mergeCells count="8">
    <mergeCell ref="B63:C63"/>
    <mergeCell ref="F63:G63"/>
    <mergeCell ref="H63:I63"/>
    <mergeCell ref="H6:I6"/>
    <mergeCell ref="B6:C6"/>
    <mergeCell ref="F6:G6"/>
    <mergeCell ref="D6:E6"/>
    <mergeCell ref="A34:I34"/>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customProperties>
    <customPr name="SheetOptions" r:id="rId2"/>
  </customPropertie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showZeros="0" view="pageBreakPreview" zoomScale="70" zoomScaleNormal="70" zoomScaleSheetLayoutView="70" workbookViewId="0"/>
  </sheetViews>
  <sheetFormatPr defaultColWidth="9.140625" defaultRowHeight="12.75"/>
  <cols>
    <col min="1" max="1" width="65.7109375" style="661" customWidth="1"/>
    <col min="2" max="7" width="14.7109375" style="694" customWidth="1"/>
    <col min="8" max="9" width="14.7109375" style="661" customWidth="1"/>
    <col min="10" max="10" width="3.7109375" style="658" customWidth="1"/>
    <col min="11" max="11" width="9.140625" style="661"/>
    <col min="12" max="12" width="9.140625" style="95"/>
    <col min="13" max="16384" width="9.140625" style="661"/>
  </cols>
  <sheetData>
    <row r="1" spans="1:12" s="92" customFormat="1" ht="50.1" customHeight="1">
      <c r="A1" s="91"/>
    </row>
    <row r="2" spans="1:12" s="95" customFormat="1" ht="39.950000000000003" customHeight="1">
      <c r="A2" s="94" t="s">
        <v>418</v>
      </c>
      <c r="C2" s="121"/>
      <c r="D2" s="121"/>
      <c r="I2" s="122"/>
      <c r="J2" s="121"/>
    </row>
    <row r="3" spans="1:12" s="95" customFormat="1" ht="2.1" customHeight="1">
      <c r="A3" s="635"/>
      <c r="B3" s="636"/>
      <c r="C3" s="637"/>
      <c r="D3" s="637"/>
      <c r="E3" s="636"/>
      <c r="F3" s="636"/>
      <c r="G3" s="636"/>
      <c r="H3" s="636"/>
      <c r="I3" s="655"/>
      <c r="J3" s="121"/>
    </row>
    <row r="4" spans="1:12" s="98" customFormat="1" ht="15.75" customHeight="1">
      <c r="A4" s="96"/>
      <c r="B4" s="96"/>
      <c r="C4" s="96"/>
      <c r="D4" s="96"/>
      <c r="E4" s="97"/>
      <c r="F4" s="97"/>
      <c r="G4" s="97"/>
      <c r="H4" s="97"/>
      <c r="I4" s="97"/>
      <c r="J4" s="99"/>
    </row>
    <row r="5" spans="1:12" s="98" customFormat="1" ht="19.5" customHeight="1">
      <c r="A5" s="638" t="s">
        <v>235</v>
      </c>
      <c r="B5" s="639"/>
      <c r="C5" s="639"/>
      <c r="D5" s="639"/>
      <c r="E5" s="656"/>
      <c r="F5" s="656"/>
      <c r="G5" s="656"/>
      <c r="H5" s="656"/>
      <c r="I5" s="656"/>
      <c r="J5" s="99"/>
    </row>
    <row r="6" spans="1:12" s="658" customFormat="1" ht="15.95" customHeight="1">
      <c r="A6" s="99" t="s">
        <v>56</v>
      </c>
      <c r="B6" s="896" t="s">
        <v>69</v>
      </c>
      <c r="C6" s="1015" t="s">
        <v>70</v>
      </c>
      <c r="D6" s="1019" t="s">
        <v>207</v>
      </c>
      <c r="E6" s="965" t="s">
        <v>72</v>
      </c>
      <c r="F6" s="966" t="s">
        <v>69</v>
      </c>
      <c r="G6" s="966" t="s">
        <v>70</v>
      </c>
      <c r="H6" s="966" t="s">
        <v>71</v>
      </c>
      <c r="I6" s="966" t="s">
        <v>72</v>
      </c>
      <c r="J6" s="657"/>
      <c r="L6" s="121"/>
    </row>
    <row r="7" spans="1:12" s="658" customFormat="1" ht="15.95" customHeight="1">
      <c r="A7" s="640"/>
      <c r="B7" s="895">
        <v>2014</v>
      </c>
      <c r="C7" s="1016">
        <v>2014</v>
      </c>
      <c r="D7" s="1020">
        <v>2014</v>
      </c>
      <c r="E7" s="760">
        <v>2014</v>
      </c>
      <c r="F7" s="200">
        <v>2013</v>
      </c>
      <c r="G7" s="200">
        <v>2013</v>
      </c>
      <c r="H7" s="200">
        <v>2013</v>
      </c>
      <c r="I7" s="200">
        <v>2013</v>
      </c>
      <c r="J7" s="657"/>
      <c r="L7" s="121"/>
    </row>
    <row r="8" spans="1:12" ht="15.95" customHeight="1">
      <c r="A8" s="99" t="s">
        <v>237</v>
      </c>
      <c r="B8" s="894"/>
      <c r="C8" s="957">
        <v>13272</v>
      </c>
      <c r="D8" s="1021">
        <v>15010</v>
      </c>
      <c r="E8" s="967">
        <v>21253</v>
      </c>
      <c r="F8" s="968">
        <v>13316</v>
      </c>
      <c r="G8" s="968">
        <v>21783</v>
      </c>
      <c r="H8" s="968">
        <v>18699</v>
      </c>
      <c r="I8" s="968">
        <v>12816</v>
      </c>
      <c r="J8" s="657"/>
    </row>
    <row r="9" spans="1:12" ht="15.95" customHeight="1">
      <c r="A9" s="640" t="s">
        <v>238</v>
      </c>
      <c r="B9" s="889"/>
      <c r="C9" s="959">
        <v>41876</v>
      </c>
      <c r="D9" s="1022">
        <v>43185</v>
      </c>
      <c r="E9" s="969">
        <v>49481</v>
      </c>
      <c r="F9" s="970">
        <v>42996</v>
      </c>
      <c r="G9" s="970">
        <v>44249</v>
      </c>
      <c r="H9" s="970">
        <v>43017</v>
      </c>
      <c r="I9" s="970">
        <v>47262</v>
      </c>
      <c r="J9" s="681"/>
    </row>
    <row r="10" spans="1:12" ht="15.95" customHeight="1">
      <c r="A10" s="641" t="s">
        <v>239</v>
      </c>
      <c r="B10" s="886"/>
      <c r="C10" s="957"/>
      <c r="D10" s="1021"/>
      <c r="E10" s="971"/>
      <c r="F10" s="968"/>
      <c r="G10" s="968"/>
      <c r="H10" s="968"/>
      <c r="I10" s="968"/>
      <c r="J10" s="681"/>
    </row>
    <row r="11" spans="1:12" ht="15.95" customHeight="1">
      <c r="A11" s="668" t="s">
        <v>240</v>
      </c>
      <c r="B11" s="893"/>
      <c r="C11" s="957">
        <v>133402</v>
      </c>
      <c r="D11" s="1021">
        <v>126738</v>
      </c>
      <c r="E11" s="972">
        <v>118688</v>
      </c>
      <c r="F11" s="968">
        <v>114247</v>
      </c>
      <c r="G11" s="968">
        <v>121885</v>
      </c>
      <c r="H11" s="968">
        <v>126939</v>
      </c>
      <c r="I11" s="968">
        <v>136817</v>
      </c>
      <c r="J11" s="681"/>
    </row>
    <row r="12" spans="1:12" ht="15.95" customHeight="1">
      <c r="A12" s="668" t="s">
        <v>241</v>
      </c>
      <c r="B12" s="893"/>
      <c r="C12" s="957">
        <v>0</v>
      </c>
      <c r="D12" s="1021">
        <v>38822</v>
      </c>
      <c r="E12" s="972">
        <v>37683</v>
      </c>
      <c r="F12" s="968">
        <v>39589</v>
      </c>
      <c r="G12" s="968">
        <v>24476</v>
      </c>
      <c r="H12" s="968">
        <v>99566</v>
      </c>
      <c r="I12" s="968">
        <v>103060</v>
      </c>
      <c r="J12" s="681"/>
    </row>
    <row r="13" spans="1:12" ht="15.95" customHeight="1">
      <c r="A13" s="668" t="s">
        <v>242</v>
      </c>
      <c r="B13" s="893"/>
      <c r="C13" s="957">
        <v>3834</v>
      </c>
      <c r="D13" s="1021">
        <v>7773</v>
      </c>
      <c r="E13" s="972">
        <v>6637</v>
      </c>
      <c r="F13" s="968">
        <v>8546</v>
      </c>
      <c r="G13" s="968">
        <v>8119</v>
      </c>
      <c r="H13" s="968">
        <v>9183</v>
      </c>
      <c r="I13" s="968">
        <v>12582</v>
      </c>
      <c r="J13" s="681"/>
    </row>
    <row r="14" spans="1:12" ht="15.95" customHeight="1">
      <c r="A14" s="669" t="s">
        <v>243</v>
      </c>
      <c r="B14" s="892"/>
      <c r="C14" s="959">
        <v>4425</v>
      </c>
      <c r="D14" s="1022">
        <v>4160</v>
      </c>
      <c r="E14" s="973">
        <v>3366</v>
      </c>
      <c r="F14" s="970">
        <v>2790</v>
      </c>
      <c r="G14" s="970">
        <v>2601</v>
      </c>
      <c r="H14" s="970">
        <v>4765</v>
      </c>
      <c r="I14" s="970">
        <v>6000</v>
      </c>
      <c r="J14" s="681"/>
    </row>
    <row r="15" spans="1:12" ht="15.95" customHeight="1">
      <c r="A15" s="641" t="s">
        <v>244</v>
      </c>
      <c r="B15" s="886"/>
      <c r="C15" s="957"/>
      <c r="D15" s="1021"/>
      <c r="E15" s="971"/>
      <c r="F15" s="968"/>
      <c r="G15" s="968"/>
      <c r="H15" s="968"/>
      <c r="I15" s="968"/>
      <c r="J15" s="681"/>
    </row>
    <row r="16" spans="1:12" ht="15.95" customHeight="1">
      <c r="A16" s="668" t="s">
        <v>245</v>
      </c>
      <c r="B16" s="893"/>
      <c r="C16" s="957">
        <v>92639</v>
      </c>
      <c r="D16" s="1021">
        <v>158968</v>
      </c>
      <c r="E16" s="972">
        <v>143738</v>
      </c>
      <c r="F16" s="968">
        <v>137897</v>
      </c>
      <c r="G16" s="968">
        <v>128276</v>
      </c>
      <c r="H16" s="968">
        <v>188741</v>
      </c>
      <c r="I16" s="968">
        <v>192398</v>
      </c>
      <c r="J16" s="681"/>
    </row>
    <row r="17" spans="1:12" ht="15.95" customHeight="1">
      <c r="A17" s="670" t="s">
        <v>246</v>
      </c>
      <c r="B17" s="893"/>
      <c r="C17" s="957">
        <v>2086</v>
      </c>
      <c r="D17" s="1021">
        <v>7855</v>
      </c>
      <c r="E17" s="972">
        <v>7649</v>
      </c>
      <c r="F17" s="968">
        <v>7265</v>
      </c>
      <c r="G17" s="968">
        <v>7105</v>
      </c>
      <c r="H17" s="968">
        <v>7117</v>
      </c>
      <c r="I17" s="968">
        <v>7162</v>
      </c>
      <c r="J17" s="681"/>
    </row>
    <row r="18" spans="1:12" ht="15.95" customHeight="1">
      <c r="A18" s="670" t="s">
        <v>247</v>
      </c>
      <c r="B18" s="893"/>
      <c r="C18" s="957">
        <v>90553</v>
      </c>
      <c r="D18" s="1021">
        <v>151113</v>
      </c>
      <c r="E18" s="972">
        <v>136089</v>
      </c>
      <c r="F18" s="968">
        <v>130632</v>
      </c>
      <c r="G18" s="968">
        <v>121171</v>
      </c>
      <c r="H18" s="968">
        <v>181624</v>
      </c>
      <c r="I18" s="968">
        <v>185236</v>
      </c>
      <c r="J18" s="681"/>
    </row>
    <row r="19" spans="1:12" ht="15.95" customHeight="1">
      <c r="A19" s="669" t="s">
        <v>248</v>
      </c>
      <c r="B19" s="892"/>
      <c r="C19" s="959">
        <v>2170</v>
      </c>
      <c r="D19" s="1022">
        <v>2497</v>
      </c>
      <c r="E19" s="973">
        <v>2676</v>
      </c>
      <c r="F19" s="970">
        <v>3098</v>
      </c>
      <c r="G19" s="970">
        <v>3748</v>
      </c>
      <c r="H19" s="970">
        <v>3936</v>
      </c>
      <c r="I19" s="970">
        <v>4108</v>
      </c>
      <c r="J19" s="681"/>
    </row>
    <row r="20" spans="1:12" ht="15.95" customHeight="1">
      <c r="A20" s="641" t="s">
        <v>249</v>
      </c>
      <c r="B20" s="888"/>
      <c r="C20" s="1017"/>
      <c r="D20" s="1023"/>
      <c r="E20" s="974"/>
      <c r="F20" s="975"/>
      <c r="G20" s="975"/>
      <c r="H20" s="975"/>
      <c r="I20" s="975"/>
      <c r="J20" s="681"/>
    </row>
    <row r="21" spans="1:12" ht="15.95" customHeight="1">
      <c r="A21" s="668" t="s">
        <v>342</v>
      </c>
      <c r="B21" s="891"/>
      <c r="C21" s="957">
        <v>11995</v>
      </c>
      <c r="D21" s="1021">
        <v>17276.755175999999</v>
      </c>
      <c r="E21" s="976">
        <v>18611</v>
      </c>
      <c r="F21" s="968">
        <v>22172</v>
      </c>
      <c r="G21" s="968">
        <v>26367</v>
      </c>
      <c r="H21" s="968">
        <v>26819</v>
      </c>
      <c r="I21" s="968">
        <v>27691</v>
      </c>
      <c r="J21" s="681"/>
    </row>
    <row r="22" spans="1:12" ht="15.95" customHeight="1">
      <c r="A22" s="669" t="s">
        <v>250</v>
      </c>
      <c r="B22" s="890"/>
      <c r="C22" s="959">
        <v>508223</v>
      </c>
      <c r="D22" s="1022">
        <v>522241</v>
      </c>
      <c r="E22" s="977">
        <v>513530</v>
      </c>
      <c r="F22" s="970">
        <v>509483</v>
      </c>
      <c r="G22" s="970">
        <v>513266</v>
      </c>
      <c r="H22" s="970">
        <v>529432</v>
      </c>
      <c r="I22" s="970">
        <v>538774</v>
      </c>
      <c r="J22" s="681"/>
    </row>
    <row r="23" spans="1:12" ht="15.95" customHeight="1">
      <c r="A23" s="99" t="s">
        <v>251</v>
      </c>
      <c r="B23" s="886"/>
      <c r="C23" s="957">
        <v>0</v>
      </c>
      <c r="D23" s="1021">
        <v>270</v>
      </c>
      <c r="E23" s="971">
        <v>275</v>
      </c>
      <c r="F23" s="968">
        <v>252</v>
      </c>
      <c r="G23" s="968">
        <v>267</v>
      </c>
      <c r="H23" s="968">
        <v>5129</v>
      </c>
      <c r="I23" s="968">
        <v>5266</v>
      </c>
      <c r="J23" s="681"/>
    </row>
    <row r="24" spans="1:12" s="671" customFormat="1" ht="15.95" customHeight="1">
      <c r="A24" s="99" t="s">
        <v>252</v>
      </c>
      <c r="B24" s="886"/>
      <c r="C24" s="957">
        <v>1592</v>
      </c>
      <c r="D24" s="1021">
        <v>3074</v>
      </c>
      <c r="E24" s="971">
        <v>2813</v>
      </c>
      <c r="F24" s="968">
        <v>2022</v>
      </c>
      <c r="G24" s="968">
        <v>2264</v>
      </c>
      <c r="H24" s="968">
        <v>2386</v>
      </c>
      <c r="I24" s="968">
        <v>2541</v>
      </c>
      <c r="J24" s="684"/>
      <c r="L24" s="697"/>
    </row>
    <row r="25" spans="1:12" s="671" customFormat="1" ht="15.95" customHeight="1">
      <c r="A25" s="99" t="s">
        <v>253</v>
      </c>
      <c r="B25" s="886"/>
      <c r="C25" s="957">
        <v>78</v>
      </c>
      <c r="D25" s="1021">
        <v>1137</v>
      </c>
      <c r="E25" s="971">
        <v>1055</v>
      </c>
      <c r="F25" s="968">
        <v>1046</v>
      </c>
      <c r="G25" s="968">
        <v>1079</v>
      </c>
      <c r="H25" s="968">
        <v>1118</v>
      </c>
      <c r="I25" s="968">
        <v>1123</v>
      </c>
      <c r="J25" s="885"/>
      <c r="L25" s="697"/>
    </row>
    <row r="26" spans="1:12" ht="15.95" customHeight="1">
      <c r="A26" s="99" t="s">
        <v>254</v>
      </c>
      <c r="B26" s="886"/>
      <c r="C26" s="957">
        <v>2111</v>
      </c>
      <c r="D26" s="1021">
        <v>2275</v>
      </c>
      <c r="E26" s="971">
        <v>2368</v>
      </c>
      <c r="F26" s="968">
        <v>2446</v>
      </c>
      <c r="G26" s="968">
        <v>2466</v>
      </c>
      <c r="H26" s="968">
        <v>2627</v>
      </c>
      <c r="I26" s="968">
        <v>2689</v>
      </c>
      <c r="J26" s="657"/>
    </row>
    <row r="27" spans="1:12" ht="15.95" customHeight="1">
      <c r="A27" s="99" t="s">
        <v>255</v>
      </c>
      <c r="B27" s="886"/>
      <c r="C27" s="957">
        <v>1655</v>
      </c>
      <c r="D27" s="1021">
        <v>1835</v>
      </c>
      <c r="E27" s="971">
        <v>1816</v>
      </c>
      <c r="F27" s="968">
        <v>1841</v>
      </c>
      <c r="G27" s="968">
        <v>1879</v>
      </c>
      <c r="H27" s="968">
        <v>2748</v>
      </c>
      <c r="I27" s="968">
        <v>2691</v>
      </c>
      <c r="J27" s="657"/>
    </row>
    <row r="28" spans="1:12" ht="15.95" customHeight="1">
      <c r="A28" s="99" t="s">
        <v>256</v>
      </c>
      <c r="B28" s="886"/>
      <c r="C28" s="957">
        <v>0</v>
      </c>
      <c r="D28" s="1021">
        <v>1441</v>
      </c>
      <c r="E28" s="971">
        <v>1411</v>
      </c>
      <c r="F28" s="968">
        <v>1353</v>
      </c>
      <c r="G28" s="968">
        <v>706</v>
      </c>
      <c r="H28" s="968">
        <v>5212</v>
      </c>
      <c r="I28" s="968">
        <v>4810</v>
      </c>
      <c r="J28" s="657"/>
    </row>
    <row r="29" spans="1:12" ht="15.95" customHeight="1">
      <c r="A29" s="640" t="s">
        <v>257</v>
      </c>
      <c r="B29" s="889"/>
      <c r="C29" s="959">
        <v>159480</v>
      </c>
      <c r="D29" s="1022">
        <v>3036</v>
      </c>
      <c r="E29" s="969">
        <v>3074</v>
      </c>
      <c r="F29" s="970">
        <v>156884</v>
      </c>
      <c r="G29" s="970">
        <v>206022</v>
      </c>
      <c r="H29" s="970">
        <v>48567</v>
      </c>
      <c r="I29" s="970">
        <v>53542</v>
      </c>
      <c r="J29" s="657"/>
    </row>
    <row r="30" spans="1:12" s="671" customFormat="1" ht="15.95" customHeight="1">
      <c r="A30" s="641" t="s">
        <v>258</v>
      </c>
      <c r="B30" s="888"/>
      <c r="C30" s="1018"/>
      <c r="D30" s="1024"/>
      <c r="E30" s="974"/>
      <c r="F30" s="978"/>
      <c r="G30" s="978"/>
      <c r="H30" s="978"/>
      <c r="I30" s="978"/>
      <c r="J30" s="885"/>
      <c r="L30" s="697"/>
    </row>
    <row r="31" spans="1:12" s="671" customFormat="1" ht="15.95" customHeight="1">
      <c r="A31" s="668" t="s">
        <v>259</v>
      </c>
      <c r="B31" s="887"/>
      <c r="C31" s="957">
        <v>1350</v>
      </c>
      <c r="D31" s="1021">
        <v>1559</v>
      </c>
      <c r="E31" s="979">
        <v>1709</v>
      </c>
      <c r="F31" s="968">
        <v>1380</v>
      </c>
      <c r="G31" s="968">
        <v>1132</v>
      </c>
      <c r="H31" s="968">
        <v>1920</v>
      </c>
      <c r="I31" s="968">
        <v>1837</v>
      </c>
      <c r="J31" s="885"/>
      <c r="L31" s="697"/>
    </row>
    <row r="32" spans="1:12" s="671" customFormat="1" ht="15.95" customHeight="1">
      <c r="A32" s="668" t="s">
        <v>243</v>
      </c>
      <c r="B32" s="886"/>
      <c r="C32" s="957">
        <v>12885</v>
      </c>
      <c r="D32" s="1021">
        <v>19219</v>
      </c>
      <c r="E32" s="971">
        <v>18264</v>
      </c>
      <c r="F32" s="968">
        <v>19959</v>
      </c>
      <c r="G32" s="968">
        <v>21319</v>
      </c>
      <c r="H32" s="968">
        <v>23672</v>
      </c>
      <c r="I32" s="968">
        <v>23702</v>
      </c>
      <c r="J32" s="885"/>
      <c r="L32" s="697"/>
    </row>
    <row r="33" spans="1:12" ht="15.95" customHeight="1">
      <c r="A33" s="673" t="s">
        <v>260</v>
      </c>
      <c r="B33" s="884"/>
      <c r="C33" s="963">
        <v>990987</v>
      </c>
      <c r="D33" s="1025">
        <v>970517</v>
      </c>
      <c r="E33" s="980">
        <v>948448</v>
      </c>
      <c r="F33" s="981">
        <v>1081317</v>
      </c>
      <c r="G33" s="981">
        <v>1131906</v>
      </c>
      <c r="H33" s="981">
        <v>1144477</v>
      </c>
      <c r="I33" s="981">
        <v>1179710</v>
      </c>
      <c r="J33" s="657"/>
    </row>
    <row r="34" spans="1:12" s="676" customFormat="1" ht="15" customHeight="1">
      <c r="A34" s="1198" t="s">
        <v>489</v>
      </c>
      <c r="B34" s="1199"/>
      <c r="C34" s="1199"/>
      <c r="D34" s="1199"/>
      <c r="E34" s="1199"/>
      <c r="F34" s="1199"/>
      <c r="G34" s="1199"/>
      <c r="H34" s="1199"/>
      <c r="I34" s="1199"/>
      <c r="J34" s="681"/>
      <c r="L34" s="543"/>
    </row>
    <row r="35" spans="1:12" ht="15" customHeight="1"/>
  </sheetData>
  <mergeCells count="1">
    <mergeCell ref="A34:I34"/>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customProperties>
    <customPr name="SheetOptions"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48"/>
  <sheetViews>
    <sheetView showGridLines="0" showZeros="0" view="pageBreakPreview" zoomScale="70" zoomScaleNormal="70" zoomScaleSheetLayoutView="70" workbookViewId="0"/>
  </sheetViews>
  <sheetFormatPr defaultColWidth="9.140625" defaultRowHeight="9"/>
  <cols>
    <col min="1" max="1" width="65.7109375" style="661" customWidth="1"/>
    <col min="2" max="7" width="14.7109375" style="694" customWidth="1"/>
    <col min="8" max="9" width="14.7109375" style="661" customWidth="1"/>
    <col min="10" max="10" width="3.7109375" style="661" customWidth="1"/>
    <col min="11" max="16384" width="9.140625" style="661"/>
  </cols>
  <sheetData>
    <row r="1" spans="1:9" s="92" customFormat="1" ht="50.1" customHeight="1">
      <c r="A1" s="91"/>
      <c r="H1" s="99"/>
    </row>
    <row r="2" spans="1:9" s="95" customFormat="1" ht="39.950000000000003" customHeight="1">
      <c r="A2" s="94" t="s">
        <v>460</v>
      </c>
      <c r="C2" s="121"/>
      <c r="D2" s="121"/>
      <c r="H2" s="122"/>
      <c r="I2" s="122"/>
    </row>
    <row r="3" spans="1:9" s="95" customFormat="1" ht="2.1" customHeight="1">
      <c r="A3" s="635"/>
      <c r="B3" s="636"/>
      <c r="C3" s="637"/>
      <c r="D3" s="637"/>
      <c r="E3" s="636"/>
      <c r="F3" s="636"/>
      <c r="G3" s="636"/>
      <c r="H3" s="655"/>
      <c r="I3" s="655"/>
    </row>
    <row r="4" spans="1:9" s="98" customFormat="1" ht="15.75" customHeight="1">
      <c r="A4" s="96"/>
      <c r="B4" s="96"/>
      <c r="C4" s="96"/>
      <c r="D4" s="96"/>
      <c r="E4" s="97"/>
      <c r="F4" s="97"/>
      <c r="G4" s="97"/>
      <c r="H4" s="97"/>
      <c r="I4" s="97"/>
    </row>
    <row r="5" spans="1:9" s="98" customFormat="1" ht="19.5" customHeight="1">
      <c r="A5" s="638" t="s">
        <v>261</v>
      </c>
      <c r="B5" s="639"/>
      <c r="C5" s="639"/>
      <c r="D5" s="639"/>
      <c r="E5" s="656"/>
      <c r="F5" s="656"/>
      <c r="G5" s="656"/>
      <c r="H5" s="656"/>
      <c r="I5" s="656"/>
    </row>
    <row r="6" spans="1:9" s="658" customFormat="1" ht="15.95" customHeight="1">
      <c r="A6" s="99"/>
      <c r="B6" s="1195" t="s">
        <v>91</v>
      </c>
      <c r="C6" s="1196"/>
      <c r="D6" s="1194" t="s">
        <v>92</v>
      </c>
      <c r="E6" s="1196"/>
      <c r="F6" s="1194" t="s">
        <v>306</v>
      </c>
      <c r="G6" s="1196"/>
      <c r="H6" s="1194" t="s">
        <v>236</v>
      </c>
      <c r="I6" s="1194"/>
    </row>
    <row r="7" spans="1:9" s="658" customFormat="1" ht="15.95" customHeight="1">
      <c r="A7" s="640" t="s">
        <v>56</v>
      </c>
      <c r="B7" s="1133" t="s">
        <v>321</v>
      </c>
      <c r="C7" s="881" t="s">
        <v>312</v>
      </c>
      <c r="D7" s="1133" t="s">
        <v>321</v>
      </c>
      <c r="E7" s="881" t="s">
        <v>312</v>
      </c>
      <c r="F7" s="1133" t="s">
        <v>321</v>
      </c>
      <c r="G7" s="881" t="s">
        <v>312</v>
      </c>
      <c r="H7" s="1133" t="s">
        <v>321</v>
      </c>
      <c r="I7" s="1153" t="s">
        <v>312</v>
      </c>
    </row>
    <row r="8" spans="1:9" ht="15.95" customHeight="1">
      <c r="A8" s="99" t="s">
        <v>262</v>
      </c>
      <c r="B8" s="1134">
        <v>47166</v>
      </c>
      <c r="C8" s="660">
        <v>48461</v>
      </c>
      <c r="D8" s="1134">
        <v>36566</v>
      </c>
      <c r="E8" s="660">
        <v>34124</v>
      </c>
      <c r="F8" s="1134">
        <v>12500</v>
      </c>
      <c r="G8" s="660">
        <v>16939</v>
      </c>
      <c r="H8" s="1134">
        <v>-1900</v>
      </c>
      <c r="I8" s="1154">
        <v>-2602</v>
      </c>
    </row>
    <row r="9" spans="1:9" ht="15.95" customHeight="1">
      <c r="A9" s="99" t="s">
        <v>39</v>
      </c>
      <c r="B9" s="1134">
        <v>7307</v>
      </c>
      <c r="C9" s="660">
        <v>616</v>
      </c>
      <c r="D9" s="1134">
        <v>599</v>
      </c>
      <c r="E9" s="660">
        <v>557</v>
      </c>
      <c r="F9" s="1134">
        <v>6900</v>
      </c>
      <c r="G9" s="660">
        <v>60</v>
      </c>
      <c r="H9" s="1134">
        <v>-192</v>
      </c>
      <c r="I9" s="1154">
        <v>-1</v>
      </c>
    </row>
    <row r="10" spans="1:9" ht="15.95" customHeight="1">
      <c r="A10" s="99" t="s">
        <v>55</v>
      </c>
      <c r="B10" s="1134">
        <v>683</v>
      </c>
      <c r="C10" s="660">
        <v>683</v>
      </c>
      <c r="D10" s="1134"/>
      <c r="E10" s="660">
        <v>0</v>
      </c>
      <c r="F10" s="1134"/>
      <c r="G10" s="660">
        <v>0</v>
      </c>
      <c r="H10" s="1134">
        <v>683</v>
      </c>
      <c r="I10" s="1154">
        <v>683</v>
      </c>
    </row>
    <row r="11" spans="1:9" s="671" customFormat="1" ht="15.95" customHeight="1">
      <c r="A11" s="695" t="s">
        <v>47</v>
      </c>
      <c r="B11" s="1135">
        <v>55156</v>
      </c>
      <c r="C11" s="696">
        <v>49760</v>
      </c>
      <c r="D11" s="1135">
        <v>37165</v>
      </c>
      <c r="E11" s="696">
        <v>34681</v>
      </c>
      <c r="F11" s="1135">
        <v>19400</v>
      </c>
      <c r="G11" s="696">
        <v>16999</v>
      </c>
      <c r="H11" s="1135">
        <v>-1409</v>
      </c>
      <c r="I11" s="1026">
        <v>-1919</v>
      </c>
    </row>
    <row r="12" spans="1:9" s="671" customFormat="1" ht="15.95" customHeight="1">
      <c r="A12" s="641" t="s">
        <v>263</v>
      </c>
      <c r="B12" s="1136"/>
      <c r="C12" s="883"/>
      <c r="D12" s="1136"/>
      <c r="E12" s="883"/>
      <c r="F12" s="1136"/>
      <c r="G12" s="883"/>
      <c r="H12" s="1136"/>
      <c r="I12" s="1155"/>
    </row>
    <row r="13" spans="1:9" ht="15.95" customHeight="1">
      <c r="A13" s="99" t="s">
        <v>264</v>
      </c>
      <c r="B13" s="1134">
        <v>6678</v>
      </c>
      <c r="C13" s="660">
        <v>6748</v>
      </c>
      <c r="D13" s="1134">
        <v>17257</v>
      </c>
      <c r="E13" s="660">
        <v>15519</v>
      </c>
      <c r="F13" s="1134"/>
      <c r="G13" s="660">
        <v>3287</v>
      </c>
      <c r="H13" s="1134">
        <v>-10579</v>
      </c>
      <c r="I13" s="1154">
        <v>-12058</v>
      </c>
    </row>
    <row r="14" spans="1:9" ht="15.95" customHeight="1">
      <c r="A14" s="99" t="s">
        <v>265</v>
      </c>
      <c r="B14" s="1134">
        <v>133615</v>
      </c>
      <c r="C14" s="660">
        <v>135420</v>
      </c>
      <c r="D14" s="1134">
        <v>128208</v>
      </c>
      <c r="E14" s="660">
        <v>130000</v>
      </c>
      <c r="F14" s="1134"/>
      <c r="G14" s="660">
        <v>0</v>
      </c>
      <c r="H14" s="1134">
        <v>5407</v>
      </c>
      <c r="I14" s="1154">
        <v>5420</v>
      </c>
    </row>
    <row r="15" spans="1:9" ht="15.95" customHeight="1">
      <c r="A15" s="640" t="s">
        <v>266</v>
      </c>
      <c r="B15" s="1137">
        <v>12485</v>
      </c>
      <c r="C15" s="665">
        <v>16623</v>
      </c>
      <c r="D15" s="1137"/>
      <c r="E15" s="665">
        <v>0</v>
      </c>
      <c r="F15" s="1137"/>
      <c r="G15" s="665">
        <v>4368</v>
      </c>
      <c r="H15" s="1137">
        <v>12485</v>
      </c>
      <c r="I15" s="1156">
        <v>12255</v>
      </c>
    </row>
    <row r="16" spans="1:9" ht="15.95" customHeight="1">
      <c r="A16" s="641" t="s">
        <v>267</v>
      </c>
      <c r="B16" s="1134"/>
      <c r="C16" s="660"/>
      <c r="D16" s="1134"/>
      <c r="E16" s="660"/>
      <c r="F16" s="1134"/>
      <c r="G16" s="660"/>
      <c r="H16" s="1134">
        <v>0</v>
      </c>
      <c r="I16" s="1154">
        <v>0</v>
      </c>
    </row>
    <row r="17" spans="1:9" ht="15.95" customHeight="1">
      <c r="A17" s="670" t="s">
        <v>268</v>
      </c>
      <c r="B17" s="1134"/>
      <c r="C17" s="660">
        <v>72569</v>
      </c>
      <c r="D17" s="1134"/>
      <c r="E17" s="660">
        <v>0</v>
      </c>
      <c r="F17" s="1134"/>
      <c r="G17" s="660">
        <v>72569</v>
      </c>
      <c r="H17" s="1134">
        <v>0</v>
      </c>
      <c r="I17" s="1154">
        <v>0</v>
      </c>
    </row>
    <row r="18" spans="1:9" ht="15.95" customHeight="1">
      <c r="A18" s="670" t="s">
        <v>269</v>
      </c>
      <c r="B18" s="1134"/>
      <c r="C18" s="660">
        <v>37243</v>
      </c>
      <c r="D18" s="1134"/>
      <c r="E18" s="660">
        <v>0</v>
      </c>
      <c r="F18" s="1134"/>
      <c r="G18" s="660">
        <v>37243</v>
      </c>
      <c r="H18" s="1134">
        <v>0</v>
      </c>
      <c r="I18" s="1154">
        <v>0</v>
      </c>
    </row>
    <row r="19" spans="1:9" ht="15.95" customHeight="1">
      <c r="A19" s="670" t="s">
        <v>270</v>
      </c>
      <c r="B19" s="1134"/>
      <c r="C19" s="660">
        <v>506</v>
      </c>
      <c r="D19" s="1134"/>
      <c r="E19" s="660">
        <v>0</v>
      </c>
      <c r="F19" s="1134"/>
      <c r="G19" s="660">
        <v>506</v>
      </c>
      <c r="H19" s="1134">
        <v>0</v>
      </c>
      <c r="I19" s="1154">
        <v>0</v>
      </c>
    </row>
    <row r="20" spans="1:9" ht="15.95" customHeight="1">
      <c r="A20" s="670" t="s">
        <v>271</v>
      </c>
      <c r="B20" s="1134"/>
      <c r="C20" s="660">
        <v>3286</v>
      </c>
      <c r="D20" s="1134"/>
      <c r="E20" s="660">
        <v>0</v>
      </c>
      <c r="F20" s="1134"/>
      <c r="G20" s="660">
        <v>3281</v>
      </c>
      <c r="H20" s="1134">
        <v>0</v>
      </c>
      <c r="I20" s="1154">
        <v>5</v>
      </c>
    </row>
    <row r="21" spans="1:9" ht="15.95" customHeight="1">
      <c r="A21" s="670" t="s">
        <v>272</v>
      </c>
      <c r="B21" s="1134"/>
      <c r="C21" s="660">
        <v>806</v>
      </c>
      <c r="D21" s="1134"/>
      <c r="E21" s="660">
        <v>0</v>
      </c>
      <c r="F21" s="1134"/>
      <c r="G21" s="660">
        <v>806</v>
      </c>
      <c r="H21" s="1134">
        <v>0</v>
      </c>
      <c r="I21" s="1154">
        <v>0</v>
      </c>
    </row>
    <row r="22" spans="1:9" ht="15.95" customHeight="1">
      <c r="A22" s="1138" t="s">
        <v>273</v>
      </c>
      <c r="B22" s="1137"/>
      <c r="C22" s="665">
        <v>1626</v>
      </c>
      <c r="D22" s="1137"/>
      <c r="E22" s="665">
        <v>0</v>
      </c>
      <c r="F22" s="1137"/>
      <c r="G22" s="665">
        <v>1626</v>
      </c>
      <c r="H22" s="1137">
        <v>0</v>
      </c>
      <c r="I22" s="1156">
        <v>0</v>
      </c>
    </row>
    <row r="23" spans="1:9" s="671" customFormat="1" ht="15.95" customHeight="1">
      <c r="A23" s="695" t="s">
        <v>274</v>
      </c>
      <c r="B23" s="1135">
        <v>0</v>
      </c>
      <c r="C23" s="696">
        <v>116036</v>
      </c>
      <c r="D23" s="1135"/>
      <c r="E23" s="696">
        <v>0</v>
      </c>
      <c r="F23" s="1135"/>
      <c r="G23" s="696">
        <v>116031</v>
      </c>
      <c r="H23" s="1135">
        <v>0</v>
      </c>
      <c r="I23" s="1026">
        <v>5</v>
      </c>
    </row>
    <row r="24" spans="1:9" ht="15.95" customHeight="1">
      <c r="A24" s="99" t="s">
        <v>275</v>
      </c>
      <c r="B24" s="1134">
        <v>30412</v>
      </c>
      <c r="C24" s="660">
        <v>32401</v>
      </c>
      <c r="D24" s="1134">
        <v>30416</v>
      </c>
      <c r="E24" s="660">
        <v>32401</v>
      </c>
      <c r="F24" s="1134"/>
      <c r="G24" s="660">
        <v>0</v>
      </c>
      <c r="H24" s="1134">
        <v>-4</v>
      </c>
      <c r="I24" s="1154">
        <v>0</v>
      </c>
    </row>
    <row r="25" spans="1:9" ht="15.95" customHeight="1">
      <c r="A25" s="640" t="s">
        <v>276</v>
      </c>
      <c r="B25" s="1137">
        <v>492277</v>
      </c>
      <c r="C25" s="665">
        <v>489254</v>
      </c>
      <c r="D25" s="1137">
        <v>498592</v>
      </c>
      <c r="E25" s="665">
        <v>488411</v>
      </c>
      <c r="F25" s="1137"/>
      <c r="G25" s="665">
        <v>6519</v>
      </c>
      <c r="H25" s="1137">
        <v>-6315</v>
      </c>
      <c r="I25" s="1156">
        <v>-5676</v>
      </c>
    </row>
    <row r="26" spans="1:9" ht="15.95" customHeight="1">
      <c r="A26" s="641" t="s">
        <v>277</v>
      </c>
      <c r="B26" s="1134"/>
      <c r="C26" s="660"/>
      <c r="D26" s="1134"/>
      <c r="E26" s="660"/>
      <c r="F26" s="1134"/>
      <c r="G26" s="660"/>
      <c r="H26" s="1134">
        <v>0</v>
      </c>
      <c r="I26" s="1154">
        <v>0</v>
      </c>
    </row>
    <row r="27" spans="1:9" ht="15.95" customHeight="1">
      <c r="A27" s="123" t="s">
        <v>278</v>
      </c>
      <c r="B27" s="1134">
        <v>84786</v>
      </c>
      <c r="C27" s="660">
        <v>79530</v>
      </c>
      <c r="D27" s="1134">
        <v>84786</v>
      </c>
      <c r="E27" s="660">
        <v>79530</v>
      </c>
      <c r="F27" s="1134"/>
      <c r="G27" s="660">
        <v>0</v>
      </c>
      <c r="H27" s="1134">
        <v>0</v>
      </c>
      <c r="I27" s="1154">
        <v>0</v>
      </c>
    </row>
    <row r="28" spans="1:9" ht="15.95" customHeight="1">
      <c r="A28" s="123" t="s">
        <v>279</v>
      </c>
      <c r="B28" s="1134">
        <v>5824</v>
      </c>
      <c r="C28" s="660">
        <v>7918</v>
      </c>
      <c r="D28" s="1134">
        <v>6232</v>
      </c>
      <c r="E28" s="660">
        <v>6401</v>
      </c>
      <c r="F28" s="1134"/>
      <c r="G28" s="660">
        <v>1859</v>
      </c>
      <c r="H28" s="1134">
        <v>-408</v>
      </c>
      <c r="I28" s="1154">
        <v>-342</v>
      </c>
    </row>
    <row r="29" spans="1:9" ht="15.95" customHeight="1">
      <c r="A29" s="123" t="s">
        <v>280</v>
      </c>
      <c r="B29" s="1134">
        <v>14156</v>
      </c>
      <c r="C29" s="660">
        <v>14074</v>
      </c>
      <c r="D29" s="1134">
        <v>14156</v>
      </c>
      <c r="E29" s="660">
        <v>14074</v>
      </c>
      <c r="F29" s="1134"/>
      <c r="G29" s="660">
        <v>0</v>
      </c>
      <c r="H29" s="1134">
        <v>0</v>
      </c>
      <c r="I29" s="1154">
        <v>0</v>
      </c>
    </row>
    <row r="30" spans="1:9" s="671" customFormat="1" ht="15.95" customHeight="1">
      <c r="A30" s="698" t="s">
        <v>281</v>
      </c>
      <c r="B30" s="1139">
        <v>138889</v>
      </c>
      <c r="C30" s="699">
        <v>4</v>
      </c>
      <c r="D30" s="1139">
        <v>0</v>
      </c>
      <c r="E30" s="699">
        <v>0</v>
      </c>
      <c r="F30" s="1139">
        <v>140786</v>
      </c>
      <c r="G30" s="699">
        <v>4</v>
      </c>
      <c r="H30" s="1139">
        <v>-1897</v>
      </c>
      <c r="I30" s="1157">
        <v>0</v>
      </c>
    </row>
    <row r="31" spans="1:9" ht="15.95" customHeight="1">
      <c r="A31" s="641" t="s">
        <v>282</v>
      </c>
      <c r="B31" s="1134"/>
      <c r="C31" s="660"/>
      <c r="D31" s="1134"/>
      <c r="E31" s="660"/>
      <c r="F31" s="1134"/>
      <c r="G31" s="660"/>
      <c r="H31" s="1134">
        <v>0</v>
      </c>
      <c r="I31" s="1154">
        <v>0</v>
      </c>
    </row>
    <row r="32" spans="1:9" ht="15.95" customHeight="1">
      <c r="A32" s="123" t="s">
        <v>283</v>
      </c>
      <c r="B32" s="1134">
        <v>827</v>
      </c>
      <c r="C32" s="660">
        <v>1968</v>
      </c>
      <c r="D32" s="1134">
        <v>827</v>
      </c>
      <c r="E32" s="660">
        <v>721</v>
      </c>
      <c r="F32" s="1134"/>
      <c r="G32" s="660">
        <v>1237</v>
      </c>
      <c r="H32" s="1134">
        <v>0</v>
      </c>
      <c r="I32" s="1154">
        <v>10</v>
      </c>
    </row>
    <row r="33" spans="1:16375" ht="15.95" customHeight="1">
      <c r="A33" s="123" t="s">
        <v>33</v>
      </c>
      <c r="B33" s="1134">
        <v>15882</v>
      </c>
      <c r="C33" s="660">
        <v>20781</v>
      </c>
      <c r="D33" s="1134">
        <v>14779</v>
      </c>
      <c r="E33" s="660">
        <v>16969</v>
      </c>
      <c r="F33" s="1134"/>
      <c r="G33" s="660">
        <v>3758</v>
      </c>
      <c r="H33" s="1134">
        <v>1103</v>
      </c>
      <c r="I33" s="1154">
        <v>54</v>
      </c>
    </row>
    <row r="34" spans="1:16375" s="671" customFormat="1" ht="15.95" customHeight="1">
      <c r="A34" s="642" t="s">
        <v>284</v>
      </c>
      <c r="B34" s="1135">
        <v>935831</v>
      </c>
      <c r="C34" s="696">
        <v>920757</v>
      </c>
      <c r="D34" s="1135">
        <v>795253</v>
      </c>
      <c r="E34" s="696">
        <v>784024</v>
      </c>
      <c r="F34" s="1135">
        <v>140786</v>
      </c>
      <c r="G34" s="696">
        <v>137063</v>
      </c>
      <c r="H34" s="1135">
        <v>-208</v>
      </c>
      <c r="I34" s="1026">
        <v>-332</v>
      </c>
    </row>
    <row r="35" spans="1:16375" s="671" customFormat="1" ht="15.95" customHeight="1">
      <c r="A35" s="700" t="s">
        <v>285</v>
      </c>
      <c r="B35" s="1140">
        <v>990987</v>
      </c>
      <c r="C35" s="701">
        <v>970517</v>
      </c>
      <c r="D35" s="1140">
        <v>832418</v>
      </c>
      <c r="E35" s="701">
        <v>818705</v>
      </c>
      <c r="F35" s="1140">
        <v>160186</v>
      </c>
      <c r="G35" s="701">
        <v>154062</v>
      </c>
      <c r="H35" s="1140">
        <v>-1617</v>
      </c>
      <c r="I35" s="1158">
        <v>-2252</v>
      </c>
    </row>
    <row r="36" spans="1:16375" ht="13.5" customHeight="1">
      <c r="A36" s="690"/>
      <c r="B36" s="882"/>
      <c r="C36" s="691"/>
      <c r="D36" s="691"/>
      <c r="E36" s="691"/>
      <c r="F36" s="691"/>
      <c r="G36" s="691"/>
    </row>
    <row r="37" spans="1:16375" ht="13.5" customHeight="1">
      <c r="A37" s="658"/>
      <c r="B37" s="1193"/>
      <c r="C37" s="1193"/>
      <c r="D37" s="878"/>
      <c r="E37" s="878"/>
      <c r="F37" s="1193"/>
      <c r="G37" s="1193"/>
    </row>
    <row r="38" spans="1:16375" ht="13.5" customHeight="1">
      <c r="A38" s="658"/>
      <c r="B38" s="1193"/>
      <c r="C38" s="1193"/>
      <c r="D38" s="878"/>
      <c r="E38" s="878"/>
      <c r="F38" s="1193"/>
      <c r="G38" s="1193"/>
    </row>
    <row r="39" spans="1:16375" ht="13.5" customHeight="1">
      <c r="A39" s="658"/>
      <c r="B39" s="1193"/>
      <c r="C39" s="1193"/>
      <c r="D39" s="878"/>
      <c r="E39" s="878"/>
      <c r="F39" s="1193"/>
      <c r="G39" s="1193"/>
      <c r="H39" s="658"/>
      <c r="I39" s="878"/>
      <c r="J39" s="878"/>
      <c r="K39" s="658"/>
      <c r="L39" s="1077"/>
      <c r="M39" s="878"/>
      <c r="N39" s="878"/>
      <c r="O39" s="1193"/>
      <c r="P39" s="1193"/>
      <c r="Q39" s="1193"/>
      <c r="R39" s="1193"/>
      <c r="S39" s="658"/>
      <c r="T39" s="1193"/>
      <c r="U39" s="1193"/>
      <c r="V39" s="878"/>
      <c r="W39" s="878"/>
      <c r="X39" s="1193"/>
      <c r="Y39" s="1193"/>
      <c r="Z39" s="1193"/>
      <c r="AA39" s="1193"/>
      <c r="AB39" s="658"/>
      <c r="AC39" s="1193"/>
      <c r="AD39" s="1193"/>
      <c r="AE39" s="878"/>
      <c r="AF39" s="878"/>
      <c r="AG39" s="1193"/>
      <c r="AH39" s="1193"/>
      <c r="AI39" s="1193"/>
      <c r="AJ39" s="1193"/>
      <c r="AK39" s="658"/>
      <c r="AL39" s="1193"/>
      <c r="AM39" s="1193"/>
      <c r="AN39" s="878"/>
      <c r="AO39" s="878"/>
      <c r="AP39" s="1193"/>
      <c r="AQ39" s="1193"/>
      <c r="AR39" s="1193"/>
      <c r="AS39" s="1193"/>
      <c r="AT39" s="658"/>
      <c r="AU39" s="1193"/>
      <c r="AV39" s="1193"/>
      <c r="AW39" s="878"/>
      <c r="AX39" s="878"/>
      <c r="AY39" s="1193"/>
      <c r="AZ39" s="1193"/>
      <c r="BA39" s="1193"/>
      <c r="BB39" s="1193"/>
      <c r="BC39" s="658"/>
      <c r="BD39" s="1193"/>
      <c r="BE39" s="1193"/>
      <c r="BF39" s="878"/>
      <c r="BG39" s="878"/>
      <c r="BH39" s="1193"/>
      <c r="BI39" s="1193"/>
      <c r="BJ39" s="1193"/>
      <c r="BK39" s="1193"/>
      <c r="BL39" s="658"/>
      <c r="BM39" s="1193"/>
      <c r="BN39" s="1193"/>
      <c r="BO39" s="878"/>
      <c r="BP39" s="878"/>
      <c r="BQ39" s="1193"/>
      <c r="BR39" s="1193"/>
      <c r="BS39" s="1193"/>
      <c r="BT39" s="1193"/>
      <c r="BU39" s="658"/>
      <c r="BV39" s="1193"/>
      <c r="BW39" s="1193"/>
      <c r="BX39" s="878"/>
      <c r="BY39" s="878"/>
      <c r="BZ39" s="1193"/>
      <c r="CA39" s="1193"/>
      <c r="CB39" s="1193"/>
      <c r="CC39" s="1193"/>
      <c r="CD39" s="658"/>
      <c r="CE39" s="1193"/>
      <c r="CF39" s="1193"/>
      <c r="CG39" s="878"/>
      <c r="CH39" s="878"/>
      <c r="CI39" s="1193"/>
      <c r="CJ39" s="1193"/>
      <c r="CK39" s="1193"/>
      <c r="CL39" s="1193"/>
      <c r="CM39" s="658"/>
      <c r="CN39" s="1193"/>
      <c r="CO39" s="1193"/>
      <c r="CP39" s="878"/>
      <c r="CQ39" s="878"/>
      <c r="CR39" s="1193"/>
      <c r="CS39" s="1193"/>
      <c r="CT39" s="1193"/>
      <c r="CU39" s="1193"/>
      <c r="CV39" s="658"/>
      <c r="CW39" s="1193"/>
      <c r="CX39" s="1193"/>
      <c r="CY39" s="878"/>
      <c r="CZ39" s="878"/>
      <c r="DA39" s="1193"/>
      <c r="DB39" s="1193"/>
      <c r="DC39" s="1193"/>
      <c r="DD39" s="1193"/>
      <c r="DE39" s="658"/>
      <c r="DF39" s="1193"/>
      <c r="DG39" s="1193"/>
      <c r="DH39" s="878"/>
      <c r="DI39" s="878"/>
      <c r="DJ39" s="1193"/>
      <c r="DK39" s="1193"/>
      <c r="DL39" s="1193"/>
      <c r="DM39" s="1193"/>
      <c r="DN39" s="658"/>
      <c r="DO39" s="1193"/>
      <c r="DP39" s="1193"/>
      <c r="DQ39" s="878"/>
      <c r="DR39" s="878"/>
      <c r="DS39" s="1193"/>
      <c r="DT39" s="1193"/>
      <c r="DU39" s="1193"/>
      <c r="DV39" s="1193"/>
      <c r="DW39" s="658"/>
      <c r="DX39" s="1193"/>
      <c r="DY39" s="1193"/>
      <c r="DZ39" s="878"/>
      <c r="EA39" s="878"/>
      <c r="EB39" s="1193"/>
      <c r="EC39" s="1193"/>
      <c r="ED39" s="1193"/>
      <c r="EE39" s="1193"/>
      <c r="EF39" s="658"/>
      <c r="EG39" s="1193"/>
      <c r="EH39" s="1193"/>
      <c r="EI39" s="878"/>
      <c r="EJ39" s="878"/>
      <c r="EK39" s="1193"/>
      <c r="EL39" s="1193"/>
      <c r="EM39" s="1193"/>
      <c r="EN39" s="1193"/>
      <c r="EO39" s="658"/>
      <c r="EP39" s="1193"/>
      <c r="EQ39" s="1193"/>
      <c r="ER39" s="878"/>
      <c r="ES39" s="878"/>
      <c r="ET39" s="1193"/>
      <c r="EU39" s="1193"/>
      <c r="EV39" s="1193"/>
      <c r="EW39" s="1193"/>
      <c r="EX39" s="658"/>
      <c r="EY39" s="1193"/>
      <c r="EZ39" s="1193"/>
      <c r="FA39" s="878"/>
      <c r="FB39" s="878"/>
      <c r="FC39" s="1193"/>
      <c r="FD39" s="1193"/>
      <c r="FE39" s="1193"/>
      <c r="FF39" s="1193"/>
      <c r="FG39" s="658"/>
      <c r="FH39" s="1193"/>
      <c r="FI39" s="1193"/>
      <c r="FJ39" s="878"/>
      <c r="FK39" s="878"/>
      <c r="FL39" s="1193"/>
      <c r="FM39" s="1193"/>
      <c r="FN39" s="1193"/>
      <c r="FO39" s="1193"/>
      <c r="FP39" s="658"/>
      <c r="FQ39" s="1193"/>
      <c r="FR39" s="1193"/>
      <c r="FS39" s="878"/>
      <c r="FT39" s="878"/>
      <c r="FU39" s="1193"/>
      <c r="FV39" s="1193"/>
      <c r="FW39" s="1193"/>
      <c r="FX39" s="1193"/>
      <c r="FY39" s="658"/>
      <c r="FZ39" s="1193"/>
      <c r="GA39" s="1193"/>
      <c r="GB39" s="878"/>
      <c r="GC39" s="878"/>
      <c r="GD39" s="1193"/>
      <c r="GE39" s="1193"/>
      <c r="GF39" s="1193"/>
      <c r="GG39" s="1193"/>
      <c r="GH39" s="658"/>
      <c r="GI39" s="1193"/>
      <c r="GJ39" s="1193"/>
      <c r="GK39" s="878"/>
      <c r="GL39" s="878"/>
      <c r="GM39" s="1193"/>
      <c r="GN39" s="1193"/>
      <c r="GO39" s="1193"/>
      <c r="GP39" s="1193"/>
      <c r="GQ39" s="658"/>
      <c r="GR39" s="1193"/>
      <c r="GS39" s="1193"/>
      <c r="GT39" s="878"/>
      <c r="GU39" s="878"/>
      <c r="GV39" s="1193"/>
      <c r="GW39" s="1193"/>
      <c r="GX39" s="1193"/>
      <c r="GY39" s="1193"/>
      <c r="GZ39" s="658"/>
      <c r="HA39" s="1193"/>
      <c r="HB39" s="1193"/>
      <c r="HC39" s="878"/>
      <c r="HD39" s="878"/>
      <c r="HE39" s="1193"/>
      <c r="HF39" s="1193"/>
      <c r="HG39" s="1193"/>
      <c r="HH39" s="1193"/>
      <c r="HI39" s="658"/>
      <c r="HJ39" s="1193"/>
      <c r="HK39" s="1193"/>
      <c r="HL39" s="878"/>
      <c r="HM39" s="878"/>
      <c r="HN39" s="1193"/>
      <c r="HO39" s="1193"/>
      <c r="HP39" s="1193"/>
      <c r="HQ39" s="1193"/>
      <c r="HR39" s="658"/>
      <c r="HS39" s="1193"/>
      <c r="HT39" s="1193"/>
      <c r="HU39" s="878"/>
      <c r="HV39" s="878"/>
      <c r="HW39" s="1193"/>
      <c r="HX39" s="1193"/>
      <c r="HY39" s="1193"/>
      <c r="HZ39" s="1193"/>
      <c r="IA39" s="658"/>
      <c r="IB39" s="1193"/>
      <c r="IC39" s="1193"/>
      <c r="ID39" s="878"/>
      <c r="IE39" s="878"/>
      <c r="IF39" s="1193"/>
      <c r="IG39" s="1193"/>
      <c r="IH39" s="1193"/>
      <c r="II39" s="1193"/>
      <c r="IJ39" s="658"/>
      <c r="IK39" s="1193"/>
      <c r="IL39" s="1193"/>
      <c r="IM39" s="878"/>
      <c r="IN39" s="878"/>
      <c r="IO39" s="1193"/>
      <c r="IP39" s="1193"/>
      <c r="IQ39" s="1193"/>
      <c r="IR39" s="1193"/>
      <c r="IS39" s="658"/>
      <c r="IT39" s="1193"/>
      <c r="IU39" s="1193"/>
      <c r="IV39" s="878"/>
      <c r="IW39" s="878"/>
      <c r="IX39" s="1193"/>
      <c r="IY39" s="1193"/>
      <c r="IZ39" s="1193"/>
      <c r="JA39" s="1193"/>
      <c r="JB39" s="658"/>
      <c r="JC39" s="1193"/>
      <c r="JD39" s="1193"/>
      <c r="JE39" s="878"/>
      <c r="JF39" s="878"/>
      <c r="JG39" s="1193"/>
      <c r="JH39" s="1193"/>
      <c r="JI39" s="1193"/>
      <c r="JJ39" s="1193"/>
      <c r="JK39" s="658"/>
      <c r="JL39" s="1193"/>
      <c r="JM39" s="1193"/>
      <c r="JN39" s="878"/>
      <c r="JO39" s="878"/>
      <c r="JP39" s="1193"/>
      <c r="JQ39" s="1193"/>
      <c r="JR39" s="1193"/>
      <c r="JS39" s="1193"/>
      <c r="JT39" s="658"/>
      <c r="JU39" s="1193"/>
      <c r="JV39" s="1193"/>
      <c r="JW39" s="878"/>
      <c r="JX39" s="878"/>
      <c r="JY39" s="1193"/>
      <c r="JZ39" s="1193"/>
      <c r="KA39" s="1193"/>
      <c r="KB39" s="1193"/>
      <c r="KC39" s="658"/>
      <c r="KD39" s="1193"/>
      <c r="KE39" s="1193"/>
      <c r="KF39" s="878"/>
      <c r="KG39" s="878"/>
      <c r="KH39" s="1193"/>
      <c r="KI39" s="1193"/>
      <c r="KJ39" s="1193"/>
      <c r="KK39" s="1193"/>
      <c r="KL39" s="658"/>
      <c r="KM39" s="1193"/>
      <c r="KN39" s="1193"/>
      <c r="KO39" s="878"/>
      <c r="KP39" s="878"/>
      <c r="KQ39" s="1193"/>
      <c r="KR39" s="1193"/>
      <c r="KS39" s="1193"/>
      <c r="KT39" s="1193"/>
      <c r="KU39" s="658"/>
      <c r="KV39" s="1193"/>
      <c r="KW39" s="1193"/>
      <c r="KX39" s="878"/>
      <c r="KY39" s="878"/>
      <c r="KZ39" s="1193"/>
      <c r="LA39" s="1193"/>
      <c r="LB39" s="1193"/>
      <c r="LC39" s="1193"/>
      <c r="LD39" s="658"/>
      <c r="LE39" s="1193"/>
      <c r="LF39" s="1193"/>
      <c r="LG39" s="878"/>
      <c r="LH39" s="878"/>
      <c r="LI39" s="1193"/>
      <c r="LJ39" s="1193"/>
      <c r="LK39" s="1193"/>
      <c r="LL39" s="1193"/>
      <c r="LM39" s="658"/>
      <c r="LN39" s="1193"/>
      <c r="LO39" s="1193"/>
      <c r="LP39" s="878"/>
      <c r="LQ39" s="878"/>
      <c r="LR39" s="1193"/>
      <c r="LS39" s="1193"/>
      <c r="LT39" s="1193"/>
      <c r="LU39" s="1193"/>
      <c r="LV39" s="658"/>
      <c r="LW39" s="1193"/>
      <c r="LX39" s="1193"/>
      <c r="LY39" s="878"/>
      <c r="LZ39" s="878"/>
      <c r="MA39" s="1193"/>
      <c r="MB39" s="1193"/>
      <c r="MC39" s="1193"/>
      <c r="MD39" s="1193"/>
      <c r="ME39" s="658"/>
      <c r="MF39" s="1193"/>
      <c r="MG39" s="1193"/>
      <c r="MH39" s="878"/>
      <c r="MI39" s="878"/>
      <c r="MJ39" s="1193"/>
      <c r="MK39" s="1193"/>
      <c r="ML39" s="1193"/>
      <c r="MM39" s="1193"/>
      <c r="MN39" s="658"/>
      <c r="MO39" s="1193"/>
      <c r="MP39" s="1193"/>
      <c r="MQ39" s="878"/>
      <c r="MR39" s="878"/>
      <c r="MS39" s="1193"/>
      <c r="MT39" s="1193"/>
      <c r="MU39" s="1193"/>
      <c r="MV39" s="1193"/>
      <c r="MW39" s="658"/>
      <c r="MX39" s="1193"/>
      <c r="MY39" s="1193"/>
      <c r="MZ39" s="878"/>
      <c r="NA39" s="878"/>
      <c r="NB39" s="1193"/>
      <c r="NC39" s="1193"/>
      <c r="ND39" s="1193"/>
      <c r="NE39" s="1193"/>
      <c r="NF39" s="658"/>
      <c r="NG39" s="1193"/>
      <c r="NH39" s="1193"/>
      <c r="NI39" s="878"/>
      <c r="NJ39" s="878"/>
      <c r="NK39" s="1193"/>
      <c r="NL39" s="1193"/>
      <c r="NM39" s="1193"/>
      <c r="NN39" s="1193"/>
      <c r="NO39" s="658"/>
      <c r="NP39" s="1193"/>
      <c r="NQ39" s="1193"/>
      <c r="NR39" s="878"/>
      <c r="NS39" s="878"/>
      <c r="NT39" s="1193"/>
      <c r="NU39" s="1193"/>
      <c r="NV39" s="1193"/>
      <c r="NW39" s="1193"/>
      <c r="NX39" s="658"/>
      <c r="NY39" s="1193"/>
      <c r="NZ39" s="1193"/>
      <c r="OA39" s="878"/>
      <c r="OB39" s="878"/>
      <c r="OC39" s="1193"/>
      <c r="OD39" s="1193"/>
      <c r="OE39" s="1193"/>
      <c r="OF39" s="1193"/>
      <c r="OG39" s="658"/>
      <c r="OH39" s="1193"/>
      <c r="OI39" s="1193"/>
      <c r="OJ39" s="878"/>
      <c r="OK39" s="878"/>
      <c r="OL39" s="1193"/>
      <c r="OM39" s="1193"/>
      <c r="ON39" s="1193"/>
      <c r="OO39" s="1193"/>
      <c r="OP39" s="658"/>
      <c r="OQ39" s="1193"/>
      <c r="OR39" s="1193"/>
      <c r="OS39" s="878"/>
      <c r="OT39" s="878"/>
      <c r="OU39" s="1193"/>
      <c r="OV39" s="1193"/>
      <c r="OW39" s="1193"/>
      <c r="OX39" s="1193"/>
      <c r="OY39" s="658"/>
      <c r="OZ39" s="1193"/>
      <c r="PA39" s="1193"/>
      <c r="PB39" s="878"/>
      <c r="PC39" s="878"/>
      <c r="PD39" s="1193"/>
      <c r="PE39" s="1193"/>
      <c r="PF39" s="1193"/>
      <c r="PG39" s="1193"/>
      <c r="PH39" s="658"/>
      <c r="PI39" s="1193"/>
      <c r="PJ39" s="1193"/>
      <c r="PK39" s="878"/>
      <c r="PL39" s="878"/>
      <c r="PM39" s="1193"/>
      <c r="PN39" s="1193"/>
      <c r="PO39" s="1193"/>
      <c r="PP39" s="1193"/>
      <c r="PQ39" s="658"/>
      <c r="PR39" s="1193"/>
      <c r="PS39" s="1193"/>
      <c r="PT39" s="878"/>
      <c r="PU39" s="878"/>
      <c r="PV39" s="1193"/>
      <c r="PW39" s="1193"/>
      <c r="PX39" s="1193"/>
      <c r="PY39" s="1193"/>
      <c r="PZ39" s="658"/>
      <c r="QA39" s="1193"/>
      <c r="QB39" s="1193"/>
      <c r="QC39" s="878"/>
      <c r="QD39" s="878"/>
      <c r="QE39" s="1193"/>
      <c r="QF39" s="1193"/>
      <c r="QG39" s="1193"/>
      <c r="QH39" s="1193"/>
      <c r="QI39" s="658"/>
      <c r="QJ39" s="1193"/>
      <c r="QK39" s="1193"/>
      <c r="QL39" s="878"/>
      <c r="QM39" s="878"/>
      <c r="QN39" s="1193"/>
      <c r="QO39" s="1193"/>
      <c r="QP39" s="1193"/>
      <c r="QQ39" s="1193"/>
      <c r="QR39" s="658"/>
      <c r="QS39" s="1193"/>
      <c r="QT39" s="1193"/>
      <c r="QU39" s="878"/>
      <c r="QV39" s="878"/>
      <c r="QW39" s="1193"/>
      <c r="QX39" s="1193"/>
      <c r="QY39" s="1193"/>
      <c r="QZ39" s="1193"/>
      <c r="RA39" s="658"/>
      <c r="RB39" s="1193"/>
      <c r="RC39" s="1193"/>
      <c r="RD39" s="878"/>
      <c r="RE39" s="878"/>
      <c r="RF39" s="1193"/>
      <c r="RG39" s="1193"/>
      <c r="RH39" s="1193"/>
      <c r="RI39" s="1193"/>
      <c r="RJ39" s="658"/>
      <c r="RK39" s="1193"/>
      <c r="RL39" s="1193"/>
      <c r="RM39" s="878"/>
      <c r="RN39" s="878"/>
      <c r="RO39" s="1193"/>
      <c r="RP39" s="1193"/>
      <c r="RQ39" s="1193"/>
      <c r="RR39" s="1193"/>
      <c r="RS39" s="658"/>
      <c r="RT39" s="1193"/>
      <c r="RU39" s="1193"/>
      <c r="RV39" s="878"/>
      <c r="RW39" s="878"/>
      <c r="RX39" s="1193"/>
      <c r="RY39" s="1193"/>
      <c r="RZ39" s="1193"/>
      <c r="SA39" s="1193"/>
      <c r="SB39" s="658"/>
      <c r="SC39" s="1193"/>
      <c r="SD39" s="1193"/>
      <c r="SE39" s="878"/>
      <c r="SF39" s="878"/>
      <c r="SG39" s="1193"/>
      <c r="SH39" s="1193"/>
      <c r="SI39" s="1193"/>
      <c r="SJ39" s="1193"/>
      <c r="SK39" s="658"/>
      <c r="SL39" s="1193"/>
      <c r="SM39" s="1193"/>
      <c r="SN39" s="878"/>
      <c r="SO39" s="878"/>
      <c r="SP39" s="1193"/>
      <c r="SQ39" s="1193"/>
      <c r="SR39" s="1193"/>
      <c r="SS39" s="1193"/>
      <c r="ST39" s="658"/>
      <c r="SU39" s="1193"/>
      <c r="SV39" s="1193"/>
      <c r="SW39" s="878"/>
      <c r="SX39" s="878"/>
      <c r="SY39" s="1193"/>
      <c r="SZ39" s="1193"/>
      <c r="TA39" s="1193"/>
      <c r="TB39" s="1193"/>
      <c r="TC39" s="658"/>
      <c r="TD39" s="1193"/>
      <c r="TE39" s="1193"/>
      <c r="TF39" s="878"/>
      <c r="TG39" s="878"/>
      <c r="TH39" s="1193"/>
      <c r="TI39" s="1193"/>
      <c r="TJ39" s="1193"/>
      <c r="TK39" s="1193"/>
      <c r="TL39" s="658"/>
      <c r="TM39" s="1193"/>
      <c r="TN39" s="1193"/>
      <c r="TO39" s="878"/>
      <c r="TP39" s="878"/>
      <c r="TQ39" s="1193"/>
      <c r="TR39" s="1193"/>
      <c r="TS39" s="1193"/>
      <c r="TT39" s="1193"/>
      <c r="TU39" s="658"/>
      <c r="TV39" s="1193"/>
      <c r="TW39" s="1193"/>
      <c r="TX39" s="878"/>
      <c r="TY39" s="878"/>
      <c r="TZ39" s="1193"/>
      <c r="UA39" s="1193"/>
      <c r="UB39" s="1193"/>
      <c r="UC39" s="1193"/>
      <c r="UD39" s="658"/>
      <c r="UE39" s="1193"/>
      <c r="UF39" s="1193"/>
      <c r="UG39" s="878"/>
      <c r="UH39" s="878"/>
      <c r="UI39" s="1193"/>
      <c r="UJ39" s="1193"/>
      <c r="UK39" s="1193"/>
      <c r="UL39" s="1193"/>
      <c r="UM39" s="658"/>
      <c r="UN39" s="1193"/>
      <c r="UO39" s="1193"/>
      <c r="UP39" s="878"/>
      <c r="UQ39" s="878"/>
      <c r="UR39" s="1193"/>
      <c r="US39" s="1193"/>
      <c r="UT39" s="1193"/>
      <c r="UU39" s="1193"/>
      <c r="UV39" s="658"/>
      <c r="UW39" s="1193"/>
      <c r="UX39" s="1193"/>
      <c r="UY39" s="878"/>
      <c r="UZ39" s="878"/>
      <c r="VA39" s="1193"/>
      <c r="VB39" s="1193"/>
      <c r="VC39" s="1193"/>
      <c r="VD39" s="1193"/>
      <c r="VE39" s="658"/>
      <c r="VF39" s="1193"/>
      <c r="VG39" s="1193"/>
      <c r="VH39" s="878"/>
      <c r="VI39" s="878"/>
      <c r="VJ39" s="1193"/>
      <c r="VK39" s="1193"/>
      <c r="VL39" s="1193"/>
      <c r="VM39" s="1193"/>
      <c r="VN39" s="658"/>
      <c r="VO39" s="1193"/>
      <c r="VP39" s="1193"/>
      <c r="VQ39" s="878"/>
      <c r="VR39" s="878"/>
      <c r="VS39" s="1193"/>
      <c r="VT39" s="1193"/>
      <c r="VU39" s="1193"/>
      <c r="VV39" s="1193"/>
      <c r="VW39" s="658"/>
      <c r="VX39" s="1193"/>
      <c r="VY39" s="1193"/>
      <c r="VZ39" s="878"/>
      <c r="WA39" s="878"/>
      <c r="WB39" s="1193"/>
      <c r="WC39" s="1193"/>
      <c r="WD39" s="1193"/>
      <c r="WE39" s="1193"/>
      <c r="WF39" s="658"/>
      <c r="WG39" s="1193"/>
      <c r="WH39" s="1193"/>
      <c r="WI39" s="878"/>
      <c r="WJ39" s="878"/>
      <c r="WK39" s="1193"/>
      <c r="WL39" s="1193"/>
      <c r="WM39" s="1193"/>
      <c r="WN39" s="1193"/>
      <c r="WO39" s="658"/>
      <c r="WP39" s="1193"/>
      <c r="WQ39" s="1193"/>
      <c r="WR39" s="878"/>
      <c r="WS39" s="878"/>
      <c r="WT39" s="1193"/>
      <c r="WU39" s="1193"/>
      <c r="WV39" s="1193"/>
      <c r="WW39" s="1193"/>
      <c r="WX39" s="658"/>
      <c r="WY39" s="1193"/>
      <c r="WZ39" s="1193"/>
      <c r="XA39" s="878"/>
      <c r="XB39" s="878"/>
      <c r="XC39" s="1193"/>
      <c r="XD39" s="1193"/>
      <c r="XE39" s="1193"/>
      <c r="XF39" s="1193"/>
      <c r="XG39" s="658"/>
      <c r="XH39" s="1193"/>
      <c r="XI39" s="1193"/>
      <c r="XJ39" s="878"/>
      <c r="XK39" s="878"/>
      <c r="XL39" s="1193"/>
      <c r="XM39" s="1193"/>
      <c r="XN39" s="1193"/>
      <c r="XO39" s="1193"/>
      <c r="XP39" s="658"/>
      <c r="XQ39" s="1193"/>
      <c r="XR39" s="1193"/>
      <c r="XS39" s="878"/>
      <c r="XT39" s="878"/>
      <c r="XU39" s="1193"/>
      <c r="XV39" s="1193"/>
      <c r="XW39" s="1193"/>
      <c r="XX39" s="1193"/>
      <c r="XY39" s="658"/>
      <c r="XZ39" s="1193"/>
      <c r="YA39" s="1193"/>
      <c r="YB39" s="878"/>
      <c r="YC39" s="878"/>
      <c r="YD39" s="1193"/>
      <c r="YE39" s="1193"/>
      <c r="YF39" s="1193"/>
      <c r="YG39" s="1193"/>
      <c r="YH39" s="658"/>
      <c r="YI39" s="1193"/>
      <c r="YJ39" s="1193"/>
      <c r="YK39" s="878"/>
      <c r="YL39" s="878"/>
      <c r="YM39" s="1193"/>
      <c r="YN39" s="1193"/>
      <c r="YO39" s="1193"/>
      <c r="YP39" s="1193"/>
      <c r="YQ39" s="658"/>
      <c r="YR39" s="1193"/>
      <c r="YS39" s="1193"/>
      <c r="YT39" s="878"/>
      <c r="YU39" s="878"/>
      <c r="YV39" s="1193"/>
      <c r="YW39" s="1193"/>
      <c r="YX39" s="1193"/>
      <c r="YY39" s="1193"/>
      <c r="YZ39" s="658"/>
      <c r="ZA39" s="1193"/>
      <c r="ZB39" s="1193"/>
      <c r="ZC39" s="878"/>
      <c r="ZD39" s="878"/>
      <c r="ZE39" s="1193"/>
      <c r="ZF39" s="1193"/>
      <c r="ZG39" s="1193"/>
      <c r="ZH39" s="1193"/>
      <c r="ZI39" s="658"/>
      <c r="ZJ39" s="1193"/>
      <c r="ZK39" s="1193"/>
      <c r="ZL39" s="878"/>
      <c r="ZM39" s="878"/>
      <c r="ZN39" s="1193"/>
      <c r="ZO39" s="1193"/>
      <c r="ZP39" s="1193"/>
      <c r="ZQ39" s="1193"/>
      <c r="ZR39" s="658"/>
      <c r="ZS39" s="1193"/>
      <c r="ZT39" s="1193"/>
      <c r="ZU39" s="878"/>
      <c r="ZV39" s="878"/>
      <c r="ZW39" s="1193"/>
      <c r="ZX39" s="1193"/>
      <c r="ZY39" s="1193"/>
      <c r="ZZ39" s="1193"/>
      <c r="AAA39" s="658"/>
      <c r="AAB39" s="1193"/>
      <c r="AAC39" s="1193"/>
      <c r="AAD39" s="878"/>
      <c r="AAE39" s="878"/>
      <c r="AAF39" s="1193"/>
      <c r="AAG39" s="1193"/>
      <c r="AAH39" s="1193"/>
      <c r="AAI39" s="1193"/>
      <c r="AAJ39" s="658"/>
      <c r="AAK39" s="1193"/>
      <c r="AAL39" s="1193"/>
      <c r="AAM39" s="878"/>
      <c r="AAN39" s="878"/>
      <c r="AAO39" s="1193"/>
      <c r="AAP39" s="1193"/>
      <c r="AAQ39" s="1193"/>
      <c r="AAR39" s="1193"/>
      <c r="AAS39" s="658"/>
      <c r="AAT39" s="1193"/>
      <c r="AAU39" s="1193"/>
      <c r="AAV39" s="878"/>
      <c r="AAW39" s="878"/>
      <c r="AAX39" s="1193"/>
      <c r="AAY39" s="1193"/>
      <c r="AAZ39" s="1193"/>
      <c r="ABA39" s="1193"/>
      <c r="ABB39" s="658"/>
      <c r="ABC39" s="1193"/>
      <c r="ABD39" s="1193"/>
      <c r="ABE39" s="878"/>
      <c r="ABF39" s="878"/>
      <c r="ABG39" s="1193"/>
      <c r="ABH39" s="1193"/>
      <c r="ABI39" s="1193"/>
      <c r="ABJ39" s="1193"/>
      <c r="ABK39" s="658"/>
      <c r="ABL39" s="1193"/>
      <c r="ABM39" s="1193"/>
      <c r="ABN39" s="878"/>
      <c r="ABO39" s="878"/>
      <c r="ABP39" s="1193"/>
      <c r="ABQ39" s="1193"/>
      <c r="ABR39" s="1193"/>
      <c r="ABS39" s="1193"/>
      <c r="ABT39" s="658"/>
      <c r="ABU39" s="1193"/>
      <c r="ABV39" s="1193"/>
      <c r="ABW39" s="878"/>
      <c r="ABX39" s="878"/>
      <c r="ABY39" s="1193"/>
      <c r="ABZ39" s="1193"/>
      <c r="ACA39" s="1193"/>
      <c r="ACB39" s="1193"/>
      <c r="ACC39" s="658"/>
      <c r="ACD39" s="1193"/>
      <c r="ACE39" s="1193"/>
      <c r="ACF39" s="878"/>
      <c r="ACG39" s="878"/>
      <c r="ACH39" s="1193"/>
      <c r="ACI39" s="1193"/>
      <c r="ACJ39" s="1193"/>
      <c r="ACK39" s="1193"/>
      <c r="ACL39" s="658"/>
      <c r="ACM39" s="1193"/>
      <c r="ACN39" s="1193"/>
      <c r="ACO39" s="878"/>
      <c r="ACP39" s="878"/>
      <c r="ACQ39" s="1193"/>
      <c r="ACR39" s="1193"/>
      <c r="ACS39" s="1193"/>
      <c r="ACT39" s="1193"/>
      <c r="ACU39" s="658"/>
      <c r="ACV39" s="1193"/>
      <c r="ACW39" s="1193"/>
      <c r="ACX39" s="878"/>
      <c r="ACY39" s="878"/>
      <c r="ACZ39" s="1193"/>
      <c r="ADA39" s="1193"/>
      <c r="ADB39" s="1193"/>
      <c r="ADC39" s="1193"/>
      <c r="ADD39" s="658"/>
      <c r="ADE39" s="1193"/>
      <c r="ADF39" s="1193"/>
      <c r="ADG39" s="878"/>
      <c r="ADH39" s="878"/>
      <c r="ADI39" s="1193"/>
      <c r="ADJ39" s="1193"/>
      <c r="ADK39" s="1193"/>
      <c r="ADL39" s="1193"/>
      <c r="ADM39" s="658"/>
      <c r="ADN39" s="1193"/>
      <c r="ADO39" s="1193"/>
      <c r="ADP39" s="878"/>
      <c r="ADQ39" s="878"/>
      <c r="ADR39" s="1193"/>
      <c r="ADS39" s="1193"/>
      <c r="ADT39" s="1193"/>
      <c r="ADU39" s="1193"/>
      <c r="ADV39" s="658"/>
      <c r="ADW39" s="1193"/>
      <c r="ADX39" s="1193"/>
      <c r="ADY39" s="878"/>
      <c r="ADZ39" s="878"/>
      <c r="AEA39" s="1193"/>
      <c r="AEB39" s="1193"/>
      <c r="AEC39" s="1193"/>
      <c r="AED39" s="1193"/>
      <c r="AEE39" s="658"/>
      <c r="AEF39" s="1193"/>
      <c r="AEG39" s="1193"/>
      <c r="AEH39" s="878"/>
      <c r="AEI39" s="878"/>
      <c r="AEJ39" s="1193"/>
      <c r="AEK39" s="1193"/>
      <c r="AEL39" s="1193"/>
      <c r="AEM39" s="1193"/>
      <c r="AEN39" s="658"/>
      <c r="AEO39" s="1193"/>
      <c r="AEP39" s="1193"/>
      <c r="AEQ39" s="878"/>
      <c r="AER39" s="878"/>
      <c r="AES39" s="1193"/>
      <c r="AET39" s="1193"/>
      <c r="AEU39" s="1193"/>
      <c r="AEV39" s="1193"/>
      <c r="AEW39" s="658"/>
      <c r="AEX39" s="1193"/>
      <c r="AEY39" s="1193"/>
      <c r="AEZ39" s="878"/>
      <c r="AFA39" s="878"/>
      <c r="AFB39" s="1193"/>
      <c r="AFC39" s="1193"/>
      <c r="AFD39" s="1193"/>
      <c r="AFE39" s="1193"/>
      <c r="AFF39" s="658"/>
      <c r="AFG39" s="1193"/>
      <c r="AFH39" s="1193"/>
      <c r="AFI39" s="878"/>
      <c r="AFJ39" s="878"/>
      <c r="AFK39" s="1193"/>
      <c r="AFL39" s="1193"/>
      <c r="AFM39" s="1193"/>
      <c r="AFN39" s="1193"/>
      <c r="AFO39" s="658"/>
      <c r="AFP39" s="1193"/>
      <c r="AFQ39" s="1193"/>
      <c r="AFR39" s="878"/>
      <c r="AFS39" s="878"/>
      <c r="AFT39" s="1193"/>
      <c r="AFU39" s="1193"/>
      <c r="AFV39" s="1193"/>
      <c r="AFW39" s="1193"/>
      <c r="AFX39" s="658"/>
      <c r="AFY39" s="1193"/>
      <c r="AFZ39" s="1193"/>
      <c r="AGA39" s="878"/>
      <c r="AGB39" s="878"/>
      <c r="AGC39" s="1193"/>
      <c r="AGD39" s="1193"/>
      <c r="AGE39" s="1193"/>
      <c r="AGF39" s="1193"/>
      <c r="AGG39" s="658"/>
      <c r="AGH39" s="1193"/>
      <c r="AGI39" s="1193"/>
      <c r="AGJ39" s="878"/>
      <c r="AGK39" s="878"/>
      <c r="AGL39" s="1193"/>
      <c r="AGM39" s="1193"/>
      <c r="AGN39" s="1193"/>
      <c r="AGO39" s="1193"/>
      <c r="AGP39" s="658"/>
      <c r="AGQ39" s="1193"/>
      <c r="AGR39" s="1193"/>
      <c r="AGS39" s="878"/>
      <c r="AGT39" s="878"/>
      <c r="AGU39" s="1193"/>
      <c r="AGV39" s="1193"/>
      <c r="AGW39" s="1193"/>
      <c r="AGX39" s="1193"/>
      <c r="AGY39" s="658"/>
      <c r="AGZ39" s="1193"/>
      <c r="AHA39" s="1193"/>
      <c r="AHB39" s="878"/>
      <c r="AHC39" s="878"/>
      <c r="AHD39" s="1193"/>
      <c r="AHE39" s="1193"/>
      <c r="AHF39" s="1193"/>
      <c r="AHG39" s="1193"/>
      <c r="AHH39" s="658"/>
      <c r="AHI39" s="1193"/>
      <c r="AHJ39" s="1193"/>
      <c r="AHK39" s="878"/>
      <c r="AHL39" s="878"/>
      <c r="AHM39" s="1193"/>
      <c r="AHN39" s="1193"/>
      <c r="AHO39" s="1193"/>
      <c r="AHP39" s="1193"/>
      <c r="AHQ39" s="658"/>
      <c r="AHR39" s="1193"/>
      <c r="AHS39" s="1193"/>
      <c r="AHT39" s="878"/>
      <c r="AHU39" s="878"/>
      <c r="AHV39" s="1193"/>
      <c r="AHW39" s="1193"/>
      <c r="AHX39" s="1193"/>
      <c r="AHY39" s="1193"/>
      <c r="AHZ39" s="658"/>
      <c r="AIA39" s="1193"/>
      <c r="AIB39" s="1193"/>
      <c r="AIC39" s="878"/>
      <c r="AID39" s="878"/>
      <c r="AIE39" s="1193"/>
      <c r="AIF39" s="1193"/>
      <c r="AIG39" s="1193"/>
      <c r="AIH39" s="1193"/>
      <c r="AII39" s="658"/>
      <c r="AIJ39" s="1193"/>
      <c r="AIK39" s="1193"/>
      <c r="AIL39" s="878"/>
      <c r="AIM39" s="878"/>
      <c r="AIN39" s="1193"/>
      <c r="AIO39" s="1193"/>
      <c r="AIP39" s="1193"/>
      <c r="AIQ39" s="1193"/>
      <c r="AIR39" s="658"/>
      <c r="AIS39" s="1193"/>
      <c r="AIT39" s="1193"/>
      <c r="AIU39" s="878"/>
      <c r="AIV39" s="878"/>
      <c r="AIW39" s="1193"/>
      <c r="AIX39" s="1193"/>
      <c r="AIY39" s="1193"/>
      <c r="AIZ39" s="1193"/>
      <c r="AJA39" s="658"/>
      <c r="AJB39" s="1193"/>
      <c r="AJC39" s="1193"/>
      <c r="AJD39" s="878"/>
      <c r="AJE39" s="878"/>
      <c r="AJF39" s="1193"/>
      <c r="AJG39" s="1193"/>
      <c r="AJH39" s="1193"/>
      <c r="AJI39" s="1193"/>
      <c r="AJJ39" s="658"/>
      <c r="AJK39" s="1193"/>
      <c r="AJL39" s="1193"/>
      <c r="AJM39" s="878"/>
      <c r="AJN39" s="878"/>
      <c r="AJO39" s="1193"/>
      <c r="AJP39" s="1193"/>
      <c r="AJQ39" s="1193"/>
      <c r="AJR39" s="1193"/>
      <c r="AJS39" s="658"/>
      <c r="AJT39" s="1193"/>
      <c r="AJU39" s="1193"/>
      <c r="AJV39" s="878"/>
      <c r="AJW39" s="878"/>
      <c r="AJX39" s="1193"/>
      <c r="AJY39" s="1193"/>
      <c r="AJZ39" s="1193"/>
      <c r="AKA39" s="1193"/>
      <c r="AKB39" s="658"/>
      <c r="AKC39" s="1193"/>
      <c r="AKD39" s="1193"/>
      <c r="AKE39" s="878"/>
      <c r="AKF39" s="878"/>
      <c r="AKG39" s="1193"/>
      <c r="AKH39" s="1193"/>
      <c r="AKI39" s="1193"/>
      <c r="AKJ39" s="1193"/>
      <c r="AKK39" s="658"/>
      <c r="AKL39" s="1193"/>
      <c r="AKM39" s="1193"/>
      <c r="AKN39" s="878"/>
      <c r="AKO39" s="878"/>
      <c r="AKP39" s="1193"/>
      <c r="AKQ39" s="1193"/>
      <c r="AKR39" s="1193"/>
      <c r="AKS39" s="1193"/>
      <c r="AKT39" s="658"/>
      <c r="AKU39" s="1193"/>
      <c r="AKV39" s="1193"/>
      <c r="AKW39" s="878"/>
      <c r="AKX39" s="878"/>
      <c r="AKY39" s="1193"/>
      <c r="AKZ39" s="1193"/>
      <c r="ALA39" s="1193"/>
      <c r="ALB39" s="1193"/>
      <c r="ALC39" s="658"/>
      <c r="ALD39" s="1193"/>
      <c r="ALE39" s="1193"/>
      <c r="ALF39" s="878"/>
      <c r="ALG39" s="878"/>
      <c r="ALH39" s="1193"/>
      <c r="ALI39" s="1193"/>
      <c r="ALJ39" s="1193"/>
      <c r="ALK39" s="1193"/>
      <c r="ALL39" s="658"/>
      <c r="ALM39" s="1193"/>
      <c r="ALN39" s="1193"/>
      <c r="ALO39" s="878"/>
      <c r="ALP39" s="878"/>
      <c r="ALQ39" s="1193"/>
      <c r="ALR39" s="1193"/>
      <c r="ALS39" s="1193"/>
      <c r="ALT39" s="1193"/>
      <c r="ALU39" s="658"/>
      <c r="ALV39" s="1193"/>
      <c r="ALW39" s="1193"/>
      <c r="ALX39" s="878"/>
      <c r="ALY39" s="878"/>
      <c r="ALZ39" s="1193"/>
      <c r="AMA39" s="1193"/>
      <c r="AMB39" s="1193"/>
      <c r="AMC39" s="1193"/>
      <c r="AMD39" s="658"/>
      <c r="AME39" s="1193"/>
      <c r="AMF39" s="1193"/>
      <c r="AMG39" s="878"/>
      <c r="AMH39" s="878"/>
      <c r="AMI39" s="1193"/>
      <c r="AMJ39" s="1193"/>
      <c r="AMK39" s="1193"/>
      <c r="AML39" s="1193"/>
      <c r="AMM39" s="658"/>
      <c r="AMN39" s="1193"/>
      <c r="AMO39" s="1193"/>
      <c r="AMP39" s="878"/>
      <c r="AMQ39" s="878"/>
      <c r="AMR39" s="1193"/>
      <c r="AMS39" s="1193"/>
      <c r="AMT39" s="1193"/>
      <c r="AMU39" s="1193"/>
      <c r="AMV39" s="658"/>
      <c r="AMW39" s="1193"/>
      <c r="AMX39" s="1193"/>
      <c r="AMY39" s="878"/>
      <c r="AMZ39" s="878"/>
      <c r="ANA39" s="1193"/>
      <c r="ANB39" s="1193"/>
      <c r="ANC39" s="1193"/>
      <c r="AND39" s="1193"/>
      <c r="ANE39" s="658"/>
      <c r="ANF39" s="1193"/>
      <c r="ANG39" s="1193"/>
      <c r="ANH39" s="878"/>
      <c r="ANI39" s="878"/>
      <c r="ANJ39" s="1193"/>
      <c r="ANK39" s="1193"/>
      <c r="ANL39" s="1193"/>
      <c r="ANM39" s="1193"/>
      <c r="ANN39" s="658"/>
      <c r="ANO39" s="1193"/>
      <c r="ANP39" s="1193"/>
      <c r="ANQ39" s="878"/>
      <c r="ANR39" s="878"/>
      <c r="ANS39" s="1193"/>
      <c r="ANT39" s="1193"/>
      <c r="ANU39" s="1193"/>
      <c r="ANV39" s="1193"/>
      <c r="ANW39" s="658"/>
      <c r="ANX39" s="1193"/>
      <c r="ANY39" s="1193"/>
      <c r="ANZ39" s="878"/>
      <c r="AOA39" s="878"/>
      <c r="AOB39" s="1193"/>
      <c r="AOC39" s="1193"/>
      <c r="AOD39" s="1193"/>
      <c r="AOE39" s="1193"/>
      <c r="AOF39" s="658"/>
      <c r="AOG39" s="1193"/>
      <c r="AOH39" s="1193"/>
      <c r="AOI39" s="878"/>
      <c r="AOJ39" s="878"/>
      <c r="AOK39" s="1193"/>
      <c r="AOL39" s="1193"/>
      <c r="AOM39" s="1193"/>
      <c r="AON39" s="1193"/>
      <c r="AOO39" s="658"/>
      <c r="AOP39" s="1193"/>
      <c r="AOQ39" s="1193"/>
      <c r="AOR39" s="878"/>
      <c r="AOS39" s="878"/>
      <c r="AOT39" s="1193"/>
      <c r="AOU39" s="1193"/>
      <c r="AOV39" s="1193"/>
      <c r="AOW39" s="1193"/>
      <c r="AOX39" s="658"/>
      <c r="AOY39" s="1193"/>
      <c r="AOZ39" s="1193"/>
      <c r="APA39" s="878"/>
      <c r="APB39" s="878"/>
      <c r="APC39" s="1193"/>
      <c r="APD39" s="1193"/>
      <c r="APE39" s="1193"/>
      <c r="APF39" s="1193"/>
      <c r="APG39" s="658"/>
      <c r="APH39" s="1193"/>
      <c r="API39" s="1193"/>
      <c r="APJ39" s="878"/>
      <c r="APK39" s="878"/>
      <c r="APL39" s="1193"/>
      <c r="APM39" s="1193"/>
      <c r="APN39" s="1193"/>
      <c r="APO39" s="1193"/>
      <c r="APP39" s="658"/>
      <c r="APQ39" s="1193"/>
      <c r="APR39" s="1193"/>
      <c r="APS39" s="878"/>
      <c r="APT39" s="878"/>
      <c r="APU39" s="1193"/>
      <c r="APV39" s="1193"/>
      <c r="APW39" s="1193"/>
      <c r="APX39" s="1193"/>
      <c r="APY39" s="658"/>
      <c r="APZ39" s="1193"/>
      <c r="AQA39" s="1193"/>
      <c r="AQB39" s="878"/>
      <c r="AQC39" s="878"/>
      <c r="AQD39" s="1193"/>
      <c r="AQE39" s="1193"/>
      <c r="AQF39" s="1193"/>
      <c r="AQG39" s="1193"/>
      <c r="AQH39" s="658"/>
      <c r="AQI39" s="1193"/>
      <c r="AQJ39" s="1193"/>
      <c r="AQK39" s="878"/>
      <c r="AQL39" s="878"/>
      <c r="AQM39" s="1193"/>
      <c r="AQN39" s="1193"/>
      <c r="AQO39" s="1193"/>
      <c r="AQP39" s="1193"/>
      <c r="AQQ39" s="658"/>
      <c r="AQR39" s="1193"/>
      <c r="AQS39" s="1193"/>
      <c r="AQT39" s="878"/>
      <c r="AQU39" s="878"/>
      <c r="AQV39" s="1193"/>
      <c r="AQW39" s="1193"/>
      <c r="AQX39" s="1193"/>
      <c r="AQY39" s="1193"/>
      <c r="AQZ39" s="658"/>
      <c r="ARA39" s="1193"/>
      <c r="ARB39" s="1193"/>
      <c r="ARC39" s="878"/>
      <c r="ARD39" s="878"/>
      <c r="ARE39" s="1193"/>
      <c r="ARF39" s="1193"/>
      <c r="ARG39" s="1193"/>
      <c r="ARH39" s="1193"/>
      <c r="ARI39" s="658"/>
      <c r="ARJ39" s="1193"/>
      <c r="ARK39" s="1193"/>
      <c r="ARL39" s="878"/>
      <c r="ARM39" s="878"/>
      <c r="ARN39" s="1193"/>
      <c r="ARO39" s="1193"/>
      <c r="ARP39" s="1193"/>
      <c r="ARQ39" s="1193"/>
      <c r="ARR39" s="658"/>
      <c r="ARS39" s="1193"/>
      <c r="ART39" s="1193"/>
      <c r="ARU39" s="878"/>
      <c r="ARV39" s="878"/>
      <c r="ARW39" s="1193"/>
      <c r="ARX39" s="1193"/>
      <c r="ARY39" s="1193"/>
      <c r="ARZ39" s="1193"/>
      <c r="ASA39" s="658"/>
      <c r="ASB39" s="1193"/>
      <c r="ASC39" s="1193"/>
      <c r="ASD39" s="878"/>
      <c r="ASE39" s="878"/>
      <c r="ASF39" s="1193"/>
      <c r="ASG39" s="1193"/>
      <c r="ASH39" s="1193"/>
      <c r="ASI39" s="1193"/>
      <c r="ASJ39" s="658"/>
      <c r="ASK39" s="1193"/>
      <c r="ASL39" s="1193"/>
      <c r="ASM39" s="878"/>
      <c r="ASN39" s="878"/>
      <c r="ASO39" s="1193"/>
      <c r="ASP39" s="1193"/>
      <c r="ASQ39" s="1193"/>
      <c r="ASR39" s="1193"/>
      <c r="ASS39" s="658"/>
      <c r="AST39" s="1193"/>
      <c r="ASU39" s="1193"/>
      <c r="ASV39" s="878"/>
      <c r="ASW39" s="878"/>
      <c r="ASX39" s="1193"/>
      <c r="ASY39" s="1193"/>
      <c r="ASZ39" s="1193"/>
      <c r="ATA39" s="1193"/>
      <c r="ATB39" s="658"/>
      <c r="ATC39" s="1193"/>
      <c r="ATD39" s="1193"/>
      <c r="ATE39" s="878"/>
      <c r="ATF39" s="878"/>
      <c r="ATG39" s="1193"/>
      <c r="ATH39" s="1193"/>
      <c r="ATI39" s="1193"/>
      <c r="ATJ39" s="1193"/>
      <c r="ATK39" s="658"/>
      <c r="ATL39" s="1193"/>
      <c r="ATM39" s="1193"/>
      <c r="ATN39" s="878"/>
      <c r="ATO39" s="878"/>
      <c r="ATP39" s="1193"/>
      <c r="ATQ39" s="1193"/>
      <c r="ATR39" s="1193"/>
      <c r="ATS39" s="1193"/>
      <c r="ATT39" s="658"/>
      <c r="ATU39" s="1193"/>
      <c r="ATV39" s="1193"/>
      <c r="ATW39" s="878"/>
      <c r="ATX39" s="878"/>
      <c r="ATY39" s="1193"/>
      <c r="ATZ39" s="1193"/>
      <c r="AUA39" s="1193"/>
      <c r="AUB39" s="1193"/>
      <c r="AUC39" s="658"/>
      <c r="AUD39" s="1193"/>
      <c r="AUE39" s="1193"/>
      <c r="AUF39" s="878"/>
      <c r="AUG39" s="878"/>
      <c r="AUH39" s="1193"/>
      <c r="AUI39" s="1193"/>
      <c r="AUJ39" s="1193"/>
      <c r="AUK39" s="1193"/>
      <c r="AUL39" s="658"/>
      <c r="AUM39" s="1193"/>
      <c r="AUN39" s="1193"/>
      <c r="AUO39" s="878"/>
      <c r="AUP39" s="878"/>
      <c r="AUQ39" s="1193"/>
      <c r="AUR39" s="1193"/>
      <c r="AUS39" s="1193"/>
      <c r="AUT39" s="1193"/>
      <c r="AUU39" s="658"/>
      <c r="AUV39" s="1193"/>
      <c r="AUW39" s="1193"/>
      <c r="AUX39" s="878"/>
      <c r="AUY39" s="878"/>
      <c r="AUZ39" s="1193"/>
      <c r="AVA39" s="1193"/>
      <c r="AVB39" s="1193"/>
      <c r="AVC39" s="1193"/>
      <c r="AVD39" s="658"/>
      <c r="AVE39" s="1193"/>
      <c r="AVF39" s="1193"/>
      <c r="AVG39" s="878"/>
      <c r="AVH39" s="878"/>
      <c r="AVI39" s="1193"/>
      <c r="AVJ39" s="1193"/>
      <c r="AVK39" s="1193"/>
      <c r="AVL39" s="1193"/>
      <c r="AVM39" s="658"/>
      <c r="AVN39" s="1193"/>
      <c r="AVO39" s="1193"/>
      <c r="AVP39" s="878"/>
      <c r="AVQ39" s="878"/>
      <c r="AVR39" s="1193"/>
      <c r="AVS39" s="1193"/>
      <c r="AVT39" s="1193"/>
      <c r="AVU39" s="1193"/>
      <c r="AVV39" s="658"/>
      <c r="AVW39" s="1193"/>
      <c r="AVX39" s="1193"/>
      <c r="AVY39" s="878"/>
      <c r="AVZ39" s="878"/>
      <c r="AWA39" s="1193"/>
      <c r="AWB39" s="1193"/>
      <c r="AWC39" s="1193"/>
      <c r="AWD39" s="1193"/>
      <c r="AWE39" s="658"/>
      <c r="AWF39" s="1193"/>
      <c r="AWG39" s="1193"/>
      <c r="AWH39" s="878"/>
      <c r="AWI39" s="878"/>
      <c r="AWJ39" s="1193"/>
      <c r="AWK39" s="1193"/>
      <c r="AWL39" s="1193"/>
      <c r="AWM39" s="1193"/>
      <c r="AWN39" s="658"/>
      <c r="AWO39" s="1193"/>
      <c r="AWP39" s="1193"/>
      <c r="AWQ39" s="878"/>
      <c r="AWR39" s="878"/>
      <c r="AWS39" s="1193"/>
      <c r="AWT39" s="1193"/>
      <c r="AWU39" s="1193"/>
      <c r="AWV39" s="1193"/>
      <c r="AWW39" s="658"/>
      <c r="AWX39" s="1193"/>
      <c r="AWY39" s="1193"/>
      <c r="AWZ39" s="878"/>
      <c r="AXA39" s="878"/>
      <c r="AXB39" s="1193"/>
      <c r="AXC39" s="1193"/>
      <c r="AXD39" s="1193"/>
      <c r="AXE39" s="1193"/>
      <c r="AXF39" s="658"/>
      <c r="AXG39" s="1193"/>
      <c r="AXH39" s="1193"/>
      <c r="AXI39" s="878"/>
      <c r="AXJ39" s="878"/>
      <c r="AXK39" s="1193"/>
      <c r="AXL39" s="1193"/>
      <c r="AXM39" s="1193"/>
      <c r="AXN39" s="1193"/>
      <c r="AXO39" s="658"/>
      <c r="AXP39" s="1193"/>
      <c r="AXQ39" s="1193"/>
      <c r="AXR39" s="878"/>
      <c r="AXS39" s="878"/>
      <c r="AXT39" s="1193"/>
      <c r="AXU39" s="1193"/>
      <c r="AXV39" s="1193"/>
      <c r="AXW39" s="1193"/>
      <c r="AXX39" s="658"/>
      <c r="AXY39" s="1193"/>
      <c r="AXZ39" s="1193"/>
      <c r="AYA39" s="878"/>
      <c r="AYB39" s="878"/>
      <c r="AYC39" s="1193"/>
      <c r="AYD39" s="1193"/>
      <c r="AYE39" s="1193"/>
      <c r="AYF39" s="1193"/>
      <c r="AYG39" s="658"/>
      <c r="AYH39" s="1193"/>
      <c r="AYI39" s="1193"/>
      <c r="AYJ39" s="878"/>
      <c r="AYK39" s="878"/>
      <c r="AYL39" s="1193"/>
      <c r="AYM39" s="1193"/>
      <c r="AYN39" s="1193"/>
      <c r="AYO39" s="1193"/>
      <c r="AYP39" s="658"/>
      <c r="AYQ39" s="1193"/>
      <c r="AYR39" s="1193"/>
      <c r="AYS39" s="878"/>
      <c r="AYT39" s="878"/>
      <c r="AYU39" s="1193"/>
      <c r="AYV39" s="1193"/>
      <c r="AYW39" s="1193"/>
      <c r="AYX39" s="1193"/>
      <c r="AYY39" s="658"/>
      <c r="AYZ39" s="1193"/>
      <c r="AZA39" s="1193"/>
      <c r="AZB39" s="878"/>
      <c r="AZC39" s="878"/>
      <c r="AZD39" s="1193"/>
      <c r="AZE39" s="1193"/>
      <c r="AZF39" s="1193"/>
      <c r="AZG39" s="1193"/>
      <c r="AZH39" s="658"/>
      <c r="AZI39" s="1193"/>
      <c r="AZJ39" s="1193"/>
      <c r="AZK39" s="878"/>
      <c r="AZL39" s="878"/>
      <c r="AZM39" s="1193"/>
      <c r="AZN39" s="1193"/>
      <c r="AZO39" s="1193"/>
      <c r="AZP39" s="1193"/>
      <c r="AZQ39" s="658"/>
      <c r="AZR39" s="1193"/>
      <c r="AZS39" s="1193"/>
      <c r="AZT39" s="878"/>
      <c r="AZU39" s="878"/>
      <c r="AZV39" s="1193"/>
      <c r="AZW39" s="1193"/>
      <c r="AZX39" s="1193"/>
      <c r="AZY39" s="1193"/>
      <c r="AZZ39" s="658"/>
      <c r="BAA39" s="1193"/>
      <c r="BAB39" s="1193"/>
      <c r="BAC39" s="878"/>
      <c r="BAD39" s="878"/>
      <c r="BAE39" s="1193"/>
      <c r="BAF39" s="1193"/>
      <c r="BAG39" s="1193"/>
      <c r="BAH39" s="1193"/>
      <c r="BAI39" s="658"/>
      <c r="BAJ39" s="1193"/>
      <c r="BAK39" s="1193"/>
      <c r="BAL39" s="878"/>
      <c r="BAM39" s="878"/>
      <c r="BAN39" s="1193"/>
      <c r="BAO39" s="1193"/>
      <c r="BAP39" s="1193"/>
      <c r="BAQ39" s="1193"/>
      <c r="BAR39" s="658"/>
      <c r="BAS39" s="1193"/>
      <c r="BAT39" s="1193"/>
      <c r="BAU39" s="878"/>
      <c r="BAV39" s="878"/>
      <c r="BAW39" s="1193"/>
      <c r="BAX39" s="1193"/>
      <c r="BAY39" s="1193"/>
      <c r="BAZ39" s="1193"/>
      <c r="BBA39" s="658"/>
      <c r="BBB39" s="1193"/>
      <c r="BBC39" s="1193"/>
      <c r="BBD39" s="878"/>
      <c r="BBE39" s="878"/>
      <c r="BBF39" s="1193"/>
      <c r="BBG39" s="1193"/>
      <c r="BBH39" s="1193"/>
      <c r="BBI39" s="1193"/>
      <c r="BBJ39" s="658"/>
      <c r="BBK39" s="1193"/>
      <c r="BBL39" s="1193"/>
      <c r="BBM39" s="878"/>
      <c r="BBN39" s="878"/>
      <c r="BBO39" s="1193"/>
      <c r="BBP39" s="1193"/>
      <c r="BBQ39" s="1193"/>
      <c r="BBR39" s="1193"/>
      <c r="BBS39" s="658"/>
      <c r="BBT39" s="1193"/>
      <c r="BBU39" s="1193"/>
      <c r="BBV39" s="878"/>
      <c r="BBW39" s="878"/>
      <c r="BBX39" s="1193"/>
      <c r="BBY39" s="1193"/>
      <c r="BBZ39" s="1193"/>
      <c r="BCA39" s="1193"/>
      <c r="BCB39" s="658"/>
      <c r="BCC39" s="1193"/>
      <c r="BCD39" s="1193"/>
      <c r="BCE39" s="878"/>
      <c r="BCF39" s="878"/>
      <c r="BCG39" s="1193"/>
      <c r="BCH39" s="1193"/>
      <c r="BCI39" s="1193"/>
      <c r="BCJ39" s="1193"/>
      <c r="BCK39" s="658"/>
      <c r="BCL39" s="1193"/>
      <c r="BCM39" s="1193"/>
      <c r="BCN39" s="878"/>
      <c r="BCO39" s="878"/>
      <c r="BCP39" s="1193"/>
      <c r="BCQ39" s="1193"/>
      <c r="BCR39" s="1193"/>
      <c r="BCS39" s="1193"/>
      <c r="BCT39" s="658"/>
      <c r="BCU39" s="1193"/>
      <c r="BCV39" s="1193"/>
      <c r="BCW39" s="878"/>
      <c r="BCX39" s="878"/>
      <c r="BCY39" s="1193"/>
      <c r="BCZ39" s="1193"/>
      <c r="BDA39" s="1193"/>
      <c r="BDB39" s="1193"/>
      <c r="BDC39" s="658"/>
      <c r="BDD39" s="1193"/>
      <c r="BDE39" s="1193"/>
      <c r="BDF39" s="878"/>
      <c r="BDG39" s="878"/>
      <c r="BDH39" s="1193"/>
      <c r="BDI39" s="1193"/>
      <c r="BDJ39" s="1193"/>
      <c r="BDK39" s="1193"/>
      <c r="BDL39" s="658"/>
      <c r="BDM39" s="1193"/>
      <c r="BDN39" s="1193"/>
      <c r="BDO39" s="878"/>
      <c r="BDP39" s="878"/>
      <c r="BDQ39" s="1193"/>
      <c r="BDR39" s="1193"/>
      <c r="BDS39" s="1193"/>
      <c r="BDT39" s="1193"/>
      <c r="BDU39" s="658"/>
      <c r="BDV39" s="1193"/>
      <c r="BDW39" s="1193"/>
      <c r="BDX39" s="878"/>
      <c r="BDY39" s="878"/>
      <c r="BDZ39" s="1193"/>
      <c r="BEA39" s="1193"/>
      <c r="BEB39" s="1193"/>
      <c r="BEC39" s="1193"/>
      <c r="BED39" s="658"/>
      <c r="BEE39" s="1193"/>
      <c r="BEF39" s="1193"/>
      <c r="BEG39" s="878"/>
      <c r="BEH39" s="878"/>
      <c r="BEI39" s="1193"/>
      <c r="BEJ39" s="1193"/>
      <c r="BEK39" s="1193"/>
      <c r="BEL39" s="1193"/>
      <c r="BEM39" s="658"/>
      <c r="BEN39" s="1193"/>
      <c r="BEO39" s="1193"/>
      <c r="BEP39" s="878"/>
      <c r="BEQ39" s="878"/>
      <c r="BER39" s="1193"/>
      <c r="BES39" s="1193"/>
      <c r="BET39" s="1193"/>
      <c r="BEU39" s="1193"/>
      <c r="BEV39" s="658"/>
      <c r="BEW39" s="1193"/>
      <c r="BEX39" s="1193"/>
      <c r="BEY39" s="878"/>
      <c r="BEZ39" s="878"/>
      <c r="BFA39" s="1193"/>
      <c r="BFB39" s="1193"/>
      <c r="BFC39" s="1193"/>
      <c r="BFD39" s="1193"/>
      <c r="BFE39" s="658"/>
      <c r="BFF39" s="1193"/>
      <c r="BFG39" s="1193"/>
      <c r="BFH39" s="878"/>
      <c r="BFI39" s="878"/>
      <c r="BFJ39" s="1193"/>
      <c r="BFK39" s="1193"/>
      <c r="BFL39" s="1193"/>
      <c r="BFM39" s="1193"/>
      <c r="BFN39" s="658"/>
      <c r="BFO39" s="1193"/>
      <c r="BFP39" s="1193"/>
      <c r="BFQ39" s="878"/>
      <c r="BFR39" s="878"/>
      <c r="BFS39" s="1193"/>
      <c r="BFT39" s="1193"/>
      <c r="BFU39" s="1193"/>
      <c r="BFV39" s="1193"/>
      <c r="BFW39" s="658"/>
      <c r="BFX39" s="1193"/>
      <c r="BFY39" s="1193"/>
      <c r="BFZ39" s="878"/>
      <c r="BGA39" s="878"/>
      <c r="BGB39" s="1193"/>
      <c r="BGC39" s="1193"/>
      <c r="BGD39" s="1193"/>
      <c r="BGE39" s="1193"/>
      <c r="BGF39" s="658"/>
      <c r="BGG39" s="1193"/>
      <c r="BGH39" s="1193"/>
      <c r="BGI39" s="878"/>
      <c r="BGJ39" s="878"/>
      <c r="BGK39" s="1193"/>
      <c r="BGL39" s="1193"/>
      <c r="BGM39" s="1193"/>
      <c r="BGN39" s="1193"/>
      <c r="BGO39" s="658"/>
      <c r="BGP39" s="1193"/>
      <c r="BGQ39" s="1193"/>
      <c r="BGR39" s="878"/>
      <c r="BGS39" s="878"/>
      <c r="BGT39" s="1193"/>
      <c r="BGU39" s="1193"/>
      <c r="BGV39" s="1193"/>
      <c r="BGW39" s="1193"/>
      <c r="BGX39" s="658"/>
      <c r="BGY39" s="1193"/>
      <c r="BGZ39" s="1193"/>
      <c r="BHA39" s="878"/>
      <c r="BHB39" s="878"/>
      <c r="BHC39" s="1193"/>
      <c r="BHD39" s="1193"/>
      <c r="BHE39" s="1193"/>
      <c r="BHF39" s="1193"/>
      <c r="BHG39" s="658"/>
      <c r="BHH39" s="1193"/>
      <c r="BHI39" s="1193"/>
      <c r="BHJ39" s="878"/>
      <c r="BHK39" s="878"/>
      <c r="BHL39" s="1193"/>
      <c r="BHM39" s="1193"/>
      <c r="BHN39" s="1193"/>
      <c r="BHO39" s="1193"/>
      <c r="BHP39" s="658"/>
      <c r="BHQ39" s="1193"/>
      <c r="BHR39" s="1193"/>
      <c r="BHS39" s="878"/>
      <c r="BHT39" s="878"/>
      <c r="BHU39" s="1193"/>
      <c r="BHV39" s="1193"/>
      <c r="BHW39" s="1193"/>
      <c r="BHX39" s="1193"/>
      <c r="BHY39" s="658"/>
      <c r="BHZ39" s="1193"/>
      <c r="BIA39" s="1193"/>
      <c r="BIB39" s="878"/>
      <c r="BIC39" s="878"/>
      <c r="BID39" s="1193"/>
      <c r="BIE39" s="1193"/>
      <c r="BIF39" s="1193"/>
      <c r="BIG39" s="1193"/>
      <c r="BIH39" s="658"/>
      <c r="BII39" s="1193"/>
      <c r="BIJ39" s="1193"/>
      <c r="BIK39" s="878"/>
      <c r="BIL39" s="878"/>
      <c r="BIM39" s="1193"/>
      <c r="BIN39" s="1193"/>
      <c r="BIO39" s="1193"/>
      <c r="BIP39" s="1193"/>
      <c r="BIQ39" s="658"/>
      <c r="BIR39" s="1193"/>
      <c r="BIS39" s="1193"/>
      <c r="BIT39" s="878"/>
      <c r="BIU39" s="878"/>
      <c r="BIV39" s="1193"/>
      <c r="BIW39" s="1193"/>
      <c r="BIX39" s="1193"/>
      <c r="BIY39" s="1193"/>
      <c r="BIZ39" s="658"/>
      <c r="BJA39" s="1193"/>
      <c r="BJB39" s="1193"/>
      <c r="BJC39" s="878"/>
      <c r="BJD39" s="878"/>
      <c r="BJE39" s="1193"/>
      <c r="BJF39" s="1193"/>
      <c r="BJG39" s="1193"/>
      <c r="BJH39" s="1193"/>
      <c r="BJI39" s="658"/>
      <c r="BJJ39" s="1193"/>
      <c r="BJK39" s="1193"/>
      <c r="BJL39" s="878"/>
      <c r="BJM39" s="878"/>
      <c r="BJN39" s="1193"/>
      <c r="BJO39" s="1193"/>
      <c r="BJP39" s="1193"/>
      <c r="BJQ39" s="1193"/>
      <c r="BJR39" s="658"/>
      <c r="BJS39" s="1193"/>
      <c r="BJT39" s="1193"/>
      <c r="BJU39" s="878"/>
      <c r="BJV39" s="878"/>
      <c r="BJW39" s="1193"/>
      <c r="BJX39" s="1193"/>
      <c r="BJY39" s="1193"/>
      <c r="BJZ39" s="1193"/>
      <c r="BKA39" s="658"/>
      <c r="BKB39" s="1193"/>
      <c r="BKC39" s="1193"/>
      <c r="BKD39" s="878"/>
      <c r="BKE39" s="878"/>
      <c r="BKF39" s="1193"/>
      <c r="BKG39" s="1193"/>
      <c r="BKH39" s="1193"/>
      <c r="BKI39" s="1193"/>
      <c r="BKJ39" s="658"/>
      <c r="BKK39" s="1193"/>
      <c r="BKL39" s="1193"/>
      <c r="BKM39" s="878"/>
      <c r="BKN39" s="878"/>
      <c r="BKO39" s="1193"/>
      <c r="BKP39" s="1193"/>
      <c r="BKQ39" s="1193"/>
      <c r="BKR39" s="1193"/>
      <c r="BKS39" s="658"/>
      <c r="BKT39" s="1193"/>
      <c r="BKU39" s="1193"/>
      <c r="BKV39" s="878"/>
      <c r="BKW39" s="878"/>
      <c r="BKX39" s="1193"/>
      <c r="BKY39" s="1193"/>
      <c r="BKZ39" s="1193"/>
      <c r="BLA39" s="1193"/>
      <c r="BLB39" s="658"/>
      <c r="BLC39" s="1193"/>
      <c r="BLD39" s="1193"/>
      <c r="BLE39" s="878"/>
      <c r="BLF39" s="878"/>
      <c r="BLG39" s="1193"/>
      <c r="BLH39" s="1193"/>
      <c r="BLI39" s="1193"/>
      <c r="BLJ39" s="1193"/>
      <c r="BLK39" s="658"/>
      <c r="BLL39" s="1193"/>
      <c r="BLM39" s="1193"/>
      <c r="BLN39" s="878"/>
      <c r="BLO39" s="878"/>
      <c r="BLP39" s="1193"/>
      <c r="BLQ39" s="1193"/>
      <c r="BLR39" s="1193"/>
      <c r="BLS39" s="1193"/>
      <c r="BLT39" s="658"/>
      <c r="BLU39" s="1193"/>
      <c r="BLV39" s="1193"/>
      <c r="BLW39" s="878"/>
      <c r="BLX39" s="878"/>
      <c r="BLY39" s="1193"/>
      <c r="BLZ39" s="1193"/>
      <c r="BMA39" s="1193"/>
      <c r="BMB39" s="1193"/>
      <c r="BMC39" s="658"/>
      <c r="BMD39" s="1193"/>
      <c r="BME39" s="1193"/>
      <c r="BMF39" s="878"/>
      <c r="BMG39" s="878"/>
      <c r="BMH39" s="1193"/>
      <c r="BMI39" s="1193"/>
      <c r="BMJ39" s="1193"/>
      <c r="BMK39" s="1193"/>
      <c r="BML39" s="658"/>
      <c r="BMM39" s="1193"/>
      <c r="BMN39" s="1193"/>
      <c r="BMO39" s="878"/>
      <c r="BMP39" s="878"/>
      <c r="BMQ39" s="1193"/>
      <c r="BMR39" s="1193"/>
      <c r="BMS39" s="1193"/>
      <c r="BMT39" s="1193"/>
      <c r="BMU39" s="658"/>
      <c r="BMV39" s="1193"/>
      <c r="BMW39" s="1193"/>
      <c r="BMX39" s="878"/>
      <c r="BMY39" s="878"/>
      <c r="BMZ39" s="1193"/>
      <c r="BNA39" s="1193"/>
      <c r="BNB39" s="1193"/>
      <c r="BNC39" s="1193"/>
      <c r="BND39" s="658"/>
      <c r="BNE39" s="1193"/>
      <c r="BNF39" s="1193"/>
      <c r="BNG39" s="878"/>
      <c r="BNH39" s="878"/>
      <c r="BNI39" s="1193"/>
      <c r="BNJ39" s="1193"/>
      <c r="BNK39" s="1193"/>
      <c r="BNL39" s="1193"/>
      <c r="BNM39" s="658"/>
      <c r="BNN39" s="1193"/>
      <c r="BNO39" s="1193"/>
      <c r="BNP39" s="878"/>
      <c r="BNQ39" s="878"/>
      <c r="BNR39" s="1193"/>
      <c r="BNS39" s="1193"/>
      <c r="BNT39" s="1193"/>
      <c r="BNU39" s="1193"/>
      <c r="BNV39" s="658"/>
      <c r="BNW39" s="1193"/>
      <c r="BNX39" s="1193"/>
      <c r="BNY39" s="878"/>
      <c r="BNZ39" s="878"/>
      <c r="BOA39" s="1193"/>
      <c r="BOB39" s="1193"/>
      <c r="BOC39" s="1193"/>
      <c r="BOD39" s="1193"/>
      <c r="BOE39" s="658"/>
      <c r="BOF39" s="1193"/>
      <c r="BOG39" s="1193"/>
      <c r="BOH39" s="878"/>
      <c r="BOI39" s="878"/>
      <c r="BOJ39" s="1193"/>
      <c r="BOK39" s="1193"/>
      <c r="BOL39" s="1193"/>
      <c r="BOM39" s="1193"/>
      <c r="BON39" s="658"/>
      <c r="BOO39" s="1193"/>
      <c r="BOP39" s="1193"/>
      <c r="BOQ39" s="878"/>
      <c r="BOR39" s="878"/>
      <c r="BOS39" s="1193"/>
      <c r="BOT39" s="1193"/>
      <c r="BOU39" s="1193"/>
      <c r="BOV39" s="1193"/>
      <c r="BOW39" s="658"/>
      <c r="BOX39" s="1193"/>
      <c r="BOY39" s="1193"/>
      <c r="BOZ39" s="878"/>
      <c r="BPA39" s="878"/>
      <c r="BPB39" s="1193"/>
      <c r="BPC39" s="1193"/>
      <c r="BPD39" s="1193"/>
      <c r="BPE39" s="1193"/>
      <c r="BPF39" s="658"/>
      <c r="BPG39" s="1193"/>
      <c r="BPH39" s="1193"/>
      <c r="BPI39" s="878"/>
      <c r="BPJ39" s="878"/>
      <c r="BPK39" s="1193"/>
      <c r="BPL39" s="1193"/>
      <c r="BPM39" s="1193"/>
      <c r="BPN39" s="1193"/>
      <c r="BPO39" s="658"/>
      <c r="BPP39" s="1193"/>
      <c r="BPQ39" s="1193"/>
      <c r="BPR39" s="878"/>
      <c r="BPS39" s="878"/>
      <c r="BPT39" s="1193"/>
      <c r="BPU39" s="1193"/>
      <c r="BPV39" s="1193"/>
      <c r="BPW39" s="1193"/>
      <c r="BPX39" s="658"/>
      <c r="BPY39" s="1193"/>
      <c r="BPZ39" s="1193"/>
      <c r="BQA39" s="878"/>
      <c r="BQB39" s="878"/>
      <c r="BQC39" s="1193"/>
      <c r="BQD39" s="1193"/>
      <c r="BQE39" s="1193"/>
      <c r="BQF39" s="1193"/>
      <c r="BQG39" s="658"/>
      <c r="BQH39" s="1193"/>
      <c r="BQI39" s="1193"/>
      <c r="BQJ39" s="878"/>
      <c r="BQK39" s="878"/>
      <c r="BQL39" s="1193"/>
      <c r="BQM39" s="1193"/>
      <c r="BQN39" s="1193"/>
      <c r="BQO39" s="1193"/>
      <c r="BQP39" s="658"/>
      <c r="BQQ39" s="1193"/>
      <c r="BQR39" s="1193"/>
      <c r="BQS39" s="878"/>
      <c r="BQT39" s="878"/>
      <c r="BQU39" s="1193"/>
      <c r="BQV39" s="1193"/>
      <c r="BQW39" s="1193"/>
      <c r="BQX39" s="1193"/>
      <c r="BQY39" s="658"/>
      <c r="BQZ39" s="1193"/>
      <c r="BRA39" s="1193"/>
      <c r="BRB39" s="878"/>
      <c r="BRC39" s="878"/>
      <c r="BRD39" s="1193"/>
      <c r="BRE39" s="1193"/>
      <c r="BRF39" s="1193"/>
      <c r="BRG39" s="1193"/>
      <c r="BRH39" s="658"/>
      <c r="BRI39" s="1193"/>
      <c r="BRJ39" s="1193"/>
      <c r="BRK39" s="878"/>
      <c r="BRL39" s="878"/>
      <c r="BRM39" s="1193"/>
      <c r="BRN39" s="1193"/>
      <c r="BRO39" s="1193"/>
      <c r="BRP39" s="1193"/>
      <c r="BRQ39" s="658"/>
      <c r="BRR39" s="1193"/>
      <c r="BRS39" s="1193"/>
      <c r="BRT39" s="878"/>
      <c r="BRU39" s="878"/>
      <c r="BRV39" s="1193"/>
      <c r="BRW39" s="1193"/>
      <c r="BRX39" s="1193"/>
      <c r="BRY39" s="1193"/>
      <c r="BRZ39" s="658"/>
      <c r="BSA39" s="1193"/>
      <c r="BSB39" s="1193"/>
      <c r="BSC39" s="878"/>
      <c r="BSD39" s="878"/>
      <c r="BSE39" s="1193"/>
      <c r="BSF39" s="1193"/>
      <c r="BSG39" s="1193"/>
      <c r="BSH39" s="1193"/>
      <c r="BSI39" s="658"/>
      <c r="BSJ39" s="1193"/>
      <c r="BSK39" s="1193"/>
      <c r="BSL39" s="878"/>
      <c r="BSM39" s="878"/>
      <c r="BSN39" s="1193"/>
      <c r="BSO39" s="1193"/>
      <c r="BSP39" s="1193"/>
      <c r="BSQ39" s="1193"/>
      <c r="BSR39" s="658"/>
      <c r="BSS39" s="1193"/>
      <c r="BST39" s="1193"/>
      <c r="BSU39" s="878"/>
      <c r="BSV39" s="878"/>
      <c r="BSW39" s="1193"/>
      <c r="BSX39" s="1193"/>
      <c r="BSY39" s="1193"/>
      <c r="BSZ39" s="1193"/>
      <c r="BTA39" s="658"/>
      <c r="BTB39" s="1193"/>
      <c r="BTC39" s="1193"/>
      <c r="BTD39" s="878"/>
      <c r="BTE39" s="878"/>
      <c r="BTF39" s="1193"/>
      <c r="BTG39" s="1193"/>
      <c r="BTH39" s="1193"/>
      <c r="BTI39" s="1193"/>
      <c r="BTJ39" s="658"/>
      <c r="BTK39" s="1193"/>
      <c r="BTL39" s="1193"/>
      <c r="BTM39" s="878"/>
      <c r="BTN39" s="878"/>
      <c r="BTO39" s="1193"/>
      <c r="BTP39" s="1193"/>
      <c r="BTQ39" s="1193"/>
      <c r="BTR39" s="1193"/>
      <c r="BTS39" s="658"/>
      <c r="BTT39" s="1193"/>
      <c r="BTU39" s="1193"/>
      <c r="BTV39" s="878"/>
      <c r="BTW39" s="878"/>
      <c r="BTX39" s="1193"/>
      <c r="BTY39" s="1193"/>
      <c r="BTZ39" s="1193"/>
      <c r="BUA39" s="1193"/>
      <c r="BUB39" s="658"/>
      <c r="BUC39" s="1193"/>
      <c r="BUD39" s="1193"/>
      <c r="BUE39" s="878"/>
      <c r="BUF39" s="878"/>
      <c r="BUG39" s="1193"/>
      <c r="BUH39" s="1193"/>
      <c r="BUI39" s="1193"/>
      <c r="BUJ39" s="1193"/>
      <c r="BUK39" s="658"/>
      <c r="BUL39" s="1193"/>
      <c r="BUM39" s="1193"/>
      <c r="BUN39" s="878"/>
      <c r="BUO39" s="878"/>
      <c r="BUP39" s="1193"/>
      <c r="BUQ39" s="1193"/>
      <c r="BUR39" s="1193"/>
      <c r="BUS39" s="1193"/>
      <c r="BUT39" s="658"/>
      <c r="BUU39" s="1193"/>
      <c r="BUV39" s="1193"/>
      <c r="BUW39" s="878"/>
      <c r="BUX39" s="878"/>
      <c r="BUY39" s="1193"/>
      <c r="BUZ39" s="1193"/>
      <c r="BVA39" s="1193"/>
      <c r="BVB39" s="1193"/>
      <c r="BVC39" s="658"/>
      <c r="BVD39" s="1193"/>
      <c r="BVE39" s="1193"/>
      <c r="BVF39" s="878"/>
      <c r="BVG39" s="878"/>
      <c r="BVH39" s="1193"/>
      <c r="BVI39" s="1193"/>
      <c r="BVJ39" s="1193"/>
      <c r="BVK39" s="1193"/>
      <c r="BVL39" s="658"/>
      <c r="BVM39" s="1193"/>
      <c r="BVN39" s="1193"/>
      <c r="BVO39" s="878"/>
      <c r="BVP39" s="878"/>
      <c r="BVQ39" s="1193"/>
      <c r="BVR39" s="1193"/>
      <c r="BVS39" s="1193"/>
      <c r="BVT39" s="1193"/>
      <c r="BVU39" s="658"/>
      <c r="BVV39" s="1193"/>
      <c r="BVW39" s="1193"/>
      <c r="BVX39" s="878"/>
      <c r="BVY39" s="878"/>
      <c r="BVZ39" s="1193"/>
      <c r="BWA39" s="1193"/>
      <c r="BWB39" s="1193"/>
      <c r="BWC39" s="1193"/>
      <c r="BWD39" s="658"/>
      <c r="BWE39" s="1193"/>
      <c r="BWF39" s="1193"/>
      <c r="BWG39" s="878"/>
      <c r="BWH39" s="878"/>
      <c r="BWI39" s="1193"/>
      <c r="BWJ39" s="1193"/>
      <c r="BWK39" s="1193"/>
      <c r="BWL39" s="1193"/>
      <c r="BWM39" s="658"/>
      <c r="BWN39" s="1193"/>
      <c r="BWO39" s="1193"/>
      <c r="BWP39" s="878"/>
      <c r="BWQ39" s="878"/>
      <c r="BWR39" s="1193"/>
      <c r="BWS39" s="1193"/>
      <c r="BWT39" s="1193"/>
      <c r="BWU39" s="1193"/>
      <c r="BWV39" s="658"/>
      <c r="BWW39" s="1193"/>
      <c r="BWX39" s="1193"/>
      <c r="BWY39" s="878"/>
      <c r="BWZ39" s="878"/>
      <c r="BXA39" s="1193"/>
      <c r="BXB39" s="1193"/>
      <c r="BXC39" s="1193"/>
      <c r="BXD39" s="1193"/>
      <c r="BXE39" s="658"/>
      <c r="BXF39" s="1193"/>
      <c r="BXG39" s="1193"/>
      <c r="BXH39" s="878"/>
      <c r="BXI39" s="878"/>
      <c r="BXJ39" s="1193"/>
      <c r="BXK39" s="1193"/>
      <c r="BXL39" s="1193"/>
      <c r="BXM39" s="1193"/>
      <c r="BXN39" s="658"/>
      <c r="BXO39" s="1193"/>
      <c r="BXP39" s="1193"/>
      <c r="BXQ39" s="878"/>
      <c r="BXR39" s="878"/>
      <c r="BXS39" s="1193"/>
      <c r="BXT39" s="1193"/>
      <c r="BXU39" s="1193"/>
      <c r="BXV39" s="1193"/>
      <c r="BXW39" s="658"/>
      <c r="BXX39" s="1193"/>
      <c r="BXY39" s="1193"/>
      <c r="BXZ39" s="878"/>
      <c r="BYA39" s="878"/>
      <c r="BYB39" s="1193"/>
      <c r="BYC39" s="1193"/>
      <c r="BYD39" s="1193"/>
      <c r="BYE39" s="1193"/>
      <c r="BYF39" s="658"/>
      <c r="BYG39" s="1193"/>
      <c r="BYH39" s="1193"/>
      <c r="BYI39" s="878"/>
      <c r="BYJ39" s="878"/>
      <c r="BYK39" s="1193"/>
      <c r="BYL39" s="1193"/>
      <c r="BYM39" s="1193"/>
      <c r="BYN39" s="1193"/>
      <c r="BYO39" s="658"/>
      <c r="BYP39" s="1193"/>
      <c r="BYQ39" s="1193"/>
      <c r="BYR39" s="878"/>
      <c r="BYS39" s="878"/>
      <c r="BYT39" s="1193"/>
      <c r="BYU39" s="1193"/>
      <c r="BYV39" s="1193"/>
      <c r="BYW39" s="1193"/>
      <c r="BYX39" s="658"/>
      <c r="BYY39" s="1193"/>
      <c r="BYZ39" s="1193"/>
      <c r="BZA39" s="878"/>
      <c r="BZB39" s="878"/>
      <c r="BZC39" s="1193"/>
      <c r="BZD39" s="1193"/>
      <c r="BZE39" s="1193"/>
      <c r="BZF39" s="1193"/>
      <c r="BZG39" s="658"/>
      <c r="BZH39" s="1193"/>
      <c r="BZI39" s="1193"/>
      <c r="BZJ39" s="878"/>
      <c r="BZK39" s="878"/>
      <c r="BZL39" s="1193"/>
      <c r="BZM39" s="1193"/>
      <c r="BZN39" s="1193"/>
      <c r="BZO39" s="1193"/>
      <c r="BZP39" s="658"/>
      <c r="BZQ39" s="1193"/>
      <c r="BZR39" s="1193"/>
      <c r="BZS39" s="878"/>
      <c r="BZT39" s="878"/>
      <c r="BZU39" s="1193"/>
      <c r="BZV39" s="1193"/>
      <c r="BZW39" s="1193"/>
      <c r="BZX39" s="1193"/>
      <c r="BZY39" s="658"/>
      <c r="BZZ39" s="1193"/>
      <c r="CAA39" s="1193"/>
      <c r="CAB39" s="878"/>
      <c r="CAC39" s="878"/>
      <c r="CAD39" s="1193"/>
      <c r="CAE39" s="1193"/>
      <c r="CAF39" s="1193"/>
      <c r="CAG39" s="1193"/>
      <c r="CAH39" s="658"/>
      <c r="CAI39" s="1193"/>
      <c r="CAJ39" s="1193"/>
      <c r="CAK39" s="878"/>
      <c r="CAL39" s="878"/>
      <c r="CAM39" s="1193"/>
      <c r="CAN39" s="1193"/>
      <c r="CAO39" s="1193"/>
      <c r="CAP39" s="1193"/>
      <c r="CAQ39" s="658"/>
      <c r="CAR39" s="1193"/>
      <c r="CAS39" s="1193"/>
      <c r="CAT39" s="878"/>
      <c r="CAU39" s="878"/>
      <c r="CAV39" s="1193"/>
      <c r="CAW39" s="1193"/>
      <c r="CAX39" s="1193"/>
      <c r="CAY39" s="1193"/>
      <c r="CAZ39" s="658"/>
      <c r="CBA39" s="1193"/>
      <c r="CBB39" s="1193"/>
      <c r="CBC39" s="878"/>
      <c r="CBD39" s="878"/>
      <c r="CBE39" s="1193"/>
      <c r="CBF39" s="1193"/>
      <c r="CBG39" s="1193"/>
      <c r="CBH39" s="1193"/>
      <c r="CBI39" s="658"/>
      <c r="CBJ39" s="1193"/>
      <c r="CBK39" s="1193"/>
      <c r="CBL39" s="878"/>
      <c r="CBM39" s="878"/>
      <c r="CBN39" s="1193"/>
      <c r="CBO39" s="1193"/>
      <c r="CBP39" s="1193"/>
      <c r="CBQ39" s="1193"/>
      <c r="CBR39" s="658"/>
      <c r="CBS39" s="1193"/>
      <c r="CBT39" s="1193"/>
      <c r="CBU39" s="878"/>
      <c r="CBV39" s="878"/>
      <c r="CBW39" s="1193"/>
      <c r="CBX39" s="1193"/>
      <c r="CBY39" s="1193"/>
      <c r="CBZ39" s="1193"/>
      <c r="CCA39" s="658"/>
      <c r="CCB39" s="1193"/>
      <c r="CCC39" s="1193"/>
      <c r="CCD39" s="878"/>
      <c r="CCE39" s="878"/>
      <c r="CCF39" s="1193"/>
      <c r="CCG39" s="1193"/>
      <c r="CCH39" s="1193"/>
      <c r="CCI39" s="1193"/>
      <c r="CCJ39" s="658"/>
      <c r="CCK39" s="1193"/>
      <c r="CCL39" s="1193"/>
      <c r="CCM39" s="878"/>
      <c r="CCN39" s="878"/>
      <c r="CCO39" s="1193"/>
      <c r="CCP39" s="1193"/>
      <c r="CCQ39" s="1193"/>
      <c r="CCR39" s="1193"/>
      <c r="CCS39" s="658"/>
      <c r="CCT39" s="1193"/>
      <c r="CCU39" s="1193"/>
      <c r="CCV39" s="878"/>
      <c r="CCW39" s="878"/>
      <c r="CCX39" s="1193"/>
      <c r="CCY39" s="1193"/>
      <c r="CCZ39" s="1193"/>
      <c r="CDA39" s="1193"/>
      <c r="CDB39" s="658"/>
      <c r="CDC39" s="1193"/>
      <c r="CDD39" s="1193"/>
      <c r="CDE39" s="878"/>
      <c r="CDF39" s="878"/>
      <c r="CDG39" s="1193"/>
      <c r="CDH39" s="1193"/>
      <c r="CDI39" s="1193"/>
      <c r="CDJ39" s="1193"/>
      <c r="CDK39" s="658"/>
      <c r="CDL39" s="1193"/>
      <c r="CDM39" s="1193"/>
      <c r="CDN39" s="878"/>
      <c r="CDO39" s="878"/>
      <c r="CDP39" s="1193"/>
      <c r="CDQ39" s="1193"/>
      <c r="CDR39" s="1193"/>
      <c r="CDS39" s="1193"/>
      <c r="CDT39" s="658"/>
      <c r="CDU39" s="1193"/>
      <c r="CDV39" s="1193"/>
      <c r="CDW39" s="878"/>
      <c r="CDX39" s="878"/>
      <c r="CDY39" s="1193"/>
      <c r="CDZ39" s="1193"/>
      <c r="CEA39" s="1193"/>
      <c r="CEB39" s="1193"/>
      <c r="CEC39" s="658"/>
      <c r="CED39" s="1193"/>
      <c r="CEE39" s="1193"/>
      <c r="CEF39" s="878"/>
      <c r="CEG39" s="878"/>
      <c r="CEH39" s="1193"/>
      <c r="CEI39" s="1193"/>
      <c r="CEJ39" s="1193"/>
      <c r="CEK39" s="1193"/>
      <c r="CEL39" s="658"/>
      <c r="CEM39" s="1193"/>
      <c r="CEN39" s="1193"/>
      <c r="CEO39" s="878"/>
      <c r="CEP39" s="878"/>
      <c r="CEQ39" s="1193"/>
      <c r="CER39" s="1193"/>
      <c r="CES39" s="1193"/>
      <c r="CET39" s="1193"/>
      <c r="CEU39" s="658"/>
      <c r="CEV39" s="1193"/>
      <c r="CEW39" s="1193"/>
      <c r="CEX39" s="878"/>
      <c r="CEY39" s="878"/>
      <c r="CEZ39" s="1193"/>
      <c r="CFA39" s="1193"/>
      <c r="CFB39" s="1193"/>
      <c r="CFC39" s="1193"/>
      <c r="CFD39" s="658"/>
      <c r="CFE39" s="1193"/>
      <c r="CFF39" s="1193"/>
      <c r="CFG39" s="878"/>
      <c r="CFH39" s="878"/>
      <c r="CFI39" s="1193"/>
      <c r="CFJ39" s="1193"/>
      <c r="CFK39" s="1193"/>
      <c r="CFL39" s="1193"/>
      <c r="CFM39" s="658"/>
      <c r="CFN39" s="1193"/>
      <c r="CFO39" s="1193"/>
      <c r="CFP39" s="878"/>
      <c r="CFQ39" s="878"/>
      <c r="CFR39" s="1193"/>
      <c r="CFS39" s="1193"/>
      <c r="CFT39" s="1193"/>
      <c r="CFU39" s="1193"/>
      <c r="CFV39" s="658"/>
      <c r="CFW39" s="1193"/>
      <c r="CFX39" s="1193"/>
      <c r="CFY39" s="878"/>
      <c r="CFZ39" s="878"/>
      <c r="CGA39" s="1193"/>
      <c r="CGB39" s="1193"/>
      <c r="CGC39" s="1193"/>
      <c r="CGD39" s="1193"/>
      <c r="CGE39" s="658"/>
      <c r="CGF39" s="1193"/>
      <c r="CGG39" s="1193"/>
      <c r="CGH39" s="878"/>
      <c r="CGI39" s="878"/>
      <c r="CGJ39" s="1193"/>
      <c r="CGK39" s="1193"/>
      <c r="CGL39" s="1193"/>
      <c r="CGM39" s="1193"/>
      <c r="CGN39" s="658"/>
      <c r="CGO39" s="1193"/>
      <c r="CGP39" s="1193"/>
      <c r="CGQ39" s="878"/>
      <c r="CGR39" s="878"/>
      <c r="CGS39" s="1193"/>
      <c r="CGT39" s="1193"/>
      <c r="CGU39" s="1193"/>
      <c r="CGV39" s="1193"/>
      <c r="CGW39" s="658"/>
      <c r="CGX39" s="1193"/>
      <c r="CGY39" s="1193"/>
      <c r="CGZ39" s="878"/>
      <c r="CHA39" s="878"/>
      <c r="CHB39" s="1193"/>
      <c r="CHC39" s="1193"/>
      <c r="CHD39" s="1193"/>
      <c r="CHE39" s="1193"/>
      <c r="CHF39" s="658"/>
      <c r="CHG39" s="1193"/>
      <c r="CHH39" s="1193"/>
      <c r="CHI39" s="878"/>
      <c r="CHJ39" s="878"/>
      <c r="CHK39" s="1193"/>
      <c r="CHL39" s="1193"/>
      <c r="CHM39" s="1193"/>
      <c r="CHN39" s="1193"/>
      <c r="CHO39" s="658"/>
      <c r="CHP39" s="1193"/>
      <c r="CHQ39" s="1193"/>
      <c r="CHR39" s="878"/>
      <c r="CHS39" s="878"/>
      <c r="CHT39" s="1193"/>
      <c r="CHU39" s="1193"/>
      <c r="CHV39" s="1193"/>
      <c r="CHW39" s="1193"/>
      <c r="CHX39" s="658"/>
      <c r="CHY39" s="1193"/>
      <c r="CHZ39" s="1193"/>
      <c r="CIA39" s="878"/>
      <c r="CIB39" s="878"/>
      <c r="CIC39" s="1193"/>
      <c r="CID39" s="1193"/>
      <c r="CIE39" s="1193"/>
      <c r="CIF39" s="1193"/>
      <c r="CIG39" s="658"/>
      <c r="CIH39" s="1193"/>
      <c r="CII39" s="1193"/>
      <c r="CIJ39" s="878"/>
      <c r="CIK39" s="878"/>
      <c r="CIL39" s="1193"/>
      <c r="CIM39" s="1193"/>
      <c r="CIN39" s="1193"/>
      <c r="CIO39" s="1193"/>
      <c r="CIP39" s="658"/>
      <c r="CIQ39" s="1193"/>
      <c r="CIR39" s="1193"/>
      <c r="CIS39" s="878"/>
      <c r="CIT39" s="878"/>
      <c r="CIU39" s="1193"/>
      <c r="CIV39" s="1193"/>
      <c r="CIW39" s="1193"/>
      <c r="CIX39" s="1193"/>
      <c r="CIY39" s="658"/>
      <c r="CIZ39" s="1193"/>
      <c r="CJA39" s="1193"/>
      <c r="CJB39" s="878"/>
      <c r="CJC39" s="878"/>
      <c r="CJD39" s="1193"/>
      <c r="CJE39" s="1193"/>
      <c r="CJF39" s="1193"/>
      <c r="CJG39" s="1193"/>
      <c r="CJH39" s="658"/>
      <c r="CJI39" s="1193"/>
      <c r="CJJ39" s="1193"/>
      <c r="CJK39" s="878"/>
      <c r="CJL39" s="878"/>
      <c r="CJM39" s="1193"/>
      <c r="CJN39" s="1193"/>
      <c r="CJO39" s="1193"/>
      <c r="CJP39" s="1193"/>
      <c r="CJQ39" s="658"/>
      <c r="CJR39" s="1193"/>
      <c r="CJS39" s="1193"/>
      <c r="CJT39" s="878"/>
      <c r="CJU39" s="878"/>
      <c r="CJV39" s="1193"/>
      <c r="CJW39" s="1193"/>
      <c r="CJX39" s="1193"/>
      <c r="CJY39" s="1193"/>
      <c r="CJZ39" s="658"/>
      <c r="CKA39" s="1193"/>
      <c r="CKB39" s="1193"/>
      <c r="CKC39" s="878"/>
      <c r="CKD39" s="878"/>
      <c r="CKE39" s="1193"/>
      <c r="CKF39" s="1193"/>
      <c r="CKG39" s="1193"/>
      <c r="CKH39" s="1193"/>
      <c r="CKI39" s="658"/>
      <c r="CKJ39" s="1193"/>
      <c r="CKK39" s="1193"/>
      <c r="CKL39" s="878"/>
      <c r="CKM39" s="878"/>
      <c r="CKN39" s="1193"/>
      <c r="CKO39" s="1193"/>
      <c r="CKP39" s="1193"/>
      <c r="CKQ39" s="1193"/>
      <c r="CKR39" s="658"/>
      <c r="CKS39" s="1193"/>
      <c r="CKT39" s="1193"/>
      <c r="CKU39" s="878"/>
      <c r="CKV39" s="878"/>
      <c r="CKW39" s="1193"/>
      <c r="CKX39" s="1193"/>
      <c r="CKY39" s="1193"/>
      <c r="CKZ39" s="1193"/>
      <c r="CLA39" s="658"/>
      <c r="CLB39" s="1193"/>
      <c r="CLC39" s="1193"/>
      <c r="CLD39" s="878"/>
      <c r="CLE39" s="878"/>
      <c r="CLF39" s="1193"/>
      <c r="CLG39" s="1193"/>
      <c r="CLH39" s="1193"/>
      <c r="CLI39" s="1193"/>
      <c r="CLJ39" s="658"/>
      <c r="CLK39" s="1193"/>
      <c r="CLL39" s="1193"/>
      <c r="CLM39" s="878"/>
      <c r="CLN39" s="878"/>
      <c r="CLO39" s="1193"/>
      <c r="CLP39" s="1193"/>
      <c r="CLQ39" s="1193"/>
      <c r="CLR39" s="1193"/>
      <c r="CLS39" s="658"/>
      <c r="CLT39" s="1193"/>
      <c r="CLU39" s="1193"/>
      <c r="CLV39" s="878"/>
      <c r="CLW39" s="878"/>
      <c r="CLX39" s="1193"/>
      <c r="CLY39" s="1193"/>
      <c r="CLZ39" s="1193"/>
      <c r="CMA39" s="1193"/>
      <c r="CMB39" s="658"/>
      <c r="CMC39" s="1193"/>
      <c r="CMD39" s="1193"/>
      <c r="CME39" s="878"/>
      <c r="CMF39" s="878"/>
      <c r="CMG39" s="1193"/>
      <c r="CMH39" s="1193"/>
      <c r="CMI39" s="1193"/>
      <c r="CMJ39" s="1193"/>
      <c r="CMK39" s="658"/>
      <c r="CML39" s="1193"/>
      <c r="CMM39" s="1193"/>
      <c r="CMN39" s="878"/>
      <c r="CMO39" s="878"/>
      <c r="CMP39" s="1193"/>
      <c r="CMQ39" s="1193"/>
      <c r="CMR39" s="1193"/>
      <c r="CMS39" s="1193"/>
      <c r="CMT39" s="658"/>
      <c r="CMU39" s="1193"/>
      <c r="CMV39" s="1193"/>
      <c r="CMW39" s="878"/>
      <c r="CMX39" s="878"/>
      <c r="CMY39" s="1193"/>
      <c r="CMZ39" s="1193"/>
      <c r="CNA39" s="1193"/>
      <c r="CNB39" s="1193"/>
      <c r="CNC39" s="658"/>
      <c r="CND39" s="1193"/>
      <c r="CNE39" s="1193"/>
      <c r="CNF39" s="878"/>
      <c r="CNG39" s="878"/>
      <c r="CNH39" s="1193"/>
      <c r="CNI39" s="1193"/>
      <c r="CNJ39" s="1193"/>
      <c r="CNK39" s="1193"/>
      <c r="CNL39" s="658"/>
      <c r="CNM39" s="1193"/>
      <c r="CNN39" s="1193"/>
      <c r="CNO39" s="878"/>
      <c r="CNP39" s="878"/>
      <c r="CNQ39" s="1193"/>
      <c r="CNR39" s="1193"/>
      <c r="CNS39" s="1193"/>
      <c r="CNT39" s="1193"/>
      <c r="CNU39" s="658"/>
      <c r="CNV39" s="1193"/>
      <c r="CNW39" s="1193"/>
      <c r="CNX39" s="878"/>
      <c r="CNY39" s="878"/>
      <c r="CNZ39" s="1193"/>
      <c r="COA39" s="1193"/>
      <c r="COB39" s="1193"/>
      <c r="COC39" s="1193"/>
      <c r="COD39" s="658"/>
      <c r="COE39" s="1193"/>
      <c r="COF39" s="1193"/>
      <c r="COG39" s="878"/>
      <c r="COH39" s="878"/>
      <c r="COI39" s="1193"/>
      <c r="COJ39" s="1193"/>
      <c r="COK39" s="1193"/>
      <c r="COL39" s="1193"/>
      <c r="COM39" s="658"/>
      <c r="CON39" s="1193"/>
      <c r="COO39" s="1193"/>
      <c r="COP39" s="878"/>
      <c r="COQ39" s="878"/>
      <c r="COR39" s="1193"/>
      <c r="COS39" s="1193"/>
      <c r="COT39" s="1193"/>
      <c r="COU39" s="1193"/>
      <c r="COV39" s="658"/>
      <c r="COW39" s="1193"/>
      <c r="COX39" s="1193"/>
      <c r="COY39" s="878"/>
      <c r="COZ39" s="878"/>
      <c r="CPA39" s="1193"/>
      <c r="CPB39" s="1193"/>
      <c r="CPC39" s="1193"/>
      <c r="CPD39" s="1193"/>
      <c r="CPE39" s="658"/>
      <c r="CPF39" s="1193"/>
      <c r="CPG39" s="1193"/>
      <c r="CPH39" s="878"/>
      <c r="CPI39" s="878"/>
      <c r="CPJ39" s="1193"/>
      <c r="CPK39" s="1193"/>
      <c r="CPL39" s="1193"/>
      <c r="CPM39" s="1193"/>
      <c r="CPN39" s="658"/>
      <c r="CPO39" s="1193"/>
      <c r="CPP39" s="1193"/>
      <c r="CPQ39" s="878"/>
      <c r="CPR39" s="878"/>
      <c r="CPS39" s="1193"/>
      <c r="CPT39" s="1193"/>
      <c r="CPU39" s="1193"/>
      <c r="CPV39" s="1193"/>
      <c r="CPW39" s="658"/>
      <c r="CPX39" s="1193"/>
      <c r="CPY39" s="1193"/>
      <c r="CPZ39" s="878"/>
      <c r="CQA39" s="878"/>
      <c r="CQB39" s="1193"/>
      <c r="CQC39" s="1193"/>
      <c r="CQD39" s="1193"/>
      <c r="CQE39" s="1193"/>
      <c r="CQF39" s="658"/>
      <c r="CQG39" s="1193"/>
      <c r="CQH39" s="1193"/>
      <c r="CQI39" s="878"/>
      <c r="CQJ39" s="878"/>
      <c r="CQK39" s="1193"/>
      <c r="CQL39" s="1193"/>
      <c r="CQM39" s="1193"/>
      <c r="CQN39" s="1193"/>
      <c r="CQO39" s="658"/>
      <c r="CQP39" s="1193"/>
      <c r="CQQ39" s="1193"/>
      <c r="CQR39" s="878"/>
      <c r="CQS39" s="878"/>
      <c r="CQT39" s="1193"/>
      <c r="CQU39" s="1193"/>
      <c r="CQV39" s="1193"/>
      <c r="CQW39" s="1193"/>
      <c r="CQX39" s="658"/>
      <c r="CQY39" s="1193"/>
      <c r="CQZ39" s="1193"/>
      <c r="CRA39" s="878"/>
      <c r="CRB39" s="878"/>
      <c r="CRC39" s="1193"/>
      <c r="CRD39" s="1193"/>
      <c r="CRE39" s="1193"/>
      <c r="CRF39" s="1193"/>
      <c r="CRG39" s="658"/>
      <c r="CRH39" s="1193"/>
      <c r="CRI39" s="1193"/>
      <c r="CRJ39" s="878"/>
      <c r="CRK39" s="878"/>
      <c r="CRL39" s="1193"/>
      <c r="CRM39" s="1193"/>
      <c r="CRN39" s="1193"/>
      <c r="CRO39" s="1193"/>
      <c r="CRP39" s="658"/>
      <c r="CRQ39" s="1193"/>
      <c r="CRR39" s="1193"/>
      <c r="CRS39" s="878"/>
      <c r="CRT39" s="878"/>
      <c r="CRU39" s="1193"/>
      <c r="CRV39" s="1193"/>
      <c r="CRW39" s="1193"/>
      <c r="CRX39" s="1193"/>
      <c r="CRY39" s="658"/>
      <c r="CRZ39" s="1193"/>
      <c r="CSA39" s="1193"/>
      <c r="CSB39" s="878"/>
      <c r="CSC39" s="878"/>
      <c r="CSD39" s="1193"/>
      <c r="CSE39" s="1193"/>
      <c r="CSF39" s="1193"/>
      <c r="CSG39" s="1193"/>
      <c r="CSH39" s="658"/>
      <c r="CSI39" s="1193"/>
      <c r="CSJ39" s="1193"/>
      <c r="CSK39" s="878"/>
      <c r="CSL39" s="878"/>
      <c r="CSM39" s="1193"/>
      <c r="CSN39" s="1193"/>
      <c r="CSO39" s="1193"/>
      <c r="CSP39" s="1193"/>
      <c r="CSQ39" s="658"/>
      <c r="CSR39" s="1193"/>
      <c r="CSS39" s="1193"/>
      <c r="CST39" s="878"/>
      <c r="CSU39" s="878"/>
      <c r="CSV39" s="1193"/>
      <c r="CSW39" s="1193"/>
      <c r="CSX39" s="1193"/>
      <c r="CSY39" s="1193"/>
      <c r="CSZ39" s="658"/>
      <c r="CTA39" s="1193"/>
      <c r="CTB39" s="1193"/>
      <c r="CTC39" s="878"/>
      <c r="CTD39" s="878"/>
      <c r="CTE39" s="1193"/>
      <c r="CTF39" s="1193"/>
      <c r="CTG39" s="1193"/>
      <c r="CTH39" s="1193"/>
      <c r="CTI39" s="658"/>
      <c r="CTJ39" s="1193"/>
      <c r="CTK39" s="1193"/>
      <c r="CTL39" s="878"/>
      <c r="CTM39" s="878"/>
      <c r="CTN39" s="1193"/>
      <c r="CTO39" s="1193"/>
      <c r="CTP39" s="1193"/>
      <c r="CTQ39" s="1193"/>
      <c r="CTR39" s="658"/>
      <c r="CTS39" s="1193"/>
      <c r="CTT39" s="1193"/>
      <c r="CTU39" s="878"/>
      <c r="CTV39" s="878"/>
      <c r="CTW39" s="1193"/>
      <c r="CTX39" s="1193"/>
      <c r="CTY39" s="1193"/>
      <c r="CTZ39" s="1193"/>
      <c r="CUA39" s="658"/>
      <c r="CUB39" s="1193"/>
      <c r="CUC39" s="1193"/>
      <c r="CUD39" s="878"/>
      <c r="CUE39" s="878"/>
      <c r="CUF39" s="1193"/>
      <c r="CUG39" s="1193"/>
      <c r="CUH39" s="1193"/>
      <c r="CUI39" s="1193"/>
      <c r="CUJ39" s="658"/>
      <c r="CUK39" s="1193"/>
      <c r="CUL39" s="1193"/>
      <c r="CUM39" s="878"/>
      <c r="CUN39" s="878"/>
      <c r="CUO39" s="1193"/>
      <c r="CUP39" s="1193"/>
      <c r="CUQ39" s="1193"/>
      <c r="CUR39" s="1193"/>
      <c r="CUS39" s="658"/>
      <c r="CUT39" s="1193"/>
      <c r="CUU39" s="1193"/>
      <c r="CUV39" s="878"/>
      <c r="CUW39" s="878"/>
      <c r="CUX39" s="1193"/>
      <c r="CUY39" s="1193"/>
      <c r="CUZ39" s="1193"/>
      <c r="CVA39" s="1193"/>
      <c r="CVB39" s="658"/>
      <c r="CVC39" s="1193"/>
      <c r="CVD39" s="1193"/>
      <c r="CVE39" s="878"/>
      <c r="CVF39" s="878"/>
      <c r="CVG39" s="1193"/>
      <c r="CVH39" s="1193"/>
      <c r="CVI39" s="1193"/>
      <c r="CVJ39" s="1193"/>
      <c r="CVK39" s="658"/>
      <c r="CVL39" s="1193"/>
      <c r="CVM39" s="1193"/>
      <c r="CVN39" s="878"/>
      <c r="CVO39" s="878"/>
      <c r="CVP39" s="1193"/>
      <c r="CVQ39" s="1193"/>
      <c r="CVR39" s="1193"/>
      <c r="CVS39" s="1193"/>
      <c r="CVT39" s="658"/>
      <c r="CVU39" s="1193"/>
      <c r="CVV39" s="1193"/>
      <c r="CVW39" s="878"/>
      <c r="CVX39" s="878"/>
      <c r="CVY39" s="1193"/>
      <c r="CVZ39" s="1193"/>
      <c r="CWA39" s="1193"/>
      <c r="CWB39" s="1193"/>
      <c r="CWC39" s="658"/>
      <c r="CWD39" s="1193"/>
      <c r="CWE39" s="1193"/>
      <c r="CWF39" s="878"/>
      <c r="CWG39" s="878"/>
      <c r="CWH39" s="1193"/>
      <c r="CWI39" s="1193"/>
      <c r="CWJ39" s="1193"/>
      <c r="CWK39" s="1193"/>
      <c r="CWL39" s="658"/>
      <c r="CWM39" s="1193"/>
      <c r="CWN39" s="1193"/>
      <c r="CWO39" s="878"/>
      <c r="CWP39" s="878"/>
      <c r="CWQ39" s="1193"/>
      <c r="CWR39" s="1193"/>
      <c r="CWS39" s="1193"/>
      <c r="CWT39" s="1193"/>
      <c r="CWU39" s="658"/>
      <c r="CWV39" s="1193"/>
      <c r="CWW39" s="1193"/>
      <c r="CWX39" s="878"/>
      <c r="CWY39" s="878"/>
      <c r="CWZ39" s="1193"/>
      <c r="CXA39" s="1193"/>
      <c r="CXB39" s="1193"/>
      <c r="CXC39" s="1193"/>
      <c r="CXD39" s="658"/>
      <c r="CXE39" s="1193"/>
      <c r="CXF39" s="1193"/>
      <c r="CXG39" s="878"/>
      <c r="CXH39" s="878"/>
      <c r="CXI39" s="1193"/>
      <c r="CXJ39" s="1193"/>
      <c r="CXK39" s="1193"/>
      <c r="CXL39" s="1193"/>
      <c r="CXM39" s="658"/>
      <c r="CXN39" s="1193"/>
      <c r="CXO39" s="1193"/>
      <c r="CXP39" s="878"/>
      <c r="CXQ39" s="878"/>
      <c r="CXR39" s="1193"/>
      <c r="CXS39" s="1193"/>
      <c r="CXT39" s="1193"/>
      <c r="CXU39" s="1193"/>
      <c r="CXV39" s="658"/>
      <c r="CXW39" s="1193"/>
      <c r="CXX39" s="1193"/>
      <c r="CXY39" s="878"/>
      <c r="CXZ39" s="878"/>
      <c r="CYA39" s="1193"/>
      <c r="CYB39" s="1193"/>
      <c r="CYC39" s="1193"/>
      <c r="CYD39" s="1193"/>
      <c r="CYE39" s="658"/>
      <c r="CYF39" s="1193"/>
      <c r="CYG39" s="1193"/>
      <c r="CYH39" s="878"/>
      <c r="CYI39" s="878"/>
      <c r="CYJ39" s="1193"/>
      <c r="CYK39" s="1193"/>
      <c r="CYL39" s="1193"/>
      <c r="CYM39" s="1193"/>
      <c r="CYN39" s="658"/>
      <c r="CYO39" s="1193"/>
      <c r="CYP39" s="1193"/>
      <c r="CYQ39" s="878"/>
      <c r="CYR39" s="878"/>
      <c r="CYS39" s="1193"/>
      <c r="CYT39" s="1193"/>
      <c r="CYU39" s="1193"/>
      <c r="CYV39" s="1193"/>
      <c r="CYW39" s="658"/>
      <c r="CYX39" s="1193"/>
      <c r="CYY39" s="1193"/>
      <c r="CYZ39" s="878"/>
      <c r="CZA39" s="878"/>
      <c r="CZB39" s="1193"/>
      <c r="CZC39" s="1193"/>
      <c r="CZD39" s="1193"/>
      <c r="CZE39" s="1193"/>
      <c r="CZF39" s="658"/>
      <c r="CZG39" s="1193"/>
      <c r="CZH39" s="1193"/>
      <c r="CZI39" s="878"/>
      <c r="CZJ39" s="878"/>
      <c r="CZK39" s="1193"/>
      <c r="CZL39" s="1193"/>
      <c r="CZM39" s="1193"/>
      <c r="CZN39" s="1193"/>
      <c r="CZO39" s="658"/>
      <c r="CZP39" s="1193"/>
      <c r="CZQ39" s="1193"/>
      <c r="CZR39" s="878"/>
      <c r="CZS39" s="878"/>
      <c r="CZT39" s="1193"/>
      <c r="CZU39" s="1193"/>
      <c r="CZV39" s="1193"/>
      <c r="CZW39" s="1193"/>
      <c r="CZX39" s="658"/>
      <c r="CZY39" s="1193"/>
      <c r="CZZ39" s="1193"/>
      <c r="DAA39" s="878"/>
      <c r="DAB39" s="878"/>
      <c r="DAC39" s="1193"/>
      <c r="DAD39" s="1193"/>
      <c r="DAE39" s="1193"/>
      <c r="DAF39" s="1193"/>
      <c r="DAG39" s="658"/>
      <c r="DAH39" s="1193"/>
      <c r="DAI39" s="1193"/>
      <c r="DAJ39" s="878"/>
      <c r="DAK39" s="878"/>
      <c r="DAL39" s="1193"/>
      <c r="DAM39" s="1193"/>
      <c r="DAN39" s="1193"/>
      <c r="DAO39" s="1193"/>
      <c r="DAP39" s="658"/>
      <c r="DAQ39" s="1193"/>
      <c r="DAR39" s="1193"/>
      <c r="DAS39" s="878"/>
      <c r="DAT39" s="878"/>
      <c r="DAU39" s="1193"/>
      <c r="DAV39" s="1193"/>
      <c r="DAW39" s="1193"/>
      <c r="DAX39" s="1193"/>
      <c r="DAY39" s="658"/>
      <c r="DAZ39" s="1193"/>
      <c r="DBA39" s="1193"/>
      <c r="DBB39" s="878"/>
      <c r="DBC39" s="878"/>
      <c r="DBD39" s="1193"/>
      <c r="DBE39" s="1193"/>
      <c r="DBF39" s="1193"/>
      <c r="DBG39" s="1193"/>
      <c r="DBH39" s="658"/>
      <c r="DBI39" s="1193"/>
      <c r="DBJ39" s="1193"/>
      <c r="DBK39" s="878"/>
      <c r="DBL39" s="878"/>
      <c r="DBM39" s="1193"/>
      <c r="DBN39" s="1193"/>
      <c r="DBO39" s="1193"/>
      <c r="DBP39" s="1193"/>
      <c r="DBQ39" s="658"/>
      <c r="DBR39" s="1193"/>
      <c r="DBS39" s="1193"/>
      <c r="DBT39" s="878"/>
      <c r="DBU39" s="878"/>
      <c r="DBV39" s="1193"/>
      <c r="DBW39" s="1193"/>
      <c r="DBX39" s="1193"/>
      <c r="DBY39" s="1193"/>
      <c r="DBZ39" s="658"/>
      <c r="DCA39" s="1193"/>
      <c r="DCB39" s="1193"/>
      <c r="DCC39" s="878"/>
      <c r="DCD39" s="878"/>
      <c r="DCE39" s="1193"/>
      <c r="DCF39" s="1193"/>
      <c r="DCG39" s="1193"/>
      <c r="DCH39" s="1193"/>
      <c r="DCI39" s="658"/>
      <c r="DCJ39" s="1193"/>
      <c r="DCK39" s="1193"/>
      <c r="DCL39" s="878"/>
      <c r="DCM39" s="878"/>
      <c r="DCN39" s="1193"/>
      <c r="DCO39" s="1193"/>
      <c r="DCP39" s="1193"/>
      <c r="DCQ39" s="1193"/>
      <c r="DCR39" s="658"/>
      <c r="DCS39" s="1193"/>
      <c r="DCT39" s="1193"/>
      <c r="DCU39" s="878"/>
      <c r="DCV39" s="878"/>
      <c r="DCW39" s="1193"/>
      <c r="DCX39" s="1193"/>
      <c r="DCY39" s="1193"/>
      <c r="DCZ39" s="1193"/>
      <c r="DDA39" s="658"/>
      <c r="DDB39" s="1193"/>
      <c r="DDC39" s="1193"/>
      <c r="DDD39" s="878"/>
      <c r="DDE39" s="878"/>
      <c r="DDF39" s="1193"/>
      <c r="DDG39" s="1193"/>
      <c r="DDH39" s="1193"/>
      <c r="DDI39" s="1193"/>
      <c r="DDJ39" s="658"/>
      <c r="DDK39" s="1193"/>
      <c r="DDL39" s="1193"/>
      <c r="DDM39" s="878"/>
      <c r="DDN39" s="878"/>
      <c r="DDO39" s="1193"/>
      <c r="DDP39" s="1193"/>
      <c r="DDQ39" s="1193"/>
      <c r="DDR39" s="1193"/>
      <c r="DDS39" s="658"/>
      <c r="DDT39" s="1193"/>
      <c r="DDU39" s="1193"/>
      <c r="DDV39" s="878"/>
      <c r="DDW39" s="878"/>
      <c r="DDX39" s="1193"/>
      <c r="DDY39" s="1193"/>
      <c r="DDZ39" s="1193"/>
      <c r="DEA39" s="1193"/>
      <c r="DEB39" s="658"/>
      <c r="DEC39" s="1193"/>
      <c r="DED39" s="1193"/>
      <c r="DEE39" s="878"/>
      <c r="DEF39" s="878"/>
      <c r="DEG39" s="1193"/>
      <c r="DEH39" s="1193"/>
      <c r="DEI39" s="1193"/>
      <c r="DEJ39" s="1193"/>
      <c r="DEK39" s="658"/>
      <c r="DEL39" s="1193"/>
      <c r="DEM39" s="1193"/>
      <c r="DEN39" s="878"/>
      <c r="DEO39" s="878"/>
      <c r="DEP39" s="1193"/>
      <c r="DEQ39" s="1193"/>
      <c r="DER39" s="1193"/>
      <c r="DES39" s="1193"/>
      <c r="DET39" s="658"/>
      <c r="DEU39" s="1193"/>
      <c r="DEV39" s="1193"/>
      <c r="DEW39" s="878"/>
      <c r="DEX39" s="878"/>
      <c r="DEY39" s="1193"/>
      <c r="DEZ39" s="1193"/>
      <c r="DFA39" s="1193"/>
      <c r="DFB39" s="1193"/>
      <c r="DFC39" s="658"/>
      <c r="DFD39" s="1193"/>
      <c r="DFE39" s="1193"/>
      <c r="DFF39" s="878"/>
      <c r="DFG39" s="878"/>
      <c r="DFH39" s="1193"/>
      <c r="DFI39" s="1193"/>
      <c r="DFJ39" s="1193"/>
      <c r="DFK39" s="1193"/>
      <c r="DFL39" s="658"/>
      <c r="DFM39" s="1193"/>
      <c r="DFN39" s="1193"/>
      <c r="DFO39" s="878"/>
      <c r="DFP39" s="878"/>
      <c r="DFQ39" s="1193"/>
      <c r="DFR39" s="1193"/>
      <c r="DFS39" s="1193"/>
      <c r="DFT39" s="1193"/>
      <c r="DFU39" s="658"/>
      <c r="DFV39" s="1193"/>
      <c r="DFW39" s="1193"/>
      <c r="DFX39" s="878"/>
      <c r="DFY39" s="878"/>
      <c r="DFZ39" s="1193"/>
      <c r="DGA39" s="1193"/>
      <c r="DGB39" s="1193"/>
      <c r="DGC39" s="1193"/>
      <c r="DGD39" s="658"/>
      <c r="DGE39" s="1193"/>
      <c r="DGF39" s="1193"/>
      <c r="DGG39" s="878"/>
      <c r="DGH39" s="878"/>
      <c r="DGI39" s="1193"/>
      <c r="DGJ39" s="1193"/>
      <c r="DGK39" s="1193"/>
      <c r="DGL39" s="1193"/>
      <c r="DGM39" s="658"/>
      <c r="DGN39" s="1193"/>
      <c r="DGO39" s="1193"/>
      <c r="DGP39" s="878"/>
      <c r="DGQ39" s="878"/>
      <c r="DGR39" s="1193"/>
      <c r="DGS39" s="1193"/>
      <c r="DGT39" s="1193"/>
      <c r="DGU39" s="1193"/>
      <c r="DGV39" s="658"/>
      <c r="DGW39" s="1193"/>
      <c r="DGX39" s="1193"/>
      <c r="DGY39" s="878"/>
      <c r="DGZ39" s="878"/>
      <c r="DHA39" s="1193"/>
      <c r="DHB39" s="1193"/>
      <c r="DHC39" s="1193"/>
      <c r="DHD39" s="1193"/>
      <c r="DHE39" s="658"/>
      <c r="DHF39" s="1193"/>
      <c r="DHG39" s="1193"/>
      <c r="DHH39" s="878"/>
      <c r="DHI39" s="878"/>
      <c r="DHJ39" s="1193"/>
      <c r="DHK39" s="1193"/>
      <c r="DHL39" s="1193"/>
      <c r="DHM39" s="1193"/>
      <c r="DHN39" s="658"/>
      <c r="DHO39" s="1193"/>
      <c r="DHP39" s="1193"/>
      <c r="DHQ39" s="878"/>
      <c r="DHR39" s="878"/>
      <c r="DHS39" s="1193"/>
      <c r="DHT39" s="1193"/>
      <c r="DHU39" s="1193"/>
      <c r="DHV39" s="1193"/>
      <c r="DHW39" s="658"/>
      <c r="DHX39" s="1193"/>
      <c r="DHY39" s="1193"/>
      <c r="DHZ39" s="878"/>
      <c r="DIA39" s="878"/>
      <c r="DIB39" s="1193"/>
      <c r="DIC39" s="1193"/>
      <c r="DID39" s="1193"/>
      <c r="DIE39" s="1193"/>
      <c r="DIF39" s="658"/>
      <c r="DIG39" s="1193"/>
      <c r="DIH39" s="1193"/>
      <c r="DII39" s="878"/>
      <c r="DIJ39" s="878"/>
      <c r="DIK39" s="1193"/>
      <c r="DIL39" s="1193"/>
      <c r="DIM39" s="1193"/>
      <c r="DIN39" s="1193"/>
      <c r="DIO39" s="658"/>
      <c r="DIP39" s="1193"/>
      <c r="DIQ39" s="1193"/>
      <c r="DIR39" s="878"/>
      <c r="DIS39" s="878"/>
      <c r="DIT39" s="1193"/>
      <c r="DIU39" s="1193"/>
      <c r="DIV39" s="1193"/>
      <c r="DIW39" s="1193"/>
      <c r="DIX39" s="658"/>
      <c r="DIY39" s="1193"/>
      <c r="DIZ39" s="1193"/>
      <c r="DJA39" s="878"/>
      <c r="DJB39" s="878"/>
      <c r="DJC39" s="1193"/>
      <c r="DJD39" s="1193"/>
      <c r="DJE39" s="1193"/>
      <c r="DJF39" s="1193"/>
      <c r="DJG39" s="658"/>
      <c r="DJH39" s="1193"/>
      <c r="DJI39" s="1193"/>
      <c r="DJJ39" s="878"/>
      <c r="DJK39" s="878"/>
      <c r="DJL39" s="1193"/>
      <c r="DJM39" s="1193"/>
      <c r="DJN39" s="1193"/>
      <c r="DJO39" s="1193"/>
      <c r="DJP39" s="658"/>
      <c r="DJQ39" s="1193"/>
      <c r="DJR39" s="1193"/>
      <c r="DJS39" s="878"/>
      <c r="DJT39" s="878"/>
      <c r="DJU39" s="1193"/>
      <c r="DJV39" s="1193"/>
      <c r="DJW39" s="1193"/>
      <c r="DJX39" s="1193"/>
      <c r="DJY39" s="658"/>
      <c r="DJZ39" s="1193"/>
      <c r="DKA39" s="1193"/>
      <c r="DKB39" s="878"/>
      <c r="DKC39" s="878"/>
      <c r="DKD39" s="1193"/>
      <c r="DKE39" s="1193"/>
      <c r="DKF39" s="1193"/>
      <c r="DKG39" s="1193"/>
      <c r="DKH39" s="658"/>
      <c r="DKI39" s="1193"/>
      <c r="DKJ39" s="1193"/>
      <c r="DKK39" s="878"/>
      <c r="DKL39" s="878"/>
      <c r="DKM39" s="1193"/>
      <c r="DKN39" s="1193"/>
      <c r="DKO39" s="1193"/>
      <c r="DKP39" s="1193"/>
      <c r="DKQ39" s="658"/>
      <c r="DKR39" s="1193"/>
      <c r="DKS39" s="1193"/>
      <c r="DKT39" s="878"/>
      <c r="DKU39" s="878"/>
      <c r="DKV39" s="1193"/>
      <c r="DKW39" s="1193"/>
      <c r="DKX39" s="1193"/>
      <c r="DKY39" s="1193"/>
      <c r="DKZ39" s="658"/>
      <c r="DLA39" s="1193"/>
      <c r="DLB39" s="1193"/>
      <c r="DLC39" s="878"/>
      <c r="DLD39" s="878"/>
      <c r="DLE39" s="1193"/>
      <c r="DLF39" s="1193"/>
      <c r="DLG39" s="1193"/>
      <c r="DLH39" s="1193"/>
      <c r="DLI39" s="658"/>
      <c r="DLJ39" s="1193"/>
      <c r="DLK39" s="1193"/>
      <c r="DLL39" s="878"/>
      <c r="DLM39" s="878"/>
      <c r="DLN39" s="1193"/>
      <c r="DLO39" s="1193"/>
      <c r="DLP39" s="1193"/>
      <c r="DLQ39" s="1193"/>
      <c r="DLR39" s="658"/>
      <c r="DLS39" s="1193"/>
      <c r="DLT39" s="1193"/>
      <c r="DLU39" s="878"/>
      <c r="DLV39" s="878"/>
      <c r="DLW39" s="1193"/>
      <c r="DLX39" s="1193"/>
      <c r="DLY39" s="1193"/>
      <c r="DLZ39" s="1193"/>
      <c r="DMA39" s="658"/>
      <c r="DMB39" s="1193"/>
      <c r="DMC39" s="1193"/>
      <c r="DMD39" s="878"/>
      <c r="DME39" s="878"/>
      <c r="DMF39" s="1193"/>
      <c r="DMG39" s="1193"/>
      <c r="DMH39" s="1193"/>
      <c r="DMI39" s="1193"/>
      <c r="DMJ39" s="658"/>
      <c r="DMK39" s="1193"/>
      <c r="DML39" s="1193"/>
      <c r="DMM39" s="878"/>
      <c r="DMN39" s="878"/>
      <c r="DMO39" s="1193"/>
      <c r="DMP39" s="1193"/>
      <c r="DMQ39" s="1193"/>
      <c r="DMR39" s="1193"/>
      <c r="DMS39" s="658"/>
      <c r="DMT39" s="1193"/>
      <c r="DMU39" s="1193"/>
      <c r="DMV39" s="878"/>
      <c r="DMW39" s="878"/>
      <c r="DMX39" s="1193"/>
      <c r="DMY39" s="1193"/>
      <c r="DMZ39" s="1193"/>
      <c r="DNA39" s="1193"/>
      <c r="DNB39" s="658"/>
      <c r="DNC39" s="1193"/>
      <c r="DND39" s="1193"/>
      <c r="DNE39" s="878"/>
      <c r="DNF39" s="878"/>
      <c r="DNG39" s="1193"/>
      <c r="DNH39" s="1193"/>
      <c r="DNI39" s="1193"/>
      <c r="DNJ39" s="1193"/>
      <c r="DNK39" s="658"/>
      <c r="DNL39" s="1193"/>
      <c r="DNM39" s="1193"/>
      <c r="DNN39" s="878"/>
      <c r="DNO39" s="878"/>
      <c r="DNP39" s="1193"/>
      <c r="DNQ39" s="1193"/>
      <c r="DNR39" s="1193"/>
      <c r="DNS39" s="1193"/>
      <c r="DNT39" s="658"/>
      <c r="DNU39" s="1193"/>
      <c r="DNV39" s="1193"/>
      <c r="DNW39" s="878"/>
      <c r="DNX39" s="878"/>
      <c r="DNY39" s="1193"/>
      <c r="DNZ39" s="1193"/>
      <c r="DOA39" s="1193"/>
      <c r="DOB39" s="1193"/>
      <c r="DOC39" s="658"/>
      <c r="DOD39" s="1193"/>
      <c r="DOE39" s="1193"/>
      <c r="DOF39" s="878"/>
      <c r="DOG39" s="878"/>
      <c r="DOH39" s="1193"/>
      <c r="DOI39" s="1193"/>
      <c r="DOJ39" s="1193"/>
      <c r="DOK39" s="1193"/>
      <c r="DOL39" s="658"/>
      <c r="DOM39" s="1193"/>
      <c r="DON39" s="1193"/>
      <c r="DOO39" s="878"/>
      <c r="DOP39" s="878"/>
      <c r="DOQ39" s="1193"/>
      <c r="DOR39" s="1193"/>
      <c r="DOS39" s="1193"/>
      <c r="DOT39" s="1193"/>
      <c r="DOU39" s="658"/>
      <c r="DOV39" s="1193"/>
      <c r="DOW39" s="1193"/>
      <c r="DOX39" s="878"/>
      <c r="DOY39" s="878"/>
      <c r="DOZ39" s="1193"/>
      <c r="DPA39" s="1193"/>
      <c r="DPB39" s="1193"/>
      <c r="DPC39" s="1193"/>
      <c r="DPD39" s="658"/>
      <c r="DPE39" s="1193"/>
      <c r="DPF39" s="1193"/>
      <c r="DPG39" s="878"/>
      <c r="DPH39" s="878"/>
      <c r="DPI39" s="1193"/>
      <c r="DPJ39" s="1193"/>
      <c r="DPK39" s="1193"/>
      <c r="DPL39" s="1193"/>
      <c r="DPM39" s="658"/>
      <c r="DPN39" s="1193"/>
      <c r="DPO39" s="1193"/>
      <c r="DPP39" s="878"/>
      <c r="DPQ39" s="878"/>
      <c r="DPR39" s="1193"/>
      <c r="DPS39" s="1193"/>
      <c r="DPT39" s="1193"/>
      <c r="DPU39" s="1193"/>
      <c r="DPV39" s="658"/>
      <c r="DPW39" s="1193"/>
      <c r="DPX39" s="1193"/>
      <c r="DPY39" s="878"/>
      <c r="DPZ39" s="878"/>
      <c r="DQA39" s="1193"/>
      <c r="DQB39" s="1193"/>
      <c r="DQC39" s="1193"/>
      <c r="DQD39" s="1193"/>
      <c r="DQE39" s="658"/>
      <c r="DQF39" s="1193"/>
      <c r="DQG39" s="1193"/>
      <c r="DQH39" s="878"/>
      <c r="DQI39" s="878"/>
      <c r="DQJ39" s="1193"/>
      <c r="DQK39" s="1193"/>
      <c r="DQL39" s="1193"/>
      <c r="DQM39" s="1193"/>
      <c r="DQN39" s="658"/>
      <c r="DQO39" s="1193"/>
      <c r="DQP39" s="1193"/>
      <c r="DQQ39" s="878"/>
      <c r="DQR39" s="878"/>
      <c r="DQS39" s="1193"/>
      <c r="DQT39" s="1193"/>
      <c r="DQU39" s="1193"/>
      <c r="DQV39" s="1193"/>
      <c r="DQW39" s="658"/>
      <c r="DQX39" s="1193"/>
      <c r="DQY39" s="1193"/>
      <c r="DQZ39" s="878"/>
      <c r="DRA39" s="878"/>
      <c r="DRB39" s="1193"/>
      <c r="DRC39" s="1193"/>
      <c r="DRD39" s="1193"/>
      <c r="DRE39" s="1193"/>
      <c r="DRF39" s="658"/>
      <c r="DRG39" s="1193"/>
      <c r="DRH39" s="1193"/>
      <c r="DRI39" s="878"/>
      <c r="DRJ39" s="878"/>
      <c r="DRK39" s="1193"/>
      <c r="DRL39" s="1193"/>
      <c r="DRM39" s="1193"/>
      <c r="DRN39" s="1193"/>
      <c r="DRO39" s="658"/>
      <c r="DRP39" s="1193"/>
      <c r="DRQ39" s="1193"/>
      <c r="DRR39" s="878"/>
      <c r="DRS39" s="878"/>
      <c r="DRT39" s="1193"/>
      <c r="DRU39" s="1193"/>
      <c r="DRV39" s="1193"/>
      <c r="DRW39" s="1193"/>
      <c r="DRX39" s="658"/>
      <c r="DRY39" s="1193"/>
      <c r="DRZ39" s="1193"/>
      <c r="DSA39" s="878"/>
      <c r="DSB39" s="878"/>
      <c r="DSC39" s="1193"/>
      <c r="DSD39" s="1193"/>
      <c r="DSE39" s="1193"/>
      <c r="DSF39" s="1193"/>
      <c r="DSG39" s="658"/>
      <c r="DSH39" s="1193"/>
      <c r="DSI39" s="1193"/>
      <c r="DSJ39" s="878"/>
      <c r="DSK39" s="878"/>
      <c r="DSL39" s="1193"/>
      <c r="DSM39" s="1193"/>
      <c r="DSN39" s="1193"/>
      <c r="DSO39" s="1193"/>
      <c r="DSP39" s="658"/>
      <c r="DSQ39" s="1193"/>
      <c r="DSR39" s="1193"/>
      <c r="DSS39" s="878"/>
      <c r="DST39" s="878"/>
      <c r="DSU39" s="1193"/>
      <c r="DSV39" s="1193"/>
      <c r="DSW39" s="1193"/>
      <c r="DSX39" s="1193"/>
      <c r="DSY39" s="658"/>
      <c r="DSZ39" s="1193"/>
      <c r="DTA39" s="1193"/>
      <c r="DTB39" s="878"/>
      <c r="DTC39" s="878"/>
      <c r="DTD39" s="1193"/>
      <c r="DTE39" s="1193"/>
      <c r="DTF39" s="1193"/>
      <c r="DTG39" s="1193"/>
      <c r="DTH39" s="658"/>
      <c r="DTI39" s="1193"/>
      <c r="DTJ39" s="1193"/>
      <c r="DTK39" s="878"/>
      <c r="DTL39" s="878"/>
      <c r="DTM39" s="1193"/>
      <c r="DTN39" s="1193"/>
      <c r="DTO39" s="1193"/>
      <c r="DTP39" s="1193"/>
      <c r="DTQ39" s="658"/>
      <c r="DTR39" s="1193"/>
      <c r="DTS39" s="1193"/>
      <c r="DTT39" s="878"/>
      <c r="DTU39" s="878"/>
      <c r="DTV39" s="1193"/>
      <c r="DTW39" s="1193"/>
      <c r="DTX39" s="1193"/>
      <c r="DTY39" s="1193"/>
      <c r="DTZ39" s="658"/>
      <c r="DUA39" s="1193"/>
      <c r="DUB39" s="1193"/>
      <c r="DUC39" s="878"/>
      <c r="DUD39" s="878"/>
      <c r="DUE39" s="1193"/>
      <c r="DUF39" s="1193"/>
      <c r="DUG39" s="1193"/>
      <c r="DUH39" s="1193"/>
      <c r="DUI39" s="658"/>
      <c r="DUJ39" s="1193"/>
      <c r="DUK39" s="1193"/>
      <c r="DUL39" s="878"/>
      <c r="DUM39" s="878"/>
      <c r="DUN39" s="1193"/>
      <c r="DUO39" s="1193"/>
      <c r="DUP39" s="1193"/>
      <c r="DUQ39" s="1193"/>
      <c r="DUR39" s="658"/>
      <c r="DUS39" s="1193"/>
      <c r="DUT39" s="1193"/>
      <c r="DUU39" s="878"/>
      <c r="DUV39" s="878"/>
      <c r="DUW39" s="1193"/>
      <c r="DUX39" s="1193"/>
      <c r="DUY39" s="1193"/>
      <c r="DUZ39" s="1193"/>
      <c r="DVA39" s="658"/>
      <c r="DVB39" s="1193"/>
      <c r="DVC39" s="1193"/>
      <c r="DVD39" s="878"/>
      <c r="DVE39" s="878"/>
      <c r="DVF39" s="1193"/>
      <c r="DVG39" s="1193"/>
      <c r="DVH39" s="1193"/>
      <c r="DVI39" s="1193"/>
      <c r="DVJ39" s="658"/>
      <c r="DVK39" s="1193"/>
      <c r="DVL39" s="1193"/>
      <c r="DVM39" s="878"/>
      <c r="DVN39" s="878"/>
      <c r="DVO39" s="1193"/>
      <c r="DVP39" s="1193"/>
      <c r="DVQ39" s="1193"/>
      <c r="DVR39" s="1193"/>
      <c r="DVS39" s="658"/>
      <c r="DVT39" s="1193"/>
      <c r="DVU39" s="1193"/>
      <c r="DVV39" s="878"/>
      <c r="DVW39" s="878"/>
      <c r="DVX39" s="1193"/>
      <c r="DVY39" s="1193"/>
      <c r="DVZ39" s="1193"/>
      <c r="DWA39" s="1193"/>
      <c r="DWB39" s="658"/>
      <c r="DWC39" s="1193"/>
      <c r="DWD39" s="1193"/>
      <c r="DWE39" s="878"/>
      <c r="DWF39" s="878"/>
      <c r="DWG39" s="1193"/>
      <c r="DWH39" s="1193"/>
      <c r="DWI39" s="1193"/>
      <c r="DWJ39" s="1193"/>
      <c r="DWK39" s="658"/>
      <c r="DWL39" s="1193"/>
      <c r="DWM39" s="1193"/>
      <c r="DWN39" s="878"/>
      <c r="DWO39" s="878"/>
      <c r="DWP39" s="1193"/>
      <c r="DWQ39" s="1193"/>
      <c r="DWR39" s="1193"/>
      <c r="DWS39" s="1193"/>
      <c r="DWT39" s="658"/>
      <c r="DWU39" s="1193"/>
      <c r="DWV39" s="1193"/>
      <c r="DWW39" s="878"/>
      <c r="DWX39" s="878"/>
      <c r="DWY39" s="1193"/>
      <c r="DWZ39" s="1193"/>
      <c r="DXA39" s="1193"/>
      <c r="DXB39" s="1193"/>
      <c r="DXC39" s="658"/>
      <c r="DXD39" s="1193"/>
      <c r="DXE39" s="1193"/>
      <c r="DXF39" s="878"/>
      <c r="DXG39" s="878"/>
      <c r="DXH39" s="1193"/>
      <c r="DXI39" s="1193"/>
      <c r="DXJ39" s="1193"/>
      <c r="DXK39" s="1193"/>
      <c r="DXL39" s="658"/>
      <c r="DXM39" s="1193"/>
      <c r="DXN39" s="1193"/>
      <c r="DXO39" s="878"/>
      <c r="DXP39" s="878"/>
      <c r="DXQ39" s="1193"/>
      <c r="DXR39" s="1193"/>
      <c r="DXS39" s="1193"/>
      <c r="DXT39" s="1193"/>
      <c r="DXU39" s="658"/>
      <c r="DXV39" s="1193"/>
      <c r="DXW39" s="1193"/>
      <c r="DXX39" s="878"/>
      <c r="DXY39" s="878"/>
      <c r="DXZ39" s="1193"/>
      <c r="DYA39" s="1193"/>
      <c r="DYB39" s="1193"/>
      <c r="DYC39" s="1193"/>
      <c r="DYD39" s="658"/>
      <c r="DYE39" s="1193"/>
      <c r="DYF39" s="1193"/>
      <c r="DYG39" s="878"/>
      <c r="DYH39" s="878"/>
      <c r="DYI39" s="1193"/>
      <c r="DYJ39" s="1193"/>
      <c r="DYK39" s="1193"/>
      <c r="DYL39" s="1193"/>
      <c r="DYM39" s="658"/>
      <c r="DYN39" s="1193"/>
      <c r="DYO39" s="1193"/>
      <c r="DYP39" s="878"/>
      <c r="DYQ39" s="878"/>
      <c r="DYR39" s="1193"/>
      <c r="DYS39" s="1193"/>
      <c r="DYT39" s="1193"/>
      <c r="DYU39" s="1193"/>
      <c r="DYV39" s="658"/>
      <c r="DYW39" s="1193"/>
      <c r="DYX39" s="1193"/>
      <c r="DYY39" s="878"/>
      <c r="DYZ39" s="878"/>
      <c r="DZA39" s="1193"/>
      <c r="DZB39" s="1193"/>
      <c r="DZC39" s="1193"/>
      <c r="DZD39" s="1193"/>
      <c r="DZE39" s="658"/>
      <c r="DZF39" s="1193"/>
      <c r="DZG39" s="1193"/>
      <c r="DZH39" s="878"/>
      <c r="DZI39" s="878"/>
      <c r="DZJ39" s="1193"/>
      <c r="DZK39" s="1193"/>
      <c r="DZL39" s="1193"/>
      <c r="DZM39" s="1193"/>
      <c r="DZN39" s="658"/>
      <c r="DZO39" s="1193"/>
      <c r="DZP39" s="1193"/>
      <c r="DZQ39" s="878"/>
      <c r="DZR39" s="878"/>
      <c r="DZS39" s="1193"/>
      <c r="DZT39" s="1193"/>
      <c r="DZU39" s="1193"/>
      <c r="DZV39" s="1193"/>
      <c r="DZW39" s="658"/>
      <c r="DZX39" s="1193"/>
      <c r="DZY39" s="1193"/>
      <c r="DZZ39" s="878"/>
      <c r="EAA39" s="878"/>
      <c r="EAB39" s="1193"/>
      <c r="EAC39" s="1193"/>
      <c r="EAD39" s="1193"/>
      <c r="EAE39" s="1193"/>
      <c r="EAF39" s="658"/>
      <c r="EAG39" s="1193"/>
      <c r="EAH39" s="1193"/>
      <c r="EAI39" s="878"/>
      <c r="EAJ39" s="878"/>
      <c r="EAK39" s="1193"/>
      <c r="EAL39" s="1193"/>
      <c r="EAM39" s="1193"/>
      <c r="EAN39" s="1193"/>
      <c r="EAO39" s="658"/>
      <c r="EAP39" s="1193"/>
      <c r="EAQ39" s="1193"/>
      <c r="EAR39" s="878"/>
      <c r="EAS39" s="878"/>
      <c r="EAT39" s="1193"/>
      <c r="EAU39" s="1193"/>
      <c r="EAV39" s="1193"/>
      <c r="EAW39" s="1193"/>
      <c r="EAX39" s="658"/>
      <c r="EAY39" s="1193"/>
      <c r="EAZ39" s="1193"/>
      <c r="EBA39" s="878"/>
      <c r="EBB39" s="878"/>
      <c r="EBC39" s="1193"/>
      <c r="EBD39" s="1193"/>
      <c r="EBE39" s="1193"/>
      <c r="EBF39" s="1193"/>
      <c r="EBG39" s="658"/>
      <c r="EBH39" s="1193"/>
      <c r="EBI39" s="1193"/>
      <c r="EBJ39" s="878"/>
      <c r="EBK39" s="878"/>
      <c r="EBL39" s="1193"/>
      <c r="EBM39" s="1193"/>
      <c r="EBN39" s="1193"/>
      <c r="EBO39" s="1193"/>
      <c r="EBP39" s="658"/>
      <c r="EBQ39" s="1193"/>
      <c r="EBR39" s="1193"/>
      <c r="EBS39" s="878"/>
      <c r="EBT39" s="878"/>
      <c r="EBU39" s="1193"/>
      <c r="EBV39" s="1193"/>
      <c r="EBW39" s="1193"/>
      <c r="EBX39" s="1193"/>
      <c r="EBY39" s="658"/>
      <c r="EBZ39" s="1193"/>
      <c r="ECA39" s="1193"/>
      <c r="ECB39" s="878"/>
      <c r="ECC39" s="878"/>
      <c r="ECD39" s="1193"/>
      <c r="ECE39" s="1193"/>
      <c r="ECF39" s="1193"/>
      <c r="ECG39" s="1193"/>
      <c r="ECH39" s="658"/>
      <c r="ECI39" s="1193"/>
      <c r="ECJ39" s="1193"/>
      <c r="ECK39" s="878"/>
      <c r="ECL39" s="878"/>
      <c r="ECM39" s="1193"/>
      <c r="ECN39" s="1193"/>
      <c r="ECO39" s="1193"/>
      <c r="ECP39" s="1193"/>
      <c r="ECQ39" s="658"/>
      <c r="ECR39" s="1193"/>
      <c r="ECS39" s="1193"/>
      <c r="ECT39" s="878"/>
      <c r="ECU39" s="878"/>
      <c r="ECV39" s="1193"/>
      <c r="ECW39" s="1193"/>
      <c r="ECX39" s="1193"/>
      <c r="ECY39" s="1193"/>
      <c r="ECZ39" s="658"/>
      <c r="EDA39" s="1193"/>
      <c r="EDB39" s="1193"/>
      <c r="EDC39" s="878"/>
      <c r="EDD39" s="878"/>
      <c r="EDE39" s="1193"/>
      <c r="EDF39" s="1193"/>
      <c r="EDG39" s="1193"/>
      <c r="EDH39" s="1193"/>
      <c r="EDI39" s="658"/>
      <c r="EDJ39" s="1193"/>
      <c r="EDK39" s="1193"/>
      <c r="EDL39" s="878"/>
      <c r="EDM39" s="878"/>
      <c r="EDN39" s="1193"/>
      <c r="EDO39" s="1193"/>
      <c r="EDP39" s="1193"/>
      <c r="EDQ39" s="1193"/>
      <c r="EDR39" s="658"/>
      <c r="EDS39" s="1193"/>
      <c r="EDT39" s="1193"/>
      <c r="EDU39" s="878"/>
      <c r="EDV39" s="878"/>
      <c r="EDW39" s="1193"/>
      <c r="EDX39" s="1193"/>
      <c r="EDY39" s="1193"/>
      <c r="EDZ39" s="1193"/>
      <c r="EEA39" s="658"/>
      <c r="EEB39" s="1193"/>
      <c r="EEC39" s="1193"/>
      <c r="EED39" s="878"/>
      <c r="EEE39" s="878"/>
      <c r="EEF39" s="1193"/>
      <c r="EEG39" s="1193"/>
      <c r="EEH39" s="1193"/>
      <c r="EEI39" s="1193"/>
      <c r="EEJ39" s="658"/>
      <c r="EEK39" s="1193"/>
      <c r="EEL39" s="1193"/>
      <c r="EEM39" s="878"/>
      <c r="EEN39" s="878"/>
      <c r="EEO39" s="1193"/>
      <c r="EEP39" s="1193"/>
      <c r="EEQ39" s="1193"/>
      <c r="EER39" s="1193"/>
      <c r="EES39" s="658"/>
      <c r="EET39" s="1193"/>
      <c r="EEU39" s="1193"/>
      <c r="EEV39" s="878"/>
      <c r="EEW39" s="878"/>
      <c r="EEX39" s="1193"/>
      <c r="EEY39" s="1193"/>
      <c r="EEZ39" s="1193"/>
      <c r="EFA39" s="1193"/>
      <c r="EFB39" s="658"/>
      <c r="EFC39" s="1193"/>
      <c r="EFD39" s="1193"/>
      <c r="EFE39" s="878"/>
      <c r="EFF39" s="878"/>
      <c r="EFG39" s="1193"/>
      <c r="EFH39" s="1193"/>
      <c r="EFI39" s="1193"/>
      <c r="EFJ39" s="1193"/>
      <c r="EFK39" s="658"/>
      <c r="EFL39" s="1193"/>
      <c r="EFM39" s="1193"/>
      <c r="EFN39" s="878"/>
      <c r="EFO39" s="878"/>
      <c r="EFP39" s="1193"/>
      <c r="EFQ39" s="1193"/>
      <c r="EFR39" s="1193"/>
      <c r="EFS39" s="1193"/>
      <c r="EFT39" s="658"/>
      <c r="EFU39" s="1193"/>
      <c r="EFV39" s="1193"/>
      <c r="EFW39" s="878"/>
      <c r="EFX39" s="878"/>
      <c r="EFY39" s="1193"/>
      <c r="EFZ39" s="1193"/>
      <c r="EGA39" s="1193"/>
      <c r="EGB39" s="1193"/>
      <c r="EGC39" s="658"/>
      <c r="EGD39" s="1193"/>
      <c r="EGE39" s="1193"/>
      <c r="EGF39" s="878"/>
      <c r="EGG39" s="878"/>
      <c r="EGH39" s="1193"/>
      <c r="EGI39" s="1193"/>
      <c r="EGJ39" s="1193"/>
      <c r="EGK39" s="1193"/>
      <c r="EGL39" s="658"/>
      <c r="EGM39" s="1193"/>
      <c r="EGN39" s="1193"/>
      <c r="EGO39" s="878"/>
      <c r="EGP39" s="878"/>
      <c r="EGQ39" s="1193"/>
      <c r="EGR39" s="1193"/>
      <c r="EGS39" s="1193"/>
      <c r="EGT39" s="1193"/>
      <c r="EGU39" s="658"/>
      <c r="EGV39" s="1193"/>
      <c r="EGW39" s="1193"/>
      <c r="EGX39" s="878"/>
      <c r="EGY39" s="878"/>
      <c r="EGZ39" s="1193"/>
      <c r="EHA39" s="1193"/>
      <c r="EHB39" s="1193"/>
      <c r="EHC39" s="1193"/>
      <c r="EHD39" s="658"/>
      <c r="EHE39" s="1193"/>
      <c r="EHF39" s="1193"/>
      <c r="EHG39" s="878"/>
      <c r="EHH39" s="878"/>
      <c r="EHI39" s="1193"/>
      <c r="EHJ39" s="1193"/>
      <c r="EHK39" s="1193"/>
      <c r="EHL39" s="1193"/>
      <c r="EHM39" s="658"/>
      <c r="EHN39" s="1193"/>
      <c r="EHO39" s="1193"/>
      <c r="EHP39" s="878"/>
      <c r="EHQ39" s="878"/>
      <c r="EHR39" s="1193"/>
      <c r="EHS39" s="1193"/>
      <c r="EHT39" s="1193"/>
      <c r="EHU39" s="1193"/>
      <c r="EHV39" s="658"/>
      <c r="EHW39" s="1193"/>
      <c r="EHX39" s="1193"/>
      <c r="EHY39" s="878"/>
      <c r="EHZ39" s="878"/>
      <c r="EIA39" s="1193"/>
      <c r="EIB39" s="1193"/>
      <c r="EIC39" s="1193"/>
      <c r="EID39" s="1193"/>
      <c r="EIE39" s="658"/>
      <c r="EIF39" s="1193"/>
      <c r="EIG39" s="1193"/>
      <c r="EIH39" s="878"/>
      <c r="EII39" s="878"/>
      <c r="EIJ39" s="1193"/>
      <c r="EIK39" s="1193"/>
      <c r="EIL39" s="1193"/>
      <c r="EIM39" s="1193"/>
      <c r="EIN39" s="658"/>
      <c r="EIO39" s="1193"/>
      <c r="EIP39" s="1193"/>
      <c r="EIQ39" s="878"/>
      <c r="EIR39" s="878"/>
      <c r="EIS39" s="1193"/>
      <c r="EIT39" s="1193"/>
      <c r="EIU39" s="1193"/>
      <c r="EIV39" s="1193"/>
      <c r="EIW39" s="658"/>
      <c r="EIX39" s="1193"/>
      <c r="EIY39" s="1193"/>
      <c r="EIZ39" s="878"/>
      <c r="EJA39" s="878"/>
      <c r="EJB39" s="1193"/>
      <c r="EJC39" s="1193"/>
      <c r="EJD39" s="1193"/>
      <c r="EJE39" s="1193"/>
      <c r="EJF39" s="658"/>
      <c r="EJG39" s="1193"/>
      <c r="EJH39" s="1193"/>
      <c r="EJI39" s="878"/>
      <c r="EJJ39" s="878"/>
      <c r="EJK39" s="1193"/>
      <c r="EJL39" s="1193"/>
      <c r="EJM39" s="1193"/>
      <c r="EJN39" s="1193"/>
      <c r="EJO39" s="658"/>
      <c r="EJP39" s="1193"/>
      <c r="EJQ39" s="1193"/>
      <c r="EJR39" s="878"/>
      <c r="EJS39" s="878"/>
      <c r="EJT39" s="1193"/>
      <c r="EJU39" s="1193"/>
      <c r="EJV39" s="1193"/>
      <c r="EJW39" s="1193"/>
      <c r="EJX39" s="658"/>
      <c r="EJY39" s="1193"/>
      <c r="EJZ39" s="1193"/>
      <c r="EKA39" s="878"/>
      <c r="EKB39" s="878"/>
      <c r="EKC39" s="1193"/>
      <c r="EKD39" s="1193"/>
      <c r="EKE39" s="1193"/>
      <c r="EKF39" s="1193"/>
      <c r="EKG39" s="658"/>
      <c r="EKH39" s="1193"/>
      <c r="EKI39" s="1193"/>
      <c r="EKJ39" s="878"/>
      <c r="EKK39" s="878"/>
      <c r="EKL39" s="1193"/>
      <c r="EKM39" s="1193"/>
      <c r="EKN39" s="1193"/>
      <c r="EKO39" s="1193"/>
      <c r="EKP39" s="658"/>
      <c r="EKQ39" s="1193"/>
      <c r="EKR39" s="1193"/>
      <c r="EKS39" s="878"/>
      <c r="EKT39" s="878"/>
      <c r="EKU39" s="1193"/>
      <c r="EKV39" s="1193"/>
      <c r="EKW39" s="1193"/>
      <c r="EKX39" s="1193"/>
      <c r="EKY39" s="658"/>
      <c r="EKZ39" s="1193"/>
      <c r="ELA39" s="1193"/>
      <c r="ELB39" s="878"/>
      <c r="ELC39" s="878"/>
      <c r="ELD39" s="1193"/>
      <c r="ELE39" s="1193"/>
      <c r="ELF39" s="1193"/>
      <c r="ELG39" s="1193"/>
      <c r="ELH39" s="658"/>
      <c r="ELI39" s="1193"/>
      <c r="ELJ39" s="1193"/>
      <c r="ELK39" s="878"/>
      <c r="ELL39" s="878"/>
      <c r="ELM39" s="1193"/>
      <c r="ELN39" s="1193"/>
      <c r="ELO39" s="1193"/>
      <c r="ELP39" s="1193"/>
      <c r="ELQ39" s="658"/>
      <c r="ELR39" s="1193"/>
      <c r="ELS39" s="1193"/>
      <c r="ELT39" s="878"/>
      <c r="ELU39" s="878"/>
      <c r="ELV39" s="1193"/>
      <c r="ELW39" s="1193"/>
      <c r="ELX39" s="1193"/>
      <c r="ELY39" s="1193"/>
      <c r="ELZ39" s="658"/>
      <c r="EMA39" s="1193"/>
      <c r="EMB39" s="1193"/>
      <c r="EMC39" s="878"/>
      <c r="EMD39" s="878"/>
      <c r="EME39" s="1193"/>
      <c r="EMF39" s="1193"/>
      <c r="EMG39" s="1193"/>
      <c r="EMH39" s="1193"/>
      <c r="EMI39" s="658"/>
      <c r="EMJ39" s="1193"/>
      <c r="EMK39" s="1193"/>
      <c r="EML39" s="878"/>
      <c r="EMM39" s="878"/>
      <c r="EMN39" s="1193"/>
      <c r="EMO39" s="1193"/>
      <c r="EMP39" s="1193"/>
      <c r="EMQ39" s="1193"/>
      <c r="EMR39" s="658"/>
      <c r="EMS39" s="1193"/>
      <c r="EMT39" s="1193"/>
      <c r="EMU39" s="878"/>
      <c r="EMV39" s="878"/>
      <c r="EMW39" s="1193"/>
      <c r="EMX39" s="1193"/>
      <c r="EMY39" s="1193"/>
      <c r="EMZ39" s="1193"/>
      <c r="ENA39" s="658"/>
      <c r="ENB39" s="1193"/>
      <c r="ENC39" s="1193"/>
      <c r="END39" s="878"/>
      <c r="ENE39" s="878"/>
      <c r="ENF39" s="1193"/>
      <c r="ENG39" s="1193"/>
      <c r="ENH39" s="1193"/>
      <c r="ENI39" s="1193"/>
      <c r="ENJ39" s="658"/>
      <c r="ENK39" s="1193"/>
      <c r="ENL39" s="1193"/>
      <c r="ENM39" s="878"/>
      <c r="ENN39" s="878"/>
      <c r="ENO39" s="1193"/>
      <c r="ENP39" s="1193"/>
      <c r="ENQ39" s="1193"/>
      <c r="ENR39" s="1193"/>
      <c r="ENS39" s="658"/>
      <c r="ENT39" s="1193"/>
      <c r="ENU39" s="1193"/>
      <c r="ENV39" s="878"/>
      <c r="ENW39" s="878"/>
      <c r="ENX39" s="1193"/>
      <c r="ENY39" s="1193"/>
      <c r="ENZ39" s="1193"/>
      <c r="EOA39" s="1193"/>
      <c r="EOB39" s="658"/>
      <c r="EOC39" s="1193"/>
      <c r="EOD39" s="1193"/>
      <c r="EOE39" s="878"/>
      <c r="EOF39" s="878"/>
      <c r="EOG39" s="1193"/>
      <c r="EOH39" s="1193"/>
      <c r="EOI39" s="1193"/>
      <c r="EOJ39" s="1193"/>
      <c r="EOK39" s="658"/>
      <c r="EOL39" s="1193"/>
      <c r="EOM39" s="1193"/>
      <c r="EON39" s="878"/>
      <c r="EOO39" s="878"/>
      <c r="EOP39" s="1193"/>
      <c r="EOQ39" s="1193"/>
      <c r="EOR39" s="1193"/>
      <c r="EOS39" s="1193"/>
      <c r="EOT39" s="658"/>
      <c r="EOU39" s="1193"/>
      <c r="EOV39" s="1193"/>
      <c r="EOW39" s="878"/>
      <c r="EOX39" s="878"/>
      <c r="EOY39" s="1193"/>
      <c r="EOZ39" s="1193"/>
      <c r="EPA39" s="1193"/>
      <c r="EPB39" s="1193"/>
      <c r="EPC39" s="658"/>
      <c r="EPD39" s="1193"/>
      <c r="EPE39" s="1193"/>
      <c r="EPF39" s="878"/>
      <c r="EPG39" s="878"/>
      <c r="EPH39" s="1193"/>
      <c r="EPI39" s="1193"/>
      <c r="EPJ39" s="1193"/>
      <c r="EPK39" s="1193"/>
      <c r="EPL39" s="658"/>
      <c r="EPM39" s="1193"/>
      <c r="EPN39" s="1193"/>
      <c r="EPO39" s="878"/>
      <c r="EPP39" s="878"/>
      <c r="EPQ39" s="1193"/>
      <c r="EPR39" s="1193"/>
      <c r="EPS39" s="1193"/>
      <c r="EPT39" s="1193"/>
      <c r="EPU39" s="658"/>
      <c r="EPV39" s="1193"/>
      <c r="EPW39" s="1193"/>
      <c r="EPX39" s="878"/>
      <c r="EPY39" s="878"/>
      <c r="EPZ39" s="1193"/>
      <c r="EQA39" s="1193"/>
      <c r="EQB39" s="1193"/>
      <c r="EQC39" s="1193"/>
      <c r="EQD39" s="658"/>
      <c r="EQE39" s="1193"/>
      <c r="EQF39" s="1193"/>
      <c r="EQG39" s="878"/>
      <c r="EQH39" s="878"/>
      <c r="EQI39" s="1193"/>
      <c r="EQJ39" s="1193"/>
      <c r="EQK39" s="1193"/>
      <c r="EQL39" s="1193"/>
      <c r="EQM39" s="658"/>
      <c r="EQN39" s="1193"/>
      <c r="EQO39" s="1193"/>
      <c r="EQP39" s="878"/>
      <c r="EQQ39" s="878"/>
      <c r="EQR39" s="1193"/>
      <c r="EQS39" s="1193"/>
      <c r="EQT39" s="1193"/>
      <c r="EQU39" s="1193"/>
      <c r="EQV39" s="658"/>
      <c r="EQW39" s="1193"/>
      <c r="EQX39" s="1193"/>
      <c r="EQY39" s="878"/>
      <c r="EQZ39" s="878"/>
      <c r="ERA39" s="1193"/>
      <c r="ERB39" s="1193"/>
      <c r="ERC39" s="1193"/>
      <c r="ERD39" s="1193"/>
      <c r="ERE39" s="658"/>
      <c r="ERF39" s="1193"/>
      <c r="ERG39" s="1193"/>
      <c r="ERH39" s="878"/>
      <c r="ERI39" s="878"/>
      <c r="ERJ39" s="1193"/>
      <c r="ERK39" s="1193"/>
      <c r="ERL39" s="1193"/>
      <c r="ERM39" s="1193"/>
      <c r="ERN39" s="658"/>
      <c r="ERO39" s="1193"/>
      <c r="ERP39" s="1193"/>
      <c r="ERQ39" s="878"/>
      <c r="ERR39" s="878"/>
      <c r="ERS39" s="1193"/>
      <c r="ERT39" s="1193"/>
      <c r="ERU39" s="1193"/>
      <c r="ERV39" s="1193"/>
      <c r="ERW39" s="658"/>
      <c r="ERX39" s="1193"/>
      <c r="ERY39" s="1193"/>
      <c r="ERZ39" s="878"/>
      <c r="ESA39" s="878"/>
      <c r="ESB39" s="1193"/>
      <c r="ESC39" s="1193"/>
      <c r="ESD39" s="1193"/>
      <c r="ESE39" s="1193"/>
      <c r="ESF39" s="658"/>
      <c r="ESG39" s="1193"/>
      <c r="ESH39" s="1193"/>
      <c r="ESI39" s="878"/>
      <c r="ESJ39" s="878"/>
      <c r="ESK39" s="1193"/>
      <c r="ESL39" s="1193"/>
      <c r="ESM39" s="1193"/>
      <c r="ESN39" s="1193"/>
      <c r="ESO39" s="658"/>
      <c r="ESP39" s="1193"/>
      <c r="ESQ39" s="1193"/>
      <c r="ESR39" s="878"/>
      <c r="ESS39" s="878"/>
      <c r="EST39" s="1193"/>
      <c r="ESU39" s="1193"/>
      <c r="ESV39" s="1193"/>
      <c r="ESW39" s="1193"/>
      <c r="ESX39" s="658"/>
      <c r="ESY39" s="1193"/>
      <c r="ESZ39" s="1193"/>
      <c r="ETA39" s="878"/>
      <c r="ETB39" s="878"/>
      <c r="ETC39" s="1193"/>
      <c r="ETD39" s="1193"/>
      <c r="ETE39" s="1193"/>
      <c r="ETF39" s="1193"/>
      <c r="ETG39" s="658"/>
      <c r="ETH39" s="1193"/>
      <c r="ETI39" s="1193"/>
      <c r="ETJ39" s="878"/>
      <c r="ETK39" s="878"/>
      <c r="ETL39" s="1193"/>
      <c r="ETM39" s="1193"/>
      <c r="ETN39" s="1193"/>
      <c r="ETO39" s="1193"/>
      <c r="ETP39" s="658"/>
      <c r="ETQ39" s="1193"/>
      <c r="ETR39" s="1193"/>
      <c r="ETS39" s="878"/>
      <c r="ETT39" s="878"/>
      <c r="ETU39" s="1193"/>
      <c r="ETV39" s="1193"/>
      <c r="ETW39" s="1193"/>
      <c r="ETX39" s="1193"/>
      <c r="ETY39" s="658"/>
      <c r="ETZ39" s="1193"/>
      <c r="EUA39" s="1193"/>
      <c r="EUB39" s="878"/>
      <c r="EUC39" s="878"/>
      <c r="EUD39" s="1193"/>
      <c r="EUE39" s="1193"/>
      <c r="EUF39" s="1193"/>
      <c r="EUG39" s="1193"/>
      <c r="EUH39" s="658"/>
      <c r="EUI39" s="1193"/>
      <c r="EUJ39" s="1193"/>
      <c r="EUK39" s="878"/>
      <c r="EUL39" s="878"/>
      <c r="EUM39" s="1193"/>
      <c r="EUN39" s="1193"/>
      <c r="EUO39" s="1193"/>
      <c r="EUP39" s="1193"/>
      <c r="EUQ39" s="658"/>
      <c r="EUR39" s="1193"/>
      <c r="EUS39" s="1193"/>
      <c r="EUT39" s="878"/>
      <c r="EUU39" s="878"/>
      <c r="EUV39" s="1193"/>
      <c r="EUW39" s="1193"/>
      <c r="EUX39" s="1193"/>
      <c r="EUY39" s="1193"/>
      <c r="EUZ39" s="658"/>
      <c r="EVA39" s="1193"/>
      <c r="EVB39" s="1193"/>
      <c r="EVC39" s="878"/>
      <c r="EVD39" s="878"/>
      <c r="EVE39" s="1193"/>
      <c r="EVF39" s="1193"/>
      <c r="EVG39" s="1193"/>
      <c r="EVH39" s="1193"/>
      <c r="EVI39" s="658"/>
      <c r="EVJ39" s="1193"/>
      <c r="EVK39" s="1193"/>
      <c r="EVL39" s="878"/>
      <c r="EVM39" s="878"/>
      <c r="EVN39" s="1193"/>
      <c r="EVO39" s="1193"/>
      <c r="EVP39" s="1193"/>
      <c r="EVQ39" s="1193"/>
      <c r="EVR39" s="658"/>
      <c r="EVS39" s="1193"/>
      <c r="EVT39" s="1193"/>
      <c r="EVU39" s="878"/>
      <c r="EVV39" s="878"/>
      <c r="EVW39" s="1193"/>
      <c r="EVX39" s="1193"/>
      <c r="EVY39" s="1193"/>
      <c r="EVZ39" s="1193"/>
      <c r="EWA39" s="658"/>
      <c r="EWB39" s="1193"/>
      <c r="EWC39" s="1193"/>
      <c r="EWD39" s="878"/>
      <c r="EWE39" s="878"/>
      <c r="EWF39" s="1193"/>
      <c r="EWG39" s="1193"/>
      <c r="EWH39" s="1193"/>
      <c r="EWI39" s="1193"/>
      <c r="EWJ39" s="658"/>
      <c r="EWK39" s="1193"/>
      <c r="EWL39" s="1193"/>
      <c r="EWM39" s="878"/>
      <c r="EWN39" s="878"/>
      <c r="EWO39" s="1193"/>
      <c r="EWP39" s="1193"/>
      <c r="EWQ39" s="1193"/>
      <c r="EWR39" s="1193"/>
      <c r="EWS39" s="658"/>
      <c r="EWT39" s="1193"/>
      <c r="EWU39" s="1193"/>
      <c r="EWV39" s="878"/>
      <c r="EWW39" s="878"/>
      <c r="EWX39" s="1193"/>
      <c r="EWY39" s="1193"/>
      <c r="EWZ39" s="1193"/>
      <c r="EXA39" s="1193"/>
      <c r="EXB39" s="658"/>
      <c r="EXC39" s="1193"/>
      <c r="EXD39" s="1193"/>
      <c r="EXE39" s="878"/>
      <c r="EXF39" s="878"/>
      <c r="EXG39" s="1193"/>
      <c r="EXH39" s="1193"/>
      <c r="EXI39" s="1193"/>
      <c r="EXJ39" s="1193"/>
      <c r="EXK39" s="658"/>
      <c r="EXL39" s="1193"/>
      <c r="EXM39" s="1193"/>
      <c r="EXN39" s="878"/>
      <c r="EXO39" s="878"/>
      <c r="EXP39" s="1193"/>
      <c r="EXQ39" s="1193"/>
      <c r="EXR39" s="1193"/>
      <c r="EXS39" s="1193"/>
      <c r="EXT39" s="658"/>
      <c r="EXU39" s="1193"/>
      <c r="EXV39" s="1193"/>
      <c r="EXW39" s="878"/>
      <c r="EXX39" s="878"/>
      <c r="EXY39" s="1193"/>
      <c r="EXZ39" s="1193"/>
      <c r="EYA39" s="1193"/>
      <c r="EYB39" s="1193"/>
      <c r="EYC39" s="658"/>
      <c r="EYD39" s="1193"/>
      <c r="EYE39" s="1193"/>
      <c r="EYF39" s="878"/>
      <c r="EYG39" s="878"/>
      <c r="EYH39" s="1193"/>
      <c r="EYI39" s="1193"/>
      <c r="EYJ39" s="1193"/>
      <c r="EYK39" s="1193"/>
      <c r="EYL39" s="658"/>
      <c r="EYM39" s="1193"/>
      <c r="EYN39" s="1193"/>
      <c r="EYO39" s="878"/>
      <c r="EYP39" s="878"/>
      <c r="EYQ39" s="1193"/>
      <c r="EYR39" s="1193"/>
      <c r="EYS39" s="1193"/>
      <c r="EYT39" s="1193"/>
      <c r="EYU39" s="658"/>
      <c r="EYV39" s="1193"/>
      <c r="EYW39" s="1193"/>
      <c r="EYX39" s="878"/>
      <c r="EYY39" s="878"/>
      <c r="EYZ39" s="1193"/>
      <c r="EZA39" s="1193"/>
      <c r="EZB39" s="1193"/>
      <c r="EZC39" s="1193"/>
      <c r="EZD39" s="658"/>
      <c r="EZE39" s="1193"/>
      <c r="EZF39" s="1193"/>
      <c r="EZG39" s="878"/>
      <c r="EZH39" s="878"/>
      <c r="EZI39" s="1193"/>
      <c r="EZJ39" s="1193"/>
      <c r="EZK39" s="1193"/>
      <c r="EZL39" s="1193"/>
      <c r="EZM39" s="658"/>
      <c r="EZN39" s="1193"/>
      <c r="EZO39" s="1193"/>
      <c r="EZP39" s="878"/>
      <c r="EZQ39" s="878"/>
      <c r="EZR39" s="1193"/>
      <c r="EZS39" s="1193"/>
      <c r="EZT39" s="1193"/>
      <c r="EZU39" s="1193"/>
      <c r="EZV39" s="658"/>
      <c r="EZW39" s="1193"/>
      <c r="EZX39" s="1193"/>
      <c r="EZY39" s="878"/>
      <c r="EZZ39" s="878"/>
      <c r="FAA39" s="1193"/>
      <c r="FAB39" s="1193"/>
      <c r="FAC39" s="1193"/>
      <c r="FAD39" s="1193"/>
      <c r="FAE39" s="658"/>
      <c r="FAF39" s="1193"/>
      <c r="FAG39" s="1193"/>
      <c r="FAH39" s="878"/>
      <c r="FAI39" s="878"/>
      <c r="FAJ39" s="1193"/>
      <c r="FAK39" s="1193"/>
      <c r="FAL39" s="1193"/>
      <c r="FAM39" s="1193"/>
      <c r="FAN39" s="658"/>
      <c r="FAO39" s="1193"/>
      <c r="FAP39" s="1193"/>
      <c r="FAQ39" s="878"/>
      <c r="FAR39" s="878"/>
      <c r="FAS39" s="1193"/>
      <c r="FAT39" s="1193"/>
      <c r="FAU39" s="1193"/>
      <c r="FAV39" s="1193"/>
      <c r="FAW39" s="658"/>
      <c r="FAX39" s="1193"/>
      <c r="FAY39" s="1193"/>
      <c r="FAZ39" s="878"/>
      <c r="FBA39" s="878"/>
      <c r="FBB39" s="1193"/>
      <c r="FBC39" s="1193"/>
      <c r="FBD39" s="1193"/>
      <c r="FBE39" s="1193"/>
      <c r="FBF39" s="658"/>
      <c r="FBG39" s="1193"/>
      <c r="FBH39" s="1193"/>
      <c r="FBI39" s="878"/>
      <c r="FBJ39" s="878"/>
      <c r="FBK39" s="1193"/>
      <c r="FBL39" s="1193"/>
      <c r="FBM39" s="1193"/>
      <c r="FBN39" s="1193"/>
      <c r="FBO39" s="658"/>
      <c r="FBP39" s="1193"/>
      <c r="FBQ39" s="1193"/>
      <c r="FBR39" s="878"/>
      <c r="FBS39" s="878"/>
      <c r="FBT39" s="1193"/>
      <c r="FBU39" s="1193"/>
      <c r="FBV39" s="1193"/>
      <c r="FBW39" s="1193"/>
      <c r="FBX39" s="658"/>
      <c r="FBY39" s="1193"/>
      <c r="FBZ39" s="1193"/>
      <c r="FCA39" s="878"/>
      <c r="FCB39" s="878"/>
      <c r="FCC39" s="1193"/>
      <c r="FCD39" s="1193"/>
      <c r="FCE39" s="1193"/>
      <c r="FCF39" s="1193"/>
      <c r="FCG39" s="658"/>
      <c r="FCH39" s="1193"/>
      <c r="FCI39" s="1193"/>
      <c r="FCJ39" s="878"/>
      <c r="FCK39" s="878"/>
      <c r="FCL39" s="1193"/>
      <c r="FCM39" s="1193"/>
      <c r="FCN39" s="1193"/>
      <c r="FCO39" s="1193"/>
      <c r="FCP39" s="658"/>
      <c r="FCQ39" s="1193"/>
      <c r="FCR39" s="1193"/>
      <c r="FCS39" s="878"/>
      <c r="FCT39" s="878"/>
      <c r="FCU39" s="1193"/>
      <c r="FCV39" s="1193"/>
      <c r="FCW39" s="1193"/>
      <c r="FCX39" s="1193"/>
      <c r="FCY39" s="658"/>
      <c r="FCZ39" s="1193"/>
      <c r="FDA39" s="1193"/>
      <c r="FDB39" s="878"/>
      <c r="FDC39" s="878"/>
      <c r="FDD39" s="1193"/>
      <c r="FDE39" s="1193"/>
      <c r="FDF39" s="1193"/>
      <c r="FDG39" s="1193"/>
      <c r="FDH39" s="658"/>
      <c r="FDI39" s="1193"/>
      <c r="FDJ39" s="1193"/>
      <c r="FDK39" s="878"/>
      <c r="FDL39" s="878"/>
      <c r="FDM39" s="1193"/>
      <c r="FDN39" s="1193"/>
      <c r="FDO39" s="1193"/>
      <c r="FDP39" s="1193"/>
      <c r="FDQ39" s="658"/>
      <c r="FDR39" s="1193"/>
      <c r="FDS39" s="1193"/>
      <c r="FDT39" s="878"/>
      <c r="FDU39" s="878"/>
      <c r="FDV39" s="1193"/>
      <c r="FDW39" s="1193"/>
      <c r="FDX39" s="1193"/>
      <c r="FDY39" s="1193"/>
      <c r="FDZ39" s="658"/>
      <c r="FEA39" s="1193"/>
      <c r="FEB39" s="1193"/>
      <c r="FEC39" s="878"/>
      <c r="FED39" s="878"/>
      <c r="FEE39" s="1193"/>
      <c r="FEF39" s="1193"/>
      <c r="FEG39" s="1193"/>
      <c r="FEH39" s="1193"/>
      <c r="FEI39" s="658"/>
      <c r="FEJ39" s="1193"/>
      <c r="FEK39" s="1193"/>
      <c r="FEL39" s="878"/>
      <c r="FEM39" s="878"/>
      <c r="FEN39" s="1193"/>
      <c r="FEO39" s="1193"/>
      <c r="FEP39" s="1193"/>
      <c r="FEQ39" s="1193"/>
      <c r="FER39" s="658"/>
      <c r="FES39" s="1193"/>
      <c r="FET39" s="1193"/>
      <c r="FEU39" s="878"/>
      <c r="FEV39" s="878"/>
      <c r="FEW39" s="1193"/>
      <c r="FEX39" s="1193"/>
      <c r="FEY39" s="1193"/>
      <c r="FEZ39" s="1193"/>
      <c r="FFA39" s="658"/>
      <c r="FFB39" s="1193"/>
      <c r="FFC39" s="1193"/>
      <c r="FFD39" s="878"/>
      <c r="FFE39" s="878"/>
      <c r="FFF39" s="1193"/>
      <c r="FFG39" s="1193"/>
      <c r="FFH39" s="1193"/>
      <c r="FFI39" s="1193"/>
      <c r="FFJ39" s="658"/>
      <c r="FFK39" s="1193"/>
      <c r="FFL39" s="1193"/>
      <c r="FFM39" s="878"/>
      <c r="FFN39" s="878"/>
      <c r="FFO39" s="1193"/>
      <c r="FFP39" s="1193"/>
      <c r="FFQ39" s="1193"/>
      <c r="FFR39" s="1193"/>
      <c r="FFS39" s="658"/>
      <c r="FFT39" s="1193"/>
      <c r="FFU39" s="1193"/>
      <c r="FFV39" s="878"/>
      <c r="FFW39" s="878"/>
      <c r="FFX39" s="1193"/>
      <c r="FFY39" s="1193"/>
      <c r="FFZ39" s="1193"/>
      <c r="FGA39" s="1193"/>
      <c r="FGB39" s="658"/>
      <c r="FGC39" s="1193"/>
      <c r="FGD39" s="1193"/>
      <c r="FGE39" s="878"/>
      <c r="FGF39" s="878"/>
      <c r="FGG39" s="1193"/>
      <c r="FGH39" s="1193"/>
      <c r="FGI39" s="1193"/>
      <c r="FGJ39" s="1193"/>
      <c r="FGK39" s="658"/>
      <c r="FGL39" s="1193"/>
      <c r="FGM39" s="1193"/>
      <c r="FGN39" s="878"/>
      <c r="FGO39" s="878"/>
      <c r="FGP39" s="1193"/>
      <c r="FGQ39" s="1193"/>
      <c r="FGR39" s="1193"/>
      <c r="FGS39" s="1193"/>
      <c r="FGT39" s="658"/>
      <c r="FGU39" s="1193"/>
      <c r="FGV39" s="1193"/>
      <c r="FGW39" s="878"/>
      <c r="FGX39" s="878"/>
      <c r="FGY39" s="1193"/>
      <c r="FGZ39" s="1193"/>
      <c r="FHA39" s="1193"/>
      <c r="FHB39" s="1193"/>
      <c r="FHC39" s="658"/>
      <c r="FHD39" s="1193"/>
      <c r="FHE39" s="1193"/>
      <c r="FHF39" s="878"/>
      <c r="FHG39" s="878"/>
      <c r="FHH39" s="1193"/>
      <c r="FHI39" s="1193"/>
      <c r="FHJ39" s="1193"/>
      <c r="FHK39" s="1193"/>
      <c r="FHL39" s="658"/>
      <c r="FHM39" s="1193"/>
      <c r="FHN39" s="1193"/>
      <c r="FHO39" s="878"/>
      <c r="FHP39" s="878"/>
      <c r="FHQ39" s="1193"/>
      <c r="FHR39" s="1193"/>
      <c r="FHS39" s="1193"/>
      <c r="FHT39" s="1193"/>
      <c r="FHU39" s="658"/>
      <c r="FHV39" s="1193"/>
      <c r="FHW39" s="1193"/>
      <c r="FHX39" s="878"/>
      <c r="FHY39" s="878"/>
      <c r="FHZ39" s="1193"/>
      <c r="FIA39" s="1193"/>
      <c r="FIB39" s="1193"/>
      <c r="FIC39" s="1193"/>
      <c r="FID39" s="658"/>
      <c r="FIE39" s="1193"/>
      <c r="FIF39" s="1193"/>
      <c r="FIG39" s="878"/>
      <c r="FIH39" s="878"/>
      <c r="FII39" s="1193"/>
      <c r="FIJ39" s="1193"/>
      <c r="FIK39" s="1193"/>
      <c r="FIL39" s="1193"/>
      <c r="FIM39" s="658"/>
      <c r="FIN39" s="1193"/>
      <c r="FIO39" s="1193"/>
      <c r="FIP39" s="878"/>
      <c r="FIQ39" s="878"/>
      <c r="FIR39" s="1193"/>
      <c r="FIS39" s="1193"/>
      <c r="FIT39" s="1193"/>
      <c r="FIU39" s="1193"/>
      <c r="FIV39" s="658"/>
      <c r="FIW39" s="1193"/>
      <c r="FIX39" s="1193"/>
      <c r="FIY39" s="878"/>
      <c r="FIZ39" s="878"/>
      <c r="FJA39" s="1193"/>
      <c r="FJB39" s="1193"/>
      <c r="FJC39" s="1193"/>
      <c r="FJD39" s="1193"/>
      <c r="FJE39" s="658"/>
      <c r="FJF39" s="1193"/>
      <c r="FJG39" s="1193"/>
      <c r="FJH39" s="878"/>
      <c r="FJI39" s="878"/>
      <c r="FJJ39" s="1193"/>
      <c r="FJK39" s="1193"/>
      <c r="FJL39" s="1193"/>
      <c r="FJM39" s="1193"/>
      <c r="FJN39" s="658"/>
      <c r="FJO39" s="1193"/>
      <c r="FJP39" s="1193"/>
      <c r="FJQ39" s="878"/>
      <c r="FJR39" s="878"/>
      <c r="FJS39" s="1193"/>
      <c r="FJT39" s="1193"/>
      <c r="FJU39" s="1193"/>
      <c r="FJV39" s="1193"/>
      <c r="FJW39" s="658"/>
      <c r="FJX39" s="1193"/>
      <c r="FJY39" s="1193"/>
      <c r="FJZ39" s="878"/>
      <c r="FKA39" s="878"/>
      <c r="FKB39" s="1193"/>
      <c r="FKC39" s="1193"/>
      <c r="FKD39" s="1193"/>
      <c r="FKE39" s="1193"/>
      <c r="FKF39" s="658"/>
      <c r="FKG39" s="1193"/>
      <c r="FKH39" s="1193"/>
      <c r="FKI39" s="878"/>
      <c r="FKJ39" s="878"/>
      <c r="FKK39" s="1193"/>
      <c r="FKL39" s="1193"/>
      <c r="FKM39" s="1193"/>
      <c r="FKN39" s="1193"/>
      <c r="FKO39" s="658"/>
      <c r="FKP39" s="1193"/>
      <c r="FKQ39" s="1193"/>
      <c r="FKR39" s="878"/>
      <c r="FKS39" s="878"/>
      <c r="FKT39" s="1193"/>
      <c r="FKU39" s="1193"/>
      <c r="FKV39" s="1193"/>
      <c r="FKW39" s="1193"/>
      <c r="FKX39" s="658"/>
      <c r="FKY39" s="1193"/>
      <c r="FKZ39" s="1193"/>
      <c r="FLA39" s="878"/>
      <c r="FLB39" s="878"/>
      <c r="FLC39" s="1193"/>
      <c r="FLD39" s="1193"/>
      <c r="FLE39" s="1193"/>
      <c r="FLF39" s="1193"/>
      <c r="FLG39" s="658"/>
      <c r="FLH39" s="1193"/>
      <c r="FLI39" s="1193"/>
      <c r="FLJ39" s="878"/>
      <c r="FLK39" s="878"/>
      <c r="FLL39" s="1193"/>
      <c r="FLM39" s="1193"/>
      <c r="FLN39" s="1193"/>
      <c r="FLO39" s="1193"/>
      <c r="FLP39" s="658"/>
      <c r="FLQ39" s="1193"/>
      <c r="FLR39" s="1193"/>
      <c r="FLS39" s="878"/>
      <c r="FLT39" s="878"/>
      <c r="FLU39" s="1193"/>
      <c r="FLV39" s="1193"/>
      <c r="FLW39" s="1193"/>
      <c r="FLX39" s="1193"/>
      <c r="FLY39" s="658"/>
      <c r="FLZ39" s="1193"/>
      <c r="FMA39" s="1193"/>
      <c r="FMB39" s="878"/>
      <c r="FMC39" s="878"/>
      <c r="FMD39" s="1193"/>
      <c r="FME39" s="1193"/>
      <c r="FMF39" s="1193"/>
      <c r="FMG39" s="1193"/>
      <c r="FMH39" s="658"/>
      <c r="FMI39" s="1193"/>
      <c r="FMJ39" s="1193"/>
      <c r="FMK39" s="878"/>
      <c r="FML39" s="878"/>
      <c r="FMM39" s="1193"/>
      <c r="FMN39" s="1193"/>
      <c r="FMO39" s="1193"/>
      <c r="FMP39" s="1193"/>
      <c r="FMQ39" s="658"/>
      <c r="FMR39" s="1193"/>
      <c r="FMS39" s="1193"/>
      <c r="FMT39" s="878"/>
      <c r="FMU39" s="878"/>
      <c r="FMV39" s="1193"/>
      <c r="FMW39" s="1193"/>
      <c r="FMX39" s="1193"/>
      <c r="FMY39" s="1193"/>
      <c r="FMZ39" s="658"/>
      <c r="FNA39" s="1193"/>
      <c r="FNB39" s="1193"/>
      <c r="FNC39" s="878"/>
      <c r="FND39" s="878"/>
      <c r="FNE39" s="1193"/>
      <c r="FNF39" s="1193"/>
      <c r="FNG39" s="1193"/>
      <c r="FNH39" s="1193"/>
      <c r="FNI39" s="658"/>
      <c r="FNJ39" s="1193"/>
      <c r="FNK39" s="1193"/>
      <c r="FNL39" s="878"/>
      <c r="FNM39" s="878"/>
      <c r="FNN39" s="1193"/>
      <c r="FNO39" s="1193"/>
      <c r="FNP39" s="1193"/>
      <c r="FNQ39" s="1193"/>
      <c r="FNR39" s="658"/>
      <c r="FNS39" s="1193"/>
      <c r="FNT39" s="1193"/>
      <c r="FNU39" s="878"/>
      <c r="FNV39" s="878"/>
      <c r="FNW39" s="1193"/>
      <c r="FNX39" s="1193"/>
      <c r="FNY39" s="1193"/>
      <c r="FNZ39" s="1193"/>
      <c r="FOA39" s="658"/>
      <c r="FOB39" s="1193"/>
      <c r="FOC39" s="1193"/>
      <c r="FOD39" s="878"/>
      <c r="FOE39" s="878"/>
      <c r="FOF39" s="1193"/>
      <c r="FOG39" s="1193"/>
      <c r="FOH39" s="1193"/>
      <c r="FOI39" s="1193"/>
      <c r="FOJ39" s="658"/>
      <c r="FOK39" s="1193"/>
      <c r="FOL39" s="1193"/>
      <c r="FOM39" s="878"/>
      <c r="FON39" s="878"/>
      <c r="FOO39" s="1193"/>
      <c r="FOP39" s="1193"/>
      <c r="FOQ39" s="1193"/>
      <c r="FOR39" s="1193"/>
      <c r="FOS39" s="658"/>
      <c r="FOT39" s="1193"/>
      <c r="FOU39" s="1193"/>
      <c r="FOV39" s="878"/>
      <c r="FOW39" s="878"/>
      <c r="FOX39" s="1193"/>
      <c r="FOY39" s="1193"/>
      <c r="FOZ39" s="1193"/>
      <c r="FPA39" s="1193"/>
      <c r="FPB39" s="658"/>
      <c r="FPC39" s="1193"/>
      <c r="FPD39" s="1193"/>
      <c r="FPE39" s="878"/>
      <c r="FPF39" s="878"/>
      <c r="FPG39" s="1193"/>
      <c r="FPH39" s="1193"/>
      <c r="FPI39" s="1193"/>
      <c r="FPJ39" s="1193"/>
      <c r="FPK39" s="658"/>
      <c r="FPL39" s="1193"/>
      <c r="FPM39" s="1193"/>
      <c r="FPN39" s="878"/>
      <c r="FPO39" s="878"/>
      <c r="FPP39" s="1193"/>
      <c r="FPQ39" s="1193"/>
      <c r="FPR39" s="1193"/>
      <c r="FPS39" s="1193"/>
      <c r="FPT39" s="658"/>
      <c r="FPU39" s="1193"/>
      <c r="FPV39" s="1193"/>
      <c r="FPW39" s="878"/>
      <c r="FPX39" s="878"/>
      <c r="FPY39" s="1193"/>
      <c r="FPZ39" s="1193"/>
      <c r="FQA39" s="1193"/>
      <c r="FQB39" s="1193"/>
      <c r="FQC39" s="658"/>
      <c r="FQD39" s="1193"/>
      <c r="FQE39" s="1193"/>
      <c r="FQF39" s="878"/>
      <c r="FQG39" s="878"/>
      <c r="FQH39" s="1193"/>
      <c r="FQI39" s="1193"/>
      <c r="FQJ39" s="1193"/>
      <c r="FQK39" s="1193"/>
      <c r="FQL39" s="658"/>
      <c r="FQM39" s="1193"/>
      <c r="FQN39" s="1193"/>
      <c r="FQO39" s="878"/>
      <c r="FQP39" s="878"/>
      <c r="FQQ39" s="1193"/>
      <c r="FQR39" s="1193"/>
      <c r="FQS39" s="1193"/>
      <c r="FQT39" s="1193"/>
      <c r="FQU39" s="658"/>
      <c r="FQV39" s="1193"/>
      <c r="FQW39" s="1193"/>
      <c r="FQX39" s="878"/>
      <c r="FQY39" s="878"/>
      <c r="FQZ39" s="1193"/>
      <c r="FRA39" s="1193"/>
      <c r="FRB39" s="1193"/>
      <c r="FRC39" s="1193"/>
      <c r="FRD39" s="658"/>
      <c r="FRE39" s="1193"/>
      <c r="FRF39" s="1193"/>
      <c r="FRG39" s="878"/>
      <c r="FRH39" s="878"/>
      <c r="FRI39" s="1193"/>
      <c r="FRJ39" s="1193"/>
      <c r="FRK39" s="1193"/>
      <c r="FRL39" s="1193"/>
      <c r="FRM39" s="658"/>
      <c r="FRN39" s="1193"/>
      <c r="FRO39" s="1193"/>
      <c r="FRP39" s="878"/>
      <c r="FRQ39" s="878"/>
      <c r="FRR39" s="1193"/>
      <c r="FRS39" s="1193"/>
      <c r="FRT39" s="1193"/>
      <c r="FRU39" s="1193"/>
      <c r="FRV39" s="658"/>
      <c r="FRW39" s="1193"/>
      <c r="FRX39" s="1193"/>
      <c r="FRY39" s="878"/>
      <c r="FRZ39" s="878"/>
      <c r="FSA39" s="1193"/>
      <c r="FSB39" s="1193"/>
      <c r="FSC39" s="1193"/>
      <c r="FSD39" s="1193"/>
      <c r="FSE39" s="658"/>
      <c r="FSF39" s="1193"/>
      <c r="FSG39" s="1193"/>
      <c r="FSH39" s="878"/>
      <c r="FSI39" s="878"/>
      <c r="FSJ39" s="1193"/>
      <c r="FSK39" s="1193"/>
      <c r="FSL39" s="1193"/>
      <c r="FSM39" s="1193"/>
      <c r="FSN39" s="658"/>
      <c r="FSO39" s="1193"/>
      <c r="FSP39" s="1193"/>
      <c r="FSQ39" s="878"/>
      <c r="FSR39" s="878"/>
      <c r="FSS39" s="1193"/>
      <c r="FST39" s="1193"/>
      <c r="FSU39" s="1193"/>
      <c r="FSV39" s="1193"/>
      <c r="FSW39" s="658"/>
      <c r="FSX39" s="1193"/>
      <c r="FSY39" s="1193"/>
      <c r="FSZ39" s="878"/>
      <c r="FTA39" s="878"/>
      <c r="FTB39" s="1193"/>
      <c r="FTC39" s="1193"/>
      <c r="FTD39" s="1193"/>
      <c r="FTE39" s="1193"/>
      <c r="FTF39" s="658"/>
      <c r="FTG39" s="1193"/>
      <c r="FTH39" s="1193"/>
      <c r="FTI39" s="878"/>
      <c r="FTJ39" s="878"/>
      <c r="FTK39" s="1193"/>
      <c r="FTL39" s="1193"/>
      <c r="FTM39" s="1193"/>
      <c r="FTN39" s="1193"/>
      <c r="FTO39" s="658"/>
      <c r="FTP39" s="1193"/>
      <c r="FTQ39" s="1193"/>
      <c r="FTR39" s="878"/>
      <c r="FTS39" s="878"/>
      <c r="FTT39" s="1193"/>
      <c r="FTU39" s="1193"/>
      <c r="FTV39" s="1193"/>
      <c r="FTW39" s="1193"/>
      <c r="FTX39" s="658"/>
      <c r="FTY39" s="1193"/>
      <c r="FTZ39" s="1193"/>
      <c r="FUA39" s="878"/>
      <c r="FUB39" s="878"/>
      <c r="FUC39" s="1193"/>
      <c r="FUD39" s="1193"/>
      <c r="FUE39" s="1193"/>
      <c r="FUF39" s="1193"/>
      <c r="FUG39" s="658"/>
      <c r="FUH39" s="1193"/>
      <c r="FUI39" s="1193"/>
      <c r="FUJ39" s="878"/>
      <c r="FUK39" s="878"/>
      <c r="FUL39" s="1193"/>
      <c r="FUM39" s="1193"/>
      <c r="FUN39" s="1193"/>
      <c r="FUO39" s="1193"/>
      <c r="FUP39" s="658"/>
      <c r="FUQ39" s="1193"/>
      <c r="FUR39" s="1193"/>
      <c r="FUS39" s="878"/>
      <c r="FUT39" s="878"/>
      <c r="FUU39" s="1193"/>
      <c r="FUV39" s="1193"/>
      <c r="FUW39" s="1193"/>
      <c r="FUX39" s="1193"/>
      <c r="FUY39" s="658"/>
      <c r="FUZ39" s="1193"/>
      <c r="FVA39" s="1193"/>
      <c r="FVB39" s="878"/>
      <c r="FVC39" s="878"/>
      <c r="FVD39" s="1193"/>
      <c r="FVE39" s="1193"/>
      <c r="FVF39" s="1193"/>
      <c r="FVG39" s="1193"/>
      <c r="FVH39" s="658"/>
      <c r="FVI39" s="1193"/>
      <c r="FVJ39" s="1193"/>
      <c r="FVK39" s="878"/>
      <c r="FVL39" s="878"/>
      <c r="FVM39" s="1193"/>
      <c r="FVN39" s="1193"/>
      <c r="FVO39" s="1193"/>
      <c r="FVP39" s="1193"/>
      <c r="FVQ39" s="658"/>
      <c r="FVR39" s="1193"/>
      <c r="FVS39" s="1193"/>
      <c r="FVT39" s="878"/>
      <c r="FVU39" s="878"/>
      <c r="FVV39" s="1193"/>
      <c r="FVW39" s="1193"/>
      <c r="FVX39" s="1193"/>
      <c r="FVY39" s="1193"/>
      <c r="FVZ39" s="658"/>
      <c r="FWA39" s="1193"/>
      <c r="FWB39" s="1193"/>
      <c r="FWC39" s="878"/>
      <c r="FWD39" s="878"/>
      <c r="FWE39" s="1193"/>
      <c r="FWF39" s="1193"/>
      <c r="FWG39" s="1193"/>
      <c r="FWH39" s="1193"/>
      <c r="FWI39" s="658"/>
      <c r="FWJ39" s="1193"/>
      <c r="FWK39" s="1193"/>
      <c r="FWL39" s="878"/>
      <c r="FWM39" s="878"/>
      <c r="FWN39" s="1193"/>
      <c r="FWO39" s="1193"/>
      <c r="FWP39" s="1193"/>
      <c r="FWQ39" s="1193"/>
      <c r="FWR39" s="658"/>
      <c r="FWS39" s="1193"/>
      <c r="FWT39" s="1193"/>
      <c r="FWU39" s="878"/>
      <c r="FWV39" s="878"/>
      <c r="FWW39" s="1193"/>
      <c r="FWX39" s="1193"/>
      <c r="FWY39" s="1193"/>
      <c r="FWZ39" s="1193"/>
      <c r="FXA39" s="658"/>
      <c r="FXB39" s="1193"/>
      <c r="FXC39" s="1193"/>
      <c r="FXD39" s="878"/>
      <c r="FXE39" s="878"/>
      <c r="FXF39" s="1193"/>
      <c r="FXG39" s="1193"/>
      <c r="FXH39" s="1193"/>
      <c r="FXI39" s="1193"/>
      <c r="FXJ39" s="658"/>
      <c r="FXK39" s="1193"/>
      <c r="FXL39" s="1193"/>
      <c r="FXM39" s="878"/>
      <c r="FXN39" s="878"/>
      <c r="FXO39" s="1193"/>
      <c r="FXP39" s="1193"/>
      <c r="FXQ39" s="1193"/>
      <c r="FXR39" s="1193"/>
      <c r="FXS39" s="658"/>
      <c r="FXT39" s="1193"/>
      <c r="FXU39" s="1193"/>
      <c r="FXV39" s="878"/>
      <c r="FXW39" s="878"/>
      <c r="FXX39" s="1193"/>
      <c r="FXY39" s="1193"/>
      <c r="FXZ39" s="1193"/>
      <c r="FYA39" s="1193"/>
      <c r="FYB39" s="658"/>
      <c r="FYC39" s="1193"/>
      <c r="FYD39" s="1193"/>
      <c r="FYE39" s="878"/>
      <c r="FYF39" s="878"/>
      <c r="FYG39" s="1193"/>
      <c r="FYH39" s="1193"/>
      <c r="FYI39" s="1193"/>
      <c r="FYJ39" s="1193"/>
      <c r="FYK39" s="658"/>
      <c r="FYL39" s="1193"/>
      <c r="FYM39" s="1193"/>
      <c r="FYN39" s="878"/>
      <c r="FYO39" s="878"/>
      <c r="FYP39" s="1193"/>
      <c r="FYQ39" s="1193"/>
      <c r="FYR39" s="1193"/>
      <c r="FYS39" s="1193"/>
      <c r="FYT39" s="658"/>
      <c r="FYU39" s="1193"/>
      <c r="FYV39" s="1193"/>
      <c r="FYW39" s="878"/>
      <c r="FYX39" s="878"/>
      <c r="FYY39" s="1193"/>
      <c r="FYZ39" s="1193"/>
      <c r="FZA39" s="1193"/>
      <c r="FZB39" s="1193"/>
      <c r="FZC39" s="658"/>
      <c r="FZD39" s="1193"/>
      <c r="FZE39" s="1193"/>
      <c r="FZF39" s="878"/>
      <c r="FZG39" s="878"/>
      <c r="FZH39" s="1193"/>
      <c r="FZI39" s="1193"/>
      <c r="FZJ39" s="1193"/>
      <c r="FZK39" s="1193"/>
      <c r="FZL39" s="658"/>
      <c r="FZM39" s="1193"/>
      <c r="FZN39" s="1193"/>
      <c r="FZO39" s="878"/>
      <c r="FZP39" s="878"/>
      <c r="FZQ39" s="1193"/>
      <c r="FZR39" s="1193"/>
      <c r="FZS39" s="1193"/>
      <c r="FZT39" s="1193"/>
      <c r="FZU39" s="658"/>
      <c r="FZV39" s="1193"/>
      <c r="FZW39" s="1193"/>
      <c r="FZX39" s="878"/>
      <c r="FZY39" s="878"/>
      <c r="FZZ39" s="1193"/>
      <c r="GAA39" s="1193"/>
      <c r="GAB39" s="1193"/>
      <c r="GAC39" s="1193"/>
      <c r="GAD39" s="658"/>
      <c r="GAE39" s="1193"/>
      <c r="GAF39" s="1193"/>
      <c r="GAG39" s="878"/>
      <c r="GAH39" s="878"/>
      <c r="GAI39" s="1193"/>
      <c r="GAJ39" s="1193"/>
      <c r="GAK39" s="1193"/>
      <c r="GAL39" s="1193"/>
      <c r="GAM39" s="658"/>
      <c r="GAN39" s="1193"/>
      <c r="GAO39" s="1193"/>
      <c r="GAP39" s="878"/>
      <c r="GAQ39" s="878"/>
      <c r="GAR39" s="1193"/>
      <c r="GAS39" s="1193"/>
      <c r="GAT39" s="1193"/>
      <c r="GAU39" s="1193"/>
      <c r="GAV39" s="658"/>
      <c r="GAW39" s="1193"/>
      <c r="GAX39" s="1193"/>
      <c r="GAY39" s="878"/>
      <c r="GAZ39" s="878"/>
      <c r="GBA39" s="1193"/>
      <c r="GBB39" s="1193"/>
      <c r="GBC39" s="1193"/>
      <c r="GBD39" s="1193"/>
      <c r="GBE39" s="658"/>
      <c r="GBF39" s="1193"/>
      <c r="GBG39" s="1193"/>
      <c r="GBH39" s="878"/>
      <c r="GBI39" s="878"/>
      <c r="GBJ39" s="1193"/>
      <c r="GBK39" s="1193"/>
      <c r="GBL39" s="1193"/>
      <c r="GBM39" s="1193"/>
      <c r="GBN39" s="658"/>
      <c r="GBO39" s="1193"/>
      <c r="GBP39" s="1193"/>
      <c r="GBQ39" s="878"/>
      <c r="GBR39" s="878"/>
      <c r="GBS39" s="1193"/>
      <c r="GBT39" s="1193"/>
      <c r="GBU39" s="1193"/>
      <c r="GBV39" s="1193"/>
      <c r="GBW39" s="658"/>
      <c r="GBX39" s="1193"/>
      <c r="GBY39" s="1193"/>
      <c r="GBZ39" s="878"/>
      <c r="GCA39" s="878"/>
      <c r="GCB39" s="1193"/>
      <c r="GCC39" s="1193"/>
      <c r="GCD39" s="1193"/>
      <c r="GCE39" s="1193"/>
      <c r="GCF39" s="658"/>
      <c r="GCG39" s="1193"/>
      <c r="GCH39" s="1193"/>
      <c r="GCI39" s="878"/>
      <c r="GCJ39" s="878"/>
      <c r="GCK39" s="1193"/>
      <c r="GCL39" s="1193"/>
      <c r="GCM39" s="1193"/>
      <c r="GCN39" s="1193"/>
      <c r="GCO39" s="658"/>
      <c r="GCP39" s="1193"/>
      <c r="GCQ39" s="1193"/>
      <c r="GCR39" s="878"/>
      <c r="GCS39" s="878"/>
      <c r="GCT39" s="1193"/>
      <c r="GCU39" s="1193"/>
      <c r="GCV39" s="1193"/>
      <c r="GCW39" s="1193"/>
      <c r="GCX39" s="658"/>
      <c r="GCY39" s="1193"/>
      <c r="GCZ39" s="1193"/>
      <c r="GDA39" s="878"/>
      <c r="GDB39" s="878"/>
      <c r="GDC39" s="1193"/>
      <c r="GDD39" s="1193"/>
      <c r="GDE39" s="1193"/>
      <c r="GDF39" s="1193"/>
      <c r="GDG39" s="658"/>
      <c r="GDH39" s="1193"/>
      <c r="GDI39" s="1193"/>
      <c r="GDJ39" s="878"/>
      <c r="GDK39" s="878"/>
      <c r="GDL39" s="1193"/>
      <c r="GDM39" s="1193"/>
      <c r="GDN39" s="1193"/>
      <c r="GDO39" s="1193"/>
      <c r="GDP39" s="658"/>
      <c r="GDQ39" s="1193"/>
      <c r="GDR39" s="1193"/>
      <c r="GDS39" s="878"/>
      <c r="GDT39" s="878"/>
      <c r="GDU39" s="1193"/>
      <c r="GDV39" s="1193"/>
      <c r="GDW39" s="1193"/>
      <c r="GDX39" s="1193"/>
      <c r="GDY39" s="658"/>
      <c r="GDZ39" s="1193"/>
      <c r="GEA39" s="1193"/>
      <c r="GEB39" s="878"/>
      <c r="GEC39" s="878"/>
      <c r="GED39" s="1193"/>
      <c r="GEE39" s="1193"/>
      <c r="GEF39" s="1193"/>
      <c r="GEG39" s="1193"/>
      <c r="GEH39" s="658"/>
      <c r="GEI39" s="1193"/>
      <c r="GEJ39" s="1193"/>
      <c r="GEK39" s="878"/>
      <c r="GEL39" s="878"/>
      <c r="GEM39" s="1193"/>
      <c r="GEN39" s="1193"/>
      <c r="GEO39" s="1193"/>
      <c r="GEP39" s="1193"/>
      <c r="GEQ39" s="658"/>
      <c r="GER39" s="1193"/>
      <c r="GES39" s="1193"/>
      <c r="GET39" s="878"/>
      <c r="GEU39" s="878"/>
      <c r="GEV39" s="1193"/>
      <c r="GEW39" s="1193"/>
      <c r="GEX39" s="1193"/>
      <c r="GEY39" s="1193"/>
      <c r="GEZ39" s="658"/>
      <c r="GFA39" s="1193"/>
      <c r="GFB39" s="1193"/>
      <c r="GFC39" s="878"/>
      <c r="GFD39" s="878"/>
      <c r="GFE39" s="1193"/>
      <c r="GFF39" s="1193"/>
      <c r="GFG39" s="1193"/>
      <c r="GFH39" s="1193"/>
      <c r="GFI39" s="658"/>
      <c r="GFJ39" s="1193"/>
      <c r="GFK39" s="1193"/>
      <c r="GFL39" s="878"/>
      <c r="GFM39" s="878"/>
      <c r="GFN39" s="1193"/>
      <c r="GFO39" s="1193"/>
      <c r="GFP39" s="1193"/>
      <c r="GFQ39" s="1193"/>
      <c r="GFR39" s="658"/>
      <c r="GFS39" s="1193"/>
      <c r="GFT39" s="1193"/>
      <c r="GFU39" s="878"/>
      <c r="GFV39" s="878"/>
      <c r="GFW39" s="1193"/>
      <c r="GFX39" s="1193"/>
      <c r="GFY39" s="1193"/>
      <c r="GFZ39" s="1193"/>
      <c r="GGA39" s="658"/>
      <c r="GGB39" s="1193"/>
      <c r="GGC39" s="1193"/>
      <c r="GGD39" s="878"/>
      <c r="GGE39" s="878"/>
      <c r="GGF39" s="1193"/>
      <c r="GGG39" s="1193"/>
      <c r="GGH39" s="1193"/>
      <c r="GGI39" s="1193"/>
      <c r="GGJ39" s="658"/>
      <c r="GGK39" s="1193"/>
      <c r="GGL39" s="1193"/>
      <c r="GGM39" s="878"/>
      <c r="GGN39" s="878"/>
      <c r="GGO39" s="1193"/>
      <c r="GGP39" s="1193"/>
      <c r="GGQ39" s="1193"/>
      <c r="GGR39" s="1193"/>
      <c r="GGS39" s="658"/>
      <c r="GGT39" s="1193"/>
      <c r="GGU39" s="1193"/>
      <c r="GGV39" s="878"/>
      <c r="GGW39" s="878"/>
      <c r="GGX39" s="1193"/>
      <c r="GGY39" s="1193"/>
      <c r="GGZ39" s="1193"/>
      <c r="GHA39" s="1193"/>
      <c r="GHB39" s="658"/>
      <c r="GHC39" s="1193"/>
      <c r="GHD39" s="1193"/>
      <c r="GHE39" s="878"/>
      <c r="GHF39" s="878"/>
      <c r="GHG39" s="1193"/>
      <c r="GHH39" s="1193"/>
      <c r="GHI39" s="1193"/>
      <c r="GHJ39" s="1193"/>
      <c r="GHK39" s="658"/>
      <c r="GHL39" s="1193"/>
      <c r="GHM39" s="1193"/>
      <c r="GHN39" s="878"/>
      <c r="GHO39" s="878"/>
      <c r="GHP39" s="1193"/>
      <c r="GHQ39" s="1193"/>
      <c r="GHR39" s="1193"/>
      <c r="GHS39" s="1193"/>
      <c r="GHT39" s="658"/>
      <c r="GHU39" s="1193"/>
      <c r="GHV39" s="1193"/>
      <c r="GHW39" s="878"/>
      <c r="GHX39" s="878"/>
      <c r="GHY39" s="1193"/>
      <c r="GHZ39" s="1193"/>
      <c r="GIA39" s="1193"/>
      <c r="GIB39" s="1193"/>
      <c r="GIC39" s="658"/>
      <c r="GID39" s="1193"/>
      <c r="GIE39" s="1193"/>
      <c r="GIF39" s="878"/>
      <c r="GIG39" s="878"/>
      <c r="GIH39" s="1193"/>
      <c r="GII39" s="1193"/>
      <c r="GIJ39" s="1193"/>
      <c r="GIK39" s="1193"/>
      <c r="GIL39" s="658"/>
      <c r="GIM39" s="1193"/>
      <c r="GIN39" s="1193"/>
      <c r="GIO39" s="878"/>
      <c r="GIP39" s="878"/>
      <c r="GIQ39" s="1193"/>
      <c r="GIR39" s="1193"/>
      <c r="GIS39" s="1193"/>
      <c r="GIT39" s="1193"/>
      <c r="GIU39" s="658"/>
      <c r="GIV39" s="1193"/>
      <c r="GIW39" s="1193"/>
      <c r="GIX39" s="878"/>
      <c r="GIY39" s="878"/>
      <c r="GIZ39" s="1193"/>
      <c r="GJA39" s="1193"/>
      <c r="GJB39" s="1193"/>
      <c r="GJC39" s="1193"/>
      <c r="GJD39" s="658"/>
      <c r="GJE39" s="1193"/>
      <c r="GJF39" s="1193"/>
      <c r="GJG39" s="878"/>
      <c r="GJH39" s="878"/>
      <c r="GJI39" s="1193"/>
      <c r="GJJ39" s="1193"/>
      <c r="GJK39" s="1193"/>
      <c r="GJL39" s="1193"/>
      <c r="GJM39" s="658"/>
      <c r="GJN39" s="1193"/>
      <c r="GJO39" s="1193"/>
      <c r="GJP39" s="878"/>
      <c r="GJQ39" s="878"/>
      <c r="GJR39" s="1193"/>
      <c r="GJS39" s="1193"/>
      <c r="GJT39" s="1193"/>
      <c r="GJU39" s="1193"/>
      <c r="GJV39" s="658"/>
      <c r="GJW39" s="1193"/>
      <c r="GJX39" s="1193"/>
      <c r="GJY39" s="878"/>
      <c r="GJZ39" s="878"/>
      <c r="GKA39" s="1193"/>
      <c r="GKB39" s="1193"/>
      <c r="GKC39" s="1193"/>
      <c r="GKD39" s="1193"/>
      <c r="GKE39" s="658"/>
      <c r="GKF39" s="1193"/>
      <c r="GKG39" s="1193"/>
      <c r="GKH39" s="878"/>
      <c r="GKI39" s="878"/>
      <c r="GKJ39" s="1193"/>
      <c r="GKK39" s="1193"/>
      <c r="GKL39" s="1193"/>
      <c r="GKM39" s="1193"/>
      <c r="GKN39" s="658"/>
      <c r="GKO39" s="1193"/>
      <c r="GKP39" s="1193"/>
      <c r="GKQ39" s="878"/>
      <c r="GKR39" s="878"/>
      <c r="GKS39" s="1193"/>
      <c r="GKT39" s="1193"/>
      <c r="GKU39" s="1193"/>
      <c r="GKV39" s="1193"/>
      <c r="GKW39" s="658"/>
      <c r="GKX39" s="1193"/>
      <c r="GKY39" s="1193"/>
      <c r="GKZ39" s="878"/>
      <c r="GLA39" s="878"/>
      <c r="GLB39" s="1193"/>
      <c r="GLC39" s="1193"/>
      <c r="GLD39" s="1193"/>
      <c r="GLE39" s="1193"/>
      <c r="GLF39" s="658"/>
      <c r="GLG39" s="1193"/>
      <c r="GLH39" s="1193"/>
      <c r="GLI39" s="878"/>
      <c r="GLJ39" s="878"/>
      <c r="GLK39" s="1193"/>
      <c r="GLL39" s="1193"/>
      <c r="GLM39" s="1193"/>
      <c r="GLN39" s="1193"/>
      <c r="GLO39" s="658"/>
      <c r="GLP39" s="1193"/>
      <c r="GLQ39" s="1193"/>
      <c r="GLR39" s="878"/>
      <c r="GLS39" s="878"/>
      <c r="GLT39" s="1193"/>
      <c r="GLU39" s="1193"/>
      <c r="GLV39" s="1193"/>
      <c r="GLW39" s="1193"/>
      <c r="GLX39" s="658"/>
      <c r="GLY39" s="1193"/>
      <c r="GLZ39" s="1193"/>
      <c r="GMA39" s="878"/>
      <c r="GMB39" s="878"/>
      <c r="GMC39" s="1193"/>
      <c r="GMD39" s="1193"/>
      <c r="GME39" s="1193"/>
      <c r="GMF39" s="1193"/>
      <c r="GMG39" s="658"/>
      <c r="GMH39" s="1193"/>
      <c r="GMI39" s="1193"/>
      <c r="GMJ39" s="878"/>
      <c r="GMK39" s="878"/>
      <c r="GML39" s="1193"/>
      <c r="GMM39" s="1193"/>
      <c r="GMN39" s="1193"/>
      <c r="GMO39" s="1193"/>
      <c r="GMP39" s="658"/>
      <c r="GMQ39" s="1193"/>
      <c r="GMR39" s="1193"/>
      <c r="GMS39" s="878"/>
      <c r="GMT39" s="878"/>
      <c r="GMU39" s="1193"/>
      <c r="GMV39" s="1193"/>
      <c r="GMW39" s="1193"/>
      <c r="GMX39" s="1193"/>
      <c r="GMY39" s="658"/>
      <c r="GMZ39" s="1193"/>
      <c r="GNA39" s="1193"/>
      <c r="GNB39" s="878"/>
      <c r="GNC39" s="878"/>
      <c r="GND39" s="1193"/>
      <c r="GNE39" s="1193"/>
      <c r="GNF39" s="1193"/>
      <c r="GNG39" s="1193"/>
      <c r="GNH39" s="658"/>
      <c r="GNI39" s="1193"/>
      <c r="GNJ39" s="1193"/>
      <c r="GNK39" s="878"/>
      <c r="GNL39" s="878"/>
      <c r="GNM39" s="1193"/>
      <c r="GNN39" s="1193"/>
      <c r="GNO39" s="1193"/>
      <c r="GNP39" s="1193"/>
      <c r="GNQ39" s="658"/>
      <c r="GNR39" s="1193"/>
      <c r="GNS39" s="1193"/>
      <c r="GNT39" s="878"/>
      <c r="GNU39" s="878"/>
      <c r="GNV39" s="1193"/>
      <c r="GNW39" s="1193"/>
      <c r="GNX39" s="1193"/>
      <c r="GNY39" s="1193"/>
      <c r="GNZ39" s="658"/>
      <c r="GOA39" s="1193"/>
      <c r="GOB39" s="1193"/>
      <c r="GOC39" s="878"/>
      <c r="GOD39" s="878"/>
      <c r="GOE39" s="1193"/>
      <c r="GOF39" s="1193"/>
      <c r="GOG39" s="1193"/>
      <c r="GOH39" s="1193"/>
      <c r="GOI39" s="658"/>
      <c r="GOJ39" s="1193"/>
      <c r="GOK39" s="1193"/>
      <c r="GOL39" s="878"/>
      <c r="GOM39" s="878"/>
      <c r="GON39" s="1193"/>
      <c r="GOO39" s="1193"/>
      <c r="GOP39" s="1193"/>
      <c r="GOQ39" s="1193"/>
      <c r="GOR39" s="658"/>
      <c r="GOS39" s="1193"/>
      <c r="GOT39" s="1193"/>
      <c r="GOU39" s="878"/>
      <c r="GOV39" s="878"/>
      <c r="GOW39" s="1193"/>
      <c r="GOX39" s="1193"/>
      <c r="GOY39" s="1193"/>
      <c r="GOZ39" s="1193"/>
      <c r="GPA39" s="658"/>
      <c r="GPB39" s="1193"/>
      <c r="GPC39" s="1193"/>
      <c r="GPD39" s="878"/>
      <c r="GPE39" s="878"/>
      <c r="GPF39" s="1193"/>
      <c r="GPG39" s="1193"/>
      <c r="GPH39" s="1193"/>
      <c r="GPI39" s="1193"/>
      <c r="GPJ39" s="658"/>
      <c r="GPK39" s="1193"/>
      <c r="GPL39" s="1193"/>
      <c r="GPM39" s="878"/>
      <c r="GPN39" s="878"/>
      <c r="GPO39" s="1193"/>
      <c r="GPP39" s="1193"/>
      <c r="GPQ39" s="1193"/>
      <c r="GPR39" s="1193"/>
      <c r="GPS39" s="658"/>
      <c r="GPT39" s="1193"/>
      <c r="GPU39" s="1193"/>
      <c r="GPV39" s="878"/>
      <c r="GPW39" s="878"/>
      <c r="GPX39" s="1193"/>
      <c r="GPY39" s="1193"/>
      <c r="GPZ39" s="1193"/>
      <c r="GQA39" s="1193"/>
      <c r="GQB39" s="658"/>
      <c r="GQC39" s="1193"/>
      <c r="GQD39" s="1193"/>
      <c r="GQE39" s="878"/>
      <c r="GQF39" s="878"/>
      <c r="GQG39" s="1193"/>
      <c r="GQH39" s="1193"/>
      <c r="GQI39" s="1193"/>
      <c r="GQJ39" s="1193"/>
      <c r="GQK39" s="658"/>
      <c r="GQL39" s="1193"/>
      <c r="GQM39" s="1193"/>
      <c r="GQN39" s="878"/>
      <c r="GQO39" s="878"/>
      <c r="GQP39" s="1193"/>
      <c r="GQQ39" s="1193"/>
      <c r="GQR39" s="1193"/>
      <c r="GQS39" s="1193"/>
      <c r="GQT39" s="658"/>
      <c r="GQU39" s="1193"/>
      <c r="GQV39" s="1193"/>
      <c r="GQW39" s="878"/>
      <c r="GQX39" s="878"/>
      <c r="GQY39" s="1193"/>
      <c r="GQZ39" s="1193"/>
      <c r="GRA39" s="1193"/>
      <c r="GRB39" s="1193"/>
      <c r="GRC39" s="658"/>
      <c r="GRD39" s="1193"/>
      <c r="GRE39" s="1193"/>
      <c r="GRF39" s="878"/>
      <c r="GRG39" s="878"/>
      <c r="GRH39" s="1193"/>
      <c r="GRI39" s="1193"/>
      <c r="GRJ39" s="1193"/>
      <c r="GRK39" s="1193"/>
      <c r="GRL39" s="658"/>
      <c r="GRM39" s="1193"/>
      <c r="GRN39" s="1193"/>
      <c r="GRO39" s="878"/>
      <c r="GRP39" s="878"/>
      <c r="GRQ39" s="1193"/>
      <c r="GRR39" s="1193"/>
      <c r="GRS39" s="1193"/>
      <c r="GRT39" s="1193"/>
      <c r="GRU39" s="658"/>
      <c r="GRV39" s="1193"/>
      <c r="GRW39" s="1193"/>
      <c r="GRX39" s="878"/>
      <c r="GRY39" s="878"/>
      <c r="GRZ39" s="1193"/>
      <c r="GSA39" s="1193"/>
      <c r="GSB39" s="1193"/>
      <c r="GSC39" s="1193"/>
      <c r="GSD39" s="658"/>
      <c r="GSE39" s="1193"/>
      <c r="GSF39" s="1193"/>
      <c r="GSG39" s="878"/>
      <c r="GSH39" s="878"/>
      <c r="GSI39" s="1193"/>
      <c r="GSJ39" s="1193"/>
      <c r="GSK39" s="1193"/>
      <c r="GSL39" s="1193"/>
      <c r="GSM39" s="658"/>
      <c r="GSN39" s="1193"/>
      <c r="GSO39" s="1193"/>
      <c r="GSP39" s="878"/>
      <c r="GSQ39" s="878"/>
      <c r="GSR39" s="1193"/>
      <c r="GSS39" s="1193"/>
      <c r="GST39" s="1193"/>
      <c r="GSU39" s="1193"/>
      <c r="GSV39" s="658"/>
      <c r="GSW39" s="1193"/>
      <c r="GSX39" s="1193"/>
      <c r="GSY39" s="878"/>
      <c r="GSZ39" s="878"/>
      <c r="GTA39" s="1193"/>
      <c r="GTB39" s="1193"/>
      <c r="GTC39" s="1193"/>
      <c r="GTD39" s="1193"/>
      <c r="GTE39" s="658"/>
      <c r="GTF39" s="1193"/>
      <c r="GTG39" s="1193"/>
      <c r="GTH39" s="878"/>
      <c r="GTI39" s="878"/>
      <c r="GTJ39" s="1193"/>
      <c r="GTK39" s="1193"/>
      <c r="GTL39" s="1193"/>
      <c r="GTM39" s="1193"/>
      <c r="GTN39" s="658"/>
      <c r="GTO39" s="1193"/>
      <c r="GTP39" s="1193"/>
      <c r="GTQ39" s="878"/>
      <c r="GTR39" s="878"/>
      <c r="GTS39" s="1193"/>
      <c r="GTT39" s="1193"/>
      <c r="GTU39" s="1193"/>
      <c r="GTV39" s="1193"/>
      <c r="GTW39" s="658"/>
      <c r="GTX39" s="1193"/>
      <c r="GTY39" s="1193"/>
      <c r="GTZ39" s="878"/>
      <c r="GUA39" s="878"/>
      <c r="GUB39" s="1193"/>
      <c r="GUC39" s="1193"/>
      <c r="GUD39" s="1193"/>
      <c r="GUE39" s="1193"/>
      <c r="GUF39" s="658"/>
      <c r="GUG39" s="1193"/>
      <c r="GUH39" s="1193"/>
      <c r="GUI39" s="878"/>
      <c r="GUJ39" s="878"/>
      <c r="GUK39" s="1193"/>
      <c r="GUL39" s="1193"/>
      <c r="GUM39" s="1193"/>
      <c r="GUN39" s="1193"/>
      <c r="GUO39" s="658"/>
      <c r="GUP39" s="1193"/>
      <c r="GUQ39" s="1193"/>
      <c r="GUR39" s="878"/>
      <c r="GUS39" s="878"/>
      <c r="GUT39" s="1193"/>
      <c r="GUU39" s="1193"/>
      <c r="GUV39" s="1193"/>
      <c r="GUW39" s="1193"/>
      <c r="GUX39" s="658"/>
      <c r="GUY39" s="1193"/>
      <c r="GUZ39" s="1193"/>
      <c r="GVA39" s="878"/>
      <c r="GVB39" s="878"/>
      <c r="GVC39" s="1193"/>
      <c r="GVD39" s="1193"/>
      <c r="GVE39" s="1193"/>
      <c r="GVF39" s="1193"/>
      <c r="GVG39" s="658"/>
      <c r="GVH39" s="1193"/>
      <c r="GVI39" s="1193"/>
      <c r="GVJ39" s="878"/>
      <c r="GVK39" s="878"/>
      <c r="GVL39" s="1193"/>
      <c r="GVM39" s="1193"/>
      <c r="GVN39" s="1193"/>
      <c r="GVO39" s="1193"/>
      <c r="GVP39" s="658"/>
      <c r="GVQ39" s="1193"/>
      <c r="GVR39" s="1193"/>
      <c r="GVS39" s="878"/>
      <c r="GVT39" s="878"/>
      <c r="GVU39" s="1193"/>
      <c r="GVV39" s="1193"/>
      <c r="GVW39" s="1193"/>
      <c r="GVX39" s="1193"/>
      <c r="GVY39" s="658"/>
      <c r="GVZ39" s="1193"/>
      <c r="GWA39" s="1193"/>
      <c r="GWB39" s="878"/>
      <c r="GWC39" s="878"/>
      <c r="GWD39" s="1193"/>
      <c r="GWE39" s="1193"/>
      <c r="GWF39" s="1193"/>
      <c r="GWG39" s="1193"/>
      <c r="GWH39" s="658"/>
      <c r="GWI39" s="1193"/>
      <c r="GWJ39" s="1193"/>
      <c r="GWK39" s="878"/>
      <c r="GWL39" s="878"/>
      <c r="GWM39" s="1193"/>
      <c r="GWN39" s="1193"/>
      <c r="GWO39" s="1193"/>
      <c r="GWP39" s="1193"/>
      <c r="GWQ39" s="658"/>
      <c r="GWR39" s="1193"/>
      <c r="GWS39" s="1193"/>
      <c r="GWT39" s="878"/>
      <c r="GWU39" s="878"/>
      <c r="GWV39" s="1193"/>
      <c r="GWW39" s="1193"/>
      <c r="GWX39" s="1193"/>
      <c r="GWY39" s="1193"/>
      <c r="GWZ39" s="658"/>
      <c r="GXA39" s="1193"/>
      <c r="GXB39" s="1193"/>
      <c r="GXC39" s="878"/>
      <c r="GXD39" s="878"/>
      <c r="GXE39" s="1193"/>
      <c r="GXF39" s="1193"/>
      <c r="GXG39" s="1193"/>
      <c r="GXH39" s="1193"/>
      <c r="GXI39" s="658"/>
      <c r="GXJ39" s="1193"/>
      <c r="GXK39" s="1193"/>
      <c r="GXL39" s="878"/>
      <c r="GXM39" s="878"/>
      <c r="GXN39" s="1193"/>
      <c r="GXO39" s="1193"/>
      <c r="GXP39" s="1193"/>
      <c r="GXQ39" s="1193"/>
      <c r="GXR39" s="658"/>
      <c r="GXS39" s="1193"/>
      <c r="GXT39" s="1193"/>
      <c r="GXU39" s="878"/>
      <c r="GXV39" s="878"/>
      <c r="GXW39" s="1193"/>
      <c r="GXX39" s="1193"/>
      <c r="GXY39" s="1193"/>
      <c r="GXZ39" s="1193"/>
      <c r="GYA39" s="658"/>
      <c r="GYB39" s="1193"/>
      <c r="GYC39" s="1193"/>
      <c r="GYD39" s="878"/>
      <c r="GYE39" s="878"/>
      <c r="GYF39" s="1193"/>
      <c r="GYG39" s="1193"/>
      <c r="GYH39" s="1193"/>
      <c r="GYI39" s="1193"/>
      <c r="GYJ39" s="658"/>
      <c r="GYK39" s="1193"/>
      <c r="GYL39" s="1193"/>
      <c r="GYM39" s="878"/>
      <c r="GYN39" s="878"/>
      <c r="GYO39" s="1193"/>
      <c r="GYP39" s="1193"/>
      <c r="GYQ39" s="1193"/>
      <c r="GYR39" s="1193"/>
      <c r="GYS39" s="658"/>
      <c r="GYT39" s="1193"/>
      <c r="GYU39" s="1193"/>
      <c r="GYV39" s="878"/>
      <c r="GYW39" s="878"/>
      <c r="GYX39" s="1193"/>
      <c r="GYY39" s="1193"/>
      <c r="GYZ39" s="1193"/>
      <c r="GZA39" s="1193"/>
      <c r="GZB39" s="658"/>
      <c r="GZC39" s="1193"/>
      <c r="GZD39" s="1193"/>
      <c r="GZE39" s="878"/>
      <c r="GZF39" s="878"/>
      <c r="GZG39" s="1193"/>
      <c r="GZH39" s="1193"/>
      <c r="GZI39" s="1193"/>
      <c r="GZJ39" s="1193"/>
      <c r="GZK39" s="658"/>
      <c r="GZL39" s="1193"/>
      <c r="GZM39" s="1193"/>
      <c r="GZN39" s="878"/>
      <c r="GZO39" s="878"/>
      <c r="GZP39" s="1193"/>
      <c r="GZQ39" s="1193"/>
      <c r="GZR39" s="1193"/>
      <c r="GZS39" s="1193"/>
      <c r="GZT39" s="658"/>
      <c r="GZU39" s="1193"/>
      <c r="GZV39" s="1193"/>
      <c r="GZW39" s="878"/>
      <c r="GZX39" s="878"/>
      <c r="GZY39" s="1193"/>
      <c r="GZZ39" s="1193"/>
      <c r="HAA39" s="1193"/>
      <c r="HAB39" s="1193"/>
      <c r="HAC39" s="658"/>
      <c r="HAD39" s="1193"/>
      <c r="HAE39" s="1193"/>
      <c r="HAF39" s="878"/>
      <c r="HAG39" s="878"/>
      <c r="HAH39" s="1193"/>
      <c r="HAI39" s="1193"/>
      <c r="HAJ39" s="1193"/>
      <c r="HAK39" s="1193"/>
      <c r="HAL39" s="658"/>
      <c r="HAM39" s="1193"/>
      <c r="HAN39" s="1193"/>
      <c r="HAO39" s="878"/>
      <c r="HAP39" s="878"/>
      <c r="HAQ39" s="1193"/>
      <c r="HAR39" s="1193"/>
      <c r="HAS39" s="1193"/>
      <c r="HAT39" s="1193"/>
      <c r="HAU39" s="658"/>
      <c r="HAV39" s="1193"/>
      <c r="HAW39" s="1193"/>
      <c r="HAX39" s="878"/>
      <c r="HAY39" s="878"/>
      <c r="HAZ39" s="1193"/>
      <c r="HBA39" s="1193"/>
      <c r="HBB39" s="1193"/>
      <c r="HBC39" s="1193"/>
      <c r="HBD39" s="658"/>
      <c r="HBE39" s="1193"/>
      <c r="HBF39" s="1193"/>
      <c r="HBG39" s="878"/>
      <c r="HBH39" s="878"/>
      <c r="HBI39" s="1193"/>
      <c r="HBJ39" s="1193"/>
      <c r="HBK39" s="1193"/>
      <c r="HBL39" s="1193"/>
      <c r="HBM39" s="658"/>
      <c r="HBN39" s="1193"/>
      <c r="HBO39" s="1193"/>
      <c r="HBP39" s="878"/>
      <c r="HBQ39" s="878"/>
      <c r="HBR39" s="1193"/>
      <c r="HBS39" s="1193"/>
      <c r="HBT39" s="1193"/>
      <c r="HBU39" s="1193"/>
      <c r="HBV39" s="658"/>
      <c r="HBW39" s="1193"/>
      <c r="HBX39" s="1193"/>
      <c r="HBY39" s="878"/>
      <c r="HBZ39" s="878"/>
      <c r="HCA39" s="1193"/>
      <c r="HCB39" s="1193"/>
      <c r="HCC39" s="1193"/>
      <c r="HCD39" s="1193"/>
      <c r="HCE39" s="658"/>
      <c r="HCF39" s="1193"/>
      <c r="HCG39" s="1193"/>
      <c r="HCH39" s="878"/>
      <c r="HCI39" s="878"/>
      <c r="HCJ39" s="1193"/>
      <c r="HCK39" s="1193"/>
      <c r="HCL39" s="1193"/>
      <c r="HCM39" s="1193"/>
      <c r="HCN39" s="658"/>
      <c r="HCO39" s="1193"/>
      <c r="HCP39" s="1193"/>
      <c r="HCQ39" s="878"/>
      <c r="HCR39" s="878"/>
      <c r="HCS39" s="1193"/>
      <c r="HCT39" s="1193"/>
      <c r="HCU39" s="1193"/>
      <c r="HCV39" s="1193"/>
      <c r="HCW39" s="658"/>
      <c r="HCX39" s="1193"/>
      <c r="HCY39" s="1193"/>
      <c r="HCZ39" s="878"/>
      <c r="HDA39" s="878"/>
      <c r="HDB39" s="1193"/>
      <c r="HDC39" s="1193"/>
      <c r="HDD39" s="1193"/>
      <c r="HDE39" s="1193"/>
      <c r="HDF39" s="658"/>
      <c r="HDG39" s="1193"/>
      <c r="HDH39" s="1193"/>
      <c r="HDI39" s="878"/>
      <c r="HDJ39" s="878"/>
      <c r="HDK39" s="1193"/>
      <c r="HDL39" s="1193"/>
      <c r="HDM39" s="1193"/>
      <c r="HDN39" s="1193"/>
      <c r="HDO39" s="658"/>
      <c r="HDP39" s="1193"/>
      <c r="HDQ39" s="1193"/>
      <c r="HDR39" s="878"/>
      <c r="HDS39" s="878"/>
      <c r="HDT39" s="1193"/>
      <c r="HDU39" s="1193"/>
      <c r="HDV39" s="1193"/>
      <c r="HDW39" s="1193"/>
      <c r="HDX39" s="658"/>
      <c r="HDY39" s="1193"/>
      <c r="HDZ39" s="1193"/>
      <c r="HEA39" s="878"/>
      <c r="HEB39" s="878"/>
      <c r="HEC39" s="1193"/>
      <c r="HED39" s="1193"/>
      <c r="HEE39" s="1193"/>
      <c r="HEF39" s="1193"/>
      <c r="HEG39" s="658"/>
      <c r="HEH39" s="1193"/>
      <c r="HEI39" s="1193"/>
      <c r="HEJ39" s="878"/>
      <c r="HEK39" s="878"/>
      <c r="HEL39" s="1193"/>
      <c r="HEM39" s="1193"/>
      <c r="HEN39" s="1193"/>
      <c r="HEO39" s="1193"/>
      <c r="HEP39" s="658"/>
      <c r="HEQ39" s="1193"/>
      <c r="HER39" s="1193"/>
      <c r="HES39" s="878"/>
      <c r="HET39" s="878"/>
      <c r="HEU39" s="1193"/>
      <c r="HEV39" s="1193"/>
      <c r="HEW39" s="1193"/>
      <c r="HEX39" s="1193"/>
      <c r="HEY39" s="658"/>
      <c r="HEZ39" s="1193"/>
      <c r="HFA39" s="1193"/>
      <c r="HFB39" s="878"/>
      <c r="HFC39" s="878"/>
      <c r="HFD39" s="1193"/>
      <c r="HFE39" s="1193"/>
      <c r="HFF39" s="1193"/>
      <c r="HFG39" s="1193"/>
      <c r="HFH39" s="658"/>
      <c r="HFI39" s="1193"/>
      <c r="HFJ39" s="1193"/>
      <c r="HFK39" s="878"/>
      <c r="HFL39" s="878"/>
      <c r="HFM39" s="1193"/>
      <c r="HFN39" s="1193"/>
      <c r="HFO39" s="1193"/>
      <c r="HFP39" s="1193"/>
      <c r="HFQ39" s="658"/>
      <c r="HFR39" s="1193"/>
      <c r="HFS39" s="1193"/>
      <c r="HFT39" s="878"/>
      <c r="HFU39" s="878"/>
      <c r="HFV39" s="1193"/>
      <c r="HFW39" s="1193"/>
      <c r="HFX39" s="1193"/>
      <c r="HFY39" s="1193"/>
      <c r="HFZ39" s="658"/>
      <c r="HGA39" s="1193"/>
      <c r="HGB39" s="1193"/>
      <c r="HGC39" s="878"/>
      <c r="HGD39" s="878"/>
      <c r="HGE39" s="1193"/>
      <c r="HGF39" s="1193"/>
      <c r="HGG39" s="1193"/>
      <c r="HGH39" s="1193"/>
      <c r="HGI39" s="658"/>
      <c r="HGJ39" s="1193"/>
      <c r="HGK39" s="1193"/>
      <c r="HGL39" s="878"/>
      <c r="HGM39" s="878"/>
      <c r="HGN39" s="1193"/>
      <c r="HGO39" s="1193"/>
      <c r="HGP39" s="1193"/>
      <c r="HGQ39" s="1193"/>
      <c r="HGR39" s="658"/>
      <c r="HGS39" s="1193"/>
      <c r="HGT39" s="1193"/>
      <c r="HGU39" s="878"/>
      <c r="HGV39" s="878"/>
      <c r="HGW39" s="1193"/>
      <c r="HGX39" s="1193"/>
      <c r="HGY39" s="1193"/>
      <c r="HGZ39" s="1193"/>
      <c r="HHA39" s="658"/>
      <c r="HHB39" s="1193"/>
      <c r="HHC39" s="1193"/>
      <c r="HHD39" s="878"/>
      <c r="HHE39" s="878"/>
      <c r="HHF39" s="1193"/>
      <c r="HHG39" s="1193"/>
      <c r="HHH39" s="1193"/>
      <c r="HHI39" s="1193"/>
      <c r="HHJ39" s="658"/>
      <c r="HHK39" s="1193"/>
      <c r="HHL39" s="1193"/>
      <c r="HHM39" s="878"/>
      <c r="HHN39" s="878"/>
      <c r="HHO39" s="1193"/>
      <c r="HHP39" s="1193"/>
      <c r="HHQ39" s="1193"/>
      <c r="HHR39" s="1193"/>
      <c r="HHS39" s="658"/>
      <c r="HHT39" s="1193"/>
      <c r="HHU39" s="1193"/>
      <c r="HHV39" s="878"/>
      <c r="HHW39" s="878"/>
      <c r="HHX39" s="1193"/>
      <c r="HHY39" s="1193"/>
      <c r="HHZ39" s="1193"/>
      <c r="HIA39" s="1193"/>
      <c r="HIB39" s="658"/>
      <c r="HIC39" s="1193"/>
      <c r="HID39" s="1193"/>
      <c r="HIE39" s="878"/>
      <c r="HIF39" s="878"/>
      <c r="HIG39" s="1193"/>
      <c r="HIH39" s="1193"/>
      <c r="HII39" s="1193"/>
      <c r="HIJ39" s="1193"/>
      <c r="HIK39" s="658"/>
      <c r="HIL39" s="1193"/>
      <c r="HIM39" s="1193"/>
      <c r="HIN39" s="878"/>
      <c r="HIO39" s="878"/>
      <c r="HIP39" s="1193"/>
      <c r="HIQ39" s="1193"/>
      <c r="HIR39" s="1193"/>
      <c r="HIS39" s="1193"/>
      <c r="HIT39" s="658"/>
      <c r="HIU39" s="1193"/>
      <c r="HIV39" s="1193"/>
      <c r="HIW39" s="878"/>
      <c r="HIX39" s="878"/>
      <c r="HIY39" s="1193"/>
      <c r="HIZ39" s="1193"/>
      <c r="HJA39" s="1193"/>
      <c r="HJB39" s="1193"/>
      <c r="HJC39" s="658"/>
      <c r="HJD39" s="1193"/>
      <c r="HJE39" s="1193"/>
      <c r="HJF39" s="878"/>
      <c r="HJG39" s="878"/>
      <c r="HJH39" s="1193"/>
      <c r="HJI39" s="1193"/>
      <c r="HJJ39" s="1193"/>
      <c r="HJK39" s="1193"/>
      <c r="HJL39" s="658"/>
      <c r="HJM39" s="1193"/>
      <c r="HJN39" s="1193"/>
      <c r="HJO39" s="878"/>
      <c r="HJP39" s="878"/>
      <c r="HJQ39" s="1193"/>
      <c r="HJR39" s="1193"/>
      <c r="HJS39" s="1193"/>
      <c r="HJT39" s="1193"/>
      <c r="HJU39" s="658"/>
      <c r="HJV39" s="1193"/>
      <c r="HJW39" s="1193"/>
      <c r="HJX39" s="878"/>
      <c r="HJY39" s="878"/>
      <c r="HJZ39" s="1193"/>
      <c r="HKA39" s="1193"/>
      <c r="HKB39" s="1193"/>
      <c r="HKC39" s="1193"/>
      <c r="HKD39" s="658"/>
      <c r="HKE39" s="1193"/>
      <c r="HKF39" s="1193"/>
      <c r="HKG39" s="878"/>
      <c r="HKH39" s="878"/>
      <c r="HKI39" s="1193"/>
      <c r="HKJ39" s="1193"/>
      <c r="HKK39" s="1193"/>
      <c r="HKL39" s="1193"/>
      <c r="HKM39" s="658"/>
      <c r="HKN39" s="1193"/>
      <c r="HKO39" s="1193"/>
      <c r="HKP39" s="878"/>
      <c r="HKQ39" s="878"/>
      <c r="HKR39" s="1193"/>
      <c r="HKS39" s="1193"/>
      <c r="HKT39" s="1193"/>
      <c r="HKU39" s="1193"/>
      <c r="HKV39" s="658"/>
      <c r="HKW39" s="1193"/>
      <c r="HKX39" s="1193"/>
      <c r="HKY39" s="878"/>
      <c r="HKZ39" s="878"/>
      <c r="HLA39" s="1193"/>
      <c r="HLB39" s="1193"/>
      <c r="HLC39" s="1193"/>
      <c r="HLD39" s="1193"/>
      <c r="HLE39" s="658"/>
      <c r="HLF39" s="1193"/>
      <c r="HLG39" s="1193"/>
      <c r="HLH39" s="878"/>
      <c r="HLI39" s="878"/>
      <c r="HLJ39" s="1193"/>
      <c r="HLK39" s="1193"/>
      <c r="HLL39" s="1193"/>
      <c r="HLM39" s="1193"/>
      <c r="HLN39" s="658"/>
      <c r="HLO39" s="1193"/>
      <c r="HLP39" s="1193"/>
      <c r="HLQ39" s="878"/>
      <c r="HLR39" s="878"/>
      <c r="HLS39" s="1193"/>
      <c r="HLT39" s="1193"/>
      <c r="HLU39" s="1193"/>
      <c r="HLV39" s="1193"/>
      <c r="HLW39" s="658"/>
      <c r="HLX39" s="1193"/>
      <c r="HLY39" s="1193"/>
      <c r="HLZ39" s="878"/>
      <c r="HMA39" s="878"/>
      <c r="HMB39" s="1193"/>
      <c r="HMC39" s="1193"/>
      <c r="HMD39" s="1193"/>
      <c r="HME39" s="1193"/>
      <c r="HMF39" s="658"/>
      <c r="HMG39" s="1193"/>
      <c r="HMH39" s="1193"/>
      <c r="HMI39" s="878"/>
      <c r="HMJ39" s="878"/>
      <c r="HMK39" s="1193"/>
      <c r="HML39" s="1193"/>
      <c r="HMM39" s="1193"/>
      <c r="HMN39" s="1193"/>
      <c r="HMO39" s="658"/>
      <c r="HMP39" s="1193"/>
      <c r="HMQ39" s="1193"/>
      <c r="HMR39" s="878"/>
      <c r="HMS39" s="878"/>
      <c r="HMT39" s="1193"/>
      <c r="HMU39" s="1193"/>
      <c r="HMV39" s="1193"/>
      <c r="HMW39" s="1193"/>
      <c r="HMX39" s="658"/>
      <c r="HMY39" s="1193"/>
      <c r="HMZ39" s="1193"/>
      <c r="HNA39" s="878"/>
      <c r="HNB39" s="878"/>
      <c r="HNC39" s="1193"/>
      <c r="HND39" s="1193"/>
      <c r="HNE39" s="1193"/>
      <c r="HNF39" s="1193"/>
      <c r="HNG39" s="658"/>
      <c r="HNH39" s="1193"/>
      <c r="HNI39" s="1193"/>
      <c r="HNJ39" s="878"/>
      <c r="HNK39" s="878"/>
      <c r="HNL39" s="1193"/>
      <c r="HNM39" s="1193"/>
      <c r="HNN39" s="1193"/>
      <c r="HNO39" s="1193"/>
      <c r="HNP39" s="658"/>
      <c r="HNQ39" s="1193"/>
      <c r="HNR39" s="1193"/>
      <c r="HNS39" s="878"/>
      <c r="HNT39" s="878"/>
      <c r="HNU39" s="1193"/>
      <c r="HNV39" s="1193"/>
      <c r="HNW39" s="1193"/>
      <c r="HNX39" s="1193"/>
      <c r="HNY39" s="658"/>
      <c r="HNZ39" s="1193"/>
      <c r="HOA39" s="1193"/>
      <c r="HOB39" s="878"/>
      <c r="HOC39" s="878"/>
      <c r="HOD39" s="1193"/>
      <c r="HOE39" s="1193"/>
      <c r="HOF39" s="1193"/>
      <c r="HOG39" s="1193"/>
      <c r="HOH39" s="658"/>
      <c r="HOI39" s="1193"/>
      <c r="HOJ39" s="1193"/>
      <c r="HOK39" s="878"/>
      <c r="HOL39" s="878"/>
      <c r="HOM39" s="1193"/>
      <c r="HON39" s="1193"/>
      <c r="HOO39" s="1193"/>
      <c r="HOP39" s="1193"/>
      <c r="HOQ39" s="658"/>
      <c r="HOR39" s="1193"/>
      <c r="HOS39" s="1193"/>
      <c r="HOT39" s="878"/>
      <c r="HOU39" s="878"/>
      <c r="HOV39" s="1193"/>
      <c r="HOW39" s="1193"/>
      <c r="HOX39" s="1193"/>
      <c r="HOY39" s="1193"/>
      <c r="HOZ39" s="658"/>
      <c r="HPA39" s="1193"/>
      <c r="HPB39" s="1193"/>
      <c r="HPC39" s="878"/>
      <c r="HPD39" s="878"/>
      <c r="HPE39" s="1193"/>
      <c r="HPF39" s="1193"/>
      <c r="HPG39" s="1193"/>
      <c r="HPH39" s="1193"/>
      <c r="HPI39" s="658"/>
      <c r="HPJ39" s="1193"/>
      <c r="HPK39" s="1193"/>
      <c r="HPL39" s="878"/>
      <c r="HPM39" s="878"/>
      <c r="HPN39" s="1193"/>
      <c r="HPO39" s="1193"/>
      <c r="HPP39" s="1193"/>
      <c r="HPQ39" s="1193"/>
      <c r="HPR39" s="658"/>
      <c r="HPS39" s="1193"/>
      <c r="HPT39" s="1193"/>
      <c r="HPU39" s="878"/>
      <c r="HPV39" s="878"/>
      <c r="HPW39" s="1193"/>
      <c r="HPX39" s="1193"/>
      <c r="HPY39" s="1193"/>
      <c r="HPZ39" s="1193"/>
      <c r="HQA39" s="658"/>
      <c r="HQB39" s="1193"/>
      <c r="HQC39" s="1193"/>
      <c r="HQD39" s="878"/>
      <c r="HQE39" s="878"/>
      <c r="HQF39" s="1193"/>
      <c r="HQG39" s="1193"/>
      <c r="HQH39" s="1193"/>
      <c r="HQI39" s="1193"/>
      <c r="HQJ39" s="658"/>
      <c r="HQK39" s="1193"/>
      <c r="HQL39" s="1193"/>
      <c r="HQM39" s="878"/>
      <c r="HQN39" s="878"/>
      <c r="HQO39" s="1193"/>
      <c r="HQP39" s="1193"/>
      <c r="HQQ39" s="1193"/>
      <c r="HQR39" s="1193"/>
      <c r="HQS39" s="658"/>
      <c r="HQT39" s="1193"/>
      <c r="HQU39" s="1193"/>
      <c r="HQV39" s="878"/>
      <c r="HQW39" s="878"/>
      <c r="HQX39" s="1193"/>
      <c r="HQY39" s="1193"/>
      <c r="HQZ39" s="1193"/>
      <c r="HRA39" s="1193"/>
      <c r="HRB39" s="658"/>
      <c r="HRC39" s="1193"/>
      <c r="HRD39" s="1193"/>
      <c r="HRE39" s="878"/>
      <c r="HRF39" s="878"/>
      <c r="HRG39" s="1193"/>
      <c r="HRH39" s="1193"/>
      <c r="HRI39" s="1193"/>
      <c r="HRJ39" s="1193"/>
      <c r="HRK39" s="658"/>
      <c r="HRL39" s="1193"/>
      <c r="HRM39" s="1193"/>
      <c r="HRN39" s="878"/>
      <c r="HRO39" s="878"/>
      <c r="HRP39" s="1193"/>
      <c r="HRQ39" s="1193"/>
      <c r="HRR39" s="1193"/>
      <c r="HRS39" s="1193"/>
      <c r="HRT39" s="658"/>
      <c r="HRU39" s="1193"/>
      <c r="HRV39" s="1193"/>
      <c r="HRW39" s="878"/>
      <c r="HRX39" s="878"/>
      <c r="HRY39" s="1193"/>
      <c r="HRZ39" s="1193"/>
      <c r="HSA39" s="1193"/>
      <c r="HSB39" s="1193"/>
      <c r="HSC39" s="658"/>
      <c r="HSD39" s="1193"/>
      <c r="HSE39" s="1193"/>
      <c r="HSF39" s="878"/>
      <c r="HSG39" s="878"/>
      <c r="HSH39" s="1193"/>
      <c r="HSI39" s="1193"/>
      <c r="HSJ39" s="1193"/>
      <c r="HSK39" s="1193"/>
      <c r="HSL39" s="658"/>
      <c r="HSM39" s="1193"/>
      <c r="HSN39" s="1193"/>
      <c r="HSO39" s="878"/>
      <c r="HSP39" s="878"/>
      <c r="HSQ39" s="1193"/>
      <c r="HSR39" s="1193"/>
      <c r="HSS39" s="1193"/>
      <c r="HST39" s="1193"/>
      <c r="HSU39" s="658"/>
      <c r="HSV39" s="1193"/>
      <c r="HSW39" s="1193"/>
      <c r="HSX39" s="878"/>
      <c r="HSY39" s="878"/>
      <c r="HSZ39" s="1193"/>
      <c r="HTA39" s="1193"/>
      <c r="HTB39" s="1193"/>
      <c r="HTC39" s="1193"/>
      <c r="HTD39" s="658"/>
      <c r="HTE39" s="1193"/>
      <c r="HTF39" s="1193"/>
      <c r="HTG39" s="878"/>
      <c r="HTH39" s="878"/>
      <c r="HTI39" s="1193"/>
      <c r="HTJ39" s="1193"/>
      <c r="HTK39" s="1193"/>
      <c r="HTL39" s="1193"/>
      <c r="HTM39" s="658"/>
      <c r="HTN39" s="1193"/>
      <c r="HTO39" s="1193"/>
      <c r="HTP39" s="878"/>
      <c r="HTQ39" s="878"/>
      <c r="HTR39" s="1193"/>
      <c r="HTS39" s="1193"/>
      <c r="HTT39" s="1193"/>
      <c r="HTU39" s="1193"/>
      <c r="HTV39" s="658"/>
      <c r="HTW39" s="1193"/>
      <c r="HTX39" s="1193"/>
      <c r="HTY39" s="878"/>
      <c r="HTZ39" s="878"/>
      <c r="HUA39" s="1193"/>
      <c r="HUB39" s="1193"/>
      <c r="HUC39" s="1193"/>
      <c r="HUD39" s="1193"/>
      <c r="HUE39" s="658"/>
      <c r="HUF39" s="1193"/>
      <c r="HUG39" s="1193"/>
      <c r="HUH39" s="878"/>
      <c r="HUI39" s="878"/>
      <c r="HUJ39" s="1193"/>
      <c r="HUK39" s="1193"/>
      <c r="HUL39" s="1193"/>
      <c r="HUM39" s="1193"/>
      <c r="HUN39" s="658"/>
      <c r="HUO39" s="1193"/>
      <c r="HUP39" s="1193"/>
      <c r="HUQ39" s="878"/>
      <c r="HUR39" s="878"/>
      <c r="HUS39" s="1193"/>
      <c r="HUT39" s="1193"/>
      <c r="HUU39" s="1193"/>
      <c r="HUV39" s="1193"/>
      <c r="HUW39" s="658"/>
      <c r="HUX39" s="1193"/>
      <c r="HUY39" s="1193"/>
      <c r="HUZ39" s="878"/>
      <c r="HVA39" s="878"/>
      <c r="HVB39" s="1193"/>
      <c r="HVC39" s="1193"/>
      <c r="HVD39" s="1193"/>
      <c r="HVE39" s="1193"/>
      <c r="HVF39" s="658"/>
      <c r="HVG39" s="1193"/>
      <c r="HVH39" s="1193"/>
      <c r="HVI39" s="878"/>
      <c r="HVJ39" s="878"/>
      <c r="HVK39" s="1193"/>
      <c r="HVL39" s="1193"/>
      <c r="HVM39" s="1193"/>
      <c r="HVN39" s="1193"/>
      <c r="HVO39" s="658"/>
      <c r="HVP39" s="1193"/>
      <c r="HVQ39" s="1193"/>
      <c r="HVR39" s="878"/>
      <c r="HVS39" s="878"/>
      <c r="HVT39" s="1193"/>
      <c r="HVU39" s="1193"/>
      <c r="HVV39" s="1193"/>
      <c r="HVW39" s="1193"/>
      <c r="HVX39" s="658"/>
      <c r="HVY39" s="1193"/>
      <c r="HVZ39" s="1193"/>
      <c r="HWA39" s="878"/>
      <c r="HWB39" s="878"/>
      <c r="HWC39" s="1193"/>
      <c r="HWD39" s="1193"/>
      <c r="HWE39" s="1193"/>
      <c r="HWF39" s="1193"/>
      <c r="HWG39" s="658"/>
      <c r="HWH39" s="1193"/>
      <c r="HWI39" s="1193"/>
      <c r="HWJ39" s="878"/>
      <c r="HWK39" s="878"/>
      <c r="HWL39" s="1193"/>
      <c r="HWM39" s="1193"/>
      <c r="HWN39" s="1193"/>
      <c r="HWO39" s="1193"/>
      <c r="HWP39" s="658"/>
      <c r="HWQ39" s="1193"/>
      <c r="HWR39" s="1193"/>
      <c r="HWS39" s="878"/>
      <c r="HWT39" s="878"/>
      <c r="HWU39" s="1193"/>
      <c r="HWV39" s="1193"/>
      <c r="HWW39" s="1193"/>
      <c r="HWX39" s="1193"/>
      <c r="HWY39" s="658"/>
      <c r="HWZ39" s="1193"/>
      <c r="HXA39" s="1193"/>
      <c r="HXB39" s="878"/>
      <c r="HXC39" s="878"/>
      <c r="HXD39" s="1193"/>
      <c r="HXE39" s="1193"/>
      <c r="HXF39" s="1193"/>
      <c r="HXG39" s="1193"/>
      <c r="HXH39" s="658"/>
      <c r="HXI39" s="1193"/>
      <c r="HXJ39" s="1193"/>
      <c r="HXK39" s="878"/>
      <c r="HXL39" s="878"/>
      <c r="HXM39" s="1193"/>
      <c r="HXN39" s="1193"/>
      <c r="HXO39" s="1193"/>
      <c r="HXP39" s="1193"/>
      <c r="HXQ39" s="658"/>
      <c r="HXR39" s="1193"/>
      <c r="HXS39" s="1193"/>
      <c r="HXT39" s="878"/>
      <c r="HXU39" s="878"/>
      <c r="HXV39" s="1193"/>
      <c r="HXW39" s="1193"/>
      <c r="HXX39" s="1193"/>
      <c r="HXY39" s="1193"/>
      <c r="HXZ39" s="658"/>
      <c r="HYA39" s="1193"/>
      <c r="HYB39" s="1193"/>
      <c r="HYC39" s="878"/>
      <c r="HYD39" s="878"/>
      <c r="HYE39" s="1193"/>
      <c r="HYF39" s="1193"/>
      <c r="HYG39" s="1193"/>
      <c r="HYH39" s="1193"/>
      <c r="HYI39" s="658"/>
      <c r="HYJ39" s="1193"/>
      <c r="HYK39" s="1193"/>
      <c r="HYL39" s="878"/>
      <c r="HYM39" s="878"/>
      <c r="HYN39" s="1193"/>
      <c r="HYO39" s="1193"/>
      <c r="HYP39" s="1193"/>
      <c r="HYQ39" s="1193"/>
      <c r="HYR39" s="658"/>
      <c r="HYS39" s="1193"/>
      <c r="HYT39" s="1193"/>
      <c r="HYU39" s="878"/>
      <c r="HYV39" s="878"/>
      <c r="HYW39" s="1193"/>
      <c r="HYX39" s="1193"/>
      <c r="HYY39" s="1193"/>
      <c r="HYZ39" s="1193"/>
      <c r="HZA39" s="658"/>
      <c r="HZB39" s="1193"/>
      <c r="HZC39" s="1193"/>
      <c r="HZD39" s="878"/>
      <c r="HZE39" s="878"/>
      <c r="HZF39" s="1193"/>
      <c r="HZG39" s="1193"/>
      <c r="HZH39" s="1193"/>
      <c r="HZI39" s="1193"/>
      <c r="HZJ39" s="658"/>
      <c r="HZK39" s="1193"/>
      <c r="HZL39" s="1193"/>
      <c r="HZM39" s="878"/>
      <c r="HZN39" s="878"/>
      <c r="HZO39" s="1193"/>
      <c r="HZP39" s="1193"/>
      <c r="HZQ39" s="1193"/>
      <c r="HZR39" s="1193"/>
      <c r="HZS39" s="658"/>
      <c r="HZT39" s="1193"/>
      <c r="HZU39" s="1193"/>
      <c r="HZV39" s="878"/>
      <c r="HZW39" s="878"/>
      <c r="HZX39" s="1193"/>
      <c r="HZY39" s="1193"/>
      <c r="HZZ39" s="1193"/>
      <c r="IAA39" s="1193"/>
      <c r="IAB39" s="658"/>
      <c r="IAC39" s="1193"/>
      <c r="IAD39" s="1193"/>
      <c r="IAE39" s="878"/>
      <c r="IAF39" s="878"/>
      <c r="IAG39" s="1193"/>
      <c r="IAH39" s="1193"/>
      <c r="IAI39" s="1193"/>
      <c r="IAJ39" s="1193"/>
      <c r="IAK39" s="658"/>
      <c r="IAL39" s="1193"/>
      <c r="IAM39" s="1193"/>
      <c r="IAN39" s="878"/>
      <c r="IAO39" s="878"/>
      <c r="IAP39" s="1193"/>
      <c r="IAQ39" s="1193"/>
      <c r="IAR39" s="1193"/>
      <c r="IAS39" s="1193"/>
      <c r="IAT39" s="658"/>
      <c r="IAU39" s="1193"/>
      <c r="IAV39" s="1193"/>
      <c r="IAW39" s="878"/>
      <c r="IAX39" s="878"/>
      <c r="IAY39" s="1193"/>
      <c r="IAZ39" s="1193"/>
      <c r="IBA39" s="1193"/>
      <c r="IBB39" s="1193"/>
      <c r="IBC39" s="658"/>
      <c r="IBD39" s="1193"/>
      <c r="IBE39" s="1193"/>
      <c r="IBF39" s="878"/>
      <c r="IBG39" s="878"/>
      <c r="IBH39" s="1193"/>
      <c r="IBI39" s="1193"/>
      <c r="IBJ39" s="1193"/>
      <c r="IBK39" s="1193"/>
      <c r="IBL39" s="658"/>
      <c r="IBM39" s="1193"/>
      <c r="IBN39" s="1193"/>
      <c r="IBO39" s="878"/>
      <c r="IBP39" s="878"/>
      <c r="IBQ39" s="1193"/>
      <c r="IBR39" s="1193"/>
      <c r="IBS39" s="1193"/>
      <c r="IBT39" s="1193"/>
      <c r="IBU39" s="658"/>
      <c r="IBV39" s="1193"/>
      <c r="IBW39" s="1193"/>
      <c r="IBX39" s="878"/>
      <c r="IBY39" s="878"/>
      <c r="IBZ39" s="1193"/>
      <c r="ICA39" s="1193"/>
      <c r="ICB39" s="1193"/>
      <c r="ICC39" s="1193"/>
      <c r="ICD39" s="658"/>
      <c r="ICE39" s="1193"/>
      <c r="ICF39" s="1193"/>
      <c r="ICG39" s="878"/>
      <c r="ICH39" s="878"/>
      <c r="ICI39" s="1193"/>
      <c r="ICJ39" s="1193"/>
      <c r="ICK39" s="1193"/>
      <c r="ICL39" s="1193"/>
      <c r="ICM39" s="658"/>
      <c r="ICN39" s="1193"/>
      <c r="ICO39" s="1193"/>
      <c r="ICP39" s="878"/>
      <c r="ICQ39" s="878"/>
      <c r="ICR39" s="1193"/>
      <c r="ICS39" s="1193"/>
      <c r="ICT39" s="1193"/>
      <c r="ICU39" s="1193"/>
      <c r="ICV39" s="658"/>
      <c r="ICW39" s="1193"/>
      <c r="ICX39" s="1193"/>
      <c r="ICY39" s="878"/>
      <c r="ICZ39" s="878"/>
      <c r="IDA39" s="1193"/>
      <c r="IDB39" s="1193"/>
      <c r="IDC39" s="1193"/>
      <c r="IDD39" s="1193"/>
      <c r="IDE39" s="658"/>
      <c r="IDF39" s="1193"/>
      <c r="IDG39" s="1193"/>
      <c r="IDH39" s="878"/>
      <c r="IDI39" s="878"/>
      <c r="IDJ39" s="1193"/>
      <c r="IDK39" s="1193"/>
      <c r="IDL39" s="1193"/>
      <c r="IDM39" s="1193"/>
      <c r="IDN39" s="658"/>
      <c r="IDO39" s="1193"/>
      <c r="IDP39" s="1193"/>
      <c r="IDQ39" s="878"/>
      <c r="IDR39" s="878"/>
      <c r="IDS39" s="1193"/>
      <c r="IDT39" s="1193"/>
      <c r="IDU39" s="1193"/>
      <c r="IDV39" s="1193"/>
      <c r="IDW39" s="658"/>
      <c r="IDX39" s="1193"/>
      <c r="IDY39" s="1193"/>
      <c r="IDZ39" s="878"/>
      <c r="IEA39" s="878"/>
      <c r="IEB39" s="1193"/>
      <c r="IEC39" s="1193"/>
      <c r="IED39" s="1193"/>
      <c r="IEE39" s="1193"/>
      <c r="IEF39" s="658"/>
      <c r="IEG39" s="1193"/>
      <c r="IEH39" s="1193"/>
      <c r="IEI39" s="878"/>
      <c r="IEJ39" s="878"/>
      <c r="IEK39" s="1193"/>
      <c r="IEL39" s="1193"/>
      <c r="IEM39" s="1193"/>
      <c r="IEN39" s="1193"/>
      <c r="IEO39" s="658"/>
      <c r="IEP39" s="1193"/>
      <c r="IEQ39" s="1193"/>
      <c r="IER39" s="878"/>
      <c r="IES39" s="878"/>
      <c r="IET39" s="1193"/>
      <c r="IEU39" s="1193"/>
      <c r="IEV39" s="1193"/>
      <c r="IEW39" s="1193"/>
      <c r="IEX39" s="658"/>
      <c r="IEY39" s="1193"/>
      <c r="IEZ39" s="1193"/>
      <c r="IFA39" s="878"/>
      <c r="IFB39" s="878"/>
      <c r="IFC39" s="1193"/>
      <c r="IFD39" s="1193"/>
      <c r="IFE39" s="1193"/>
      <c r="IFF39" s="1193"/>
      <c r="IFG39" s="658"/>
      <c r="IFH39" s="1193"/>
      <c r="IFI39" s="1193"/>
      <c r="IFJ39" s="878"/>
      <c r="IFK39" s="878"/>
      <c r="IFL39" s="1193"/>
      <c r="IFM39" s="1193"/>
      <c r="IFN39" s="1193"/>
      <c r="IFO39" s="1193"/>
      <c r="IFP39" s="658"/>
      <c r="IFQ39" s="1193"/>
      <c r="IFR39" s="1193"/>
      <c r="IFS39" s="878"/>
      <c r="IFT39" s="878"/>
      <c r="IFU39" s="1193"/>
      <c r="IFV39" s="1193"/>
      <c r="IFW39" s="1193"/>
      <c r="IFX39" s="1193"/>
      <c r="IFY39" s="658"/>
      <c r="IFZ39" s="1193"/>
      <c r="IGA39" s="1193"/>
      <c r="IGB39" s="878"/>
      <c r="IGC39" s="878"/>
      <c r="IGD39" s="1193"/>
      <c r="IGE39" s="1193"/>
      <c r="IGF39" s="1193"/>
      <c r="IGG39" s="1193"/>
      <c r="IGH39" s="658"/>
      <c r="IGI39" s="1193"/>
      <c r="IGJ39" s="1193"/>
      <c r="IGK39" s="878"/>
      <c r="IGL39" s="878"/>
      <c r="IGM39" s="1193"/>
      <c r="IGN39" s="1193"/>
      <c r="IGO39" s="1193"/>
      <c r="IGP39" s="1193"/>
      <c r="IGQ39" s="658"/>
      <c r="IGR39" s="1193"/>
      <c r="IGS39" s="1193"/>
      <c r="IGT39" s="878"/>
      <c r="IGU39" s="878"/>
      <c r="IGV39" s="1193"/>
      <c r="IGW39" s="1193"/>
      <c r="IGX39" s="1193"/>
      <c r="IGY39" s="1193"/>
      <c r="IGZ39" s="658"/>
      <c r="IHA39" s="1193"/>
      <c r="IHB39" s="1193"/>
      <c r="IHC39" s="878"/>
      <c r="IHD39" s="878"/>
      <c r="IHE39" s="1193"/>
      <c r="IHF39" s="1193"/>
      <c r="IHG39" s="1193"/>
      <c r="IHH39" s="1193"/>
      <c r="IHI39" s="658"/>
      <c r="IHJ39" s="1193"/>
      <c r="IHK39" s="1193"/>
      <c r="IHL39" s="878"/>
      <c r="IHM39" s="878"/>
      <c r="IHN39" s="1193"/>
      <c r="IHO39" s="1193"/>
      <c r="IHP39" s="1193"/>
      <c r="IHQ39" s="1193"/>
      <c r="IHR39" s="658"/>
      <c r="IHS39" s="1193"/>
      <c r="IHT39" s="1193"/>
      <c r="IHU39" s="878"/>
      <c r="IHV39" s="878"/>
      <c r="IHW39" s="1193"/>
      <c r="IHX39" s="1193"/>
      <c r="IHY39" s="1193"/>
      <c r="IHZ39" s="1193"/>
      <c r="IIA39" s="658"/>
      <c r="IIB39" s="1193"/>
      <c r="IIC39" s="1193"/>
      <c r="IID39" s="878"/>
      <c r="IIE39" s="878"/>
      <c r="IIF39" s="1193"/>
      <c r="IIG39" s="1193"/>
      <c r="IIH39" s="1193"/>
      <c r="III39" s="1193"/>
      <c r="IIJ39" s="658"/>
      <c r="IIK39" s="1193"/>
      <c r="IIL39" s="1193"/>
      <c r="IIM39" s="878"/>
      <c r="IIN39" s="878"/>
      <c r="IIO39" s="1193"/>
      <c r="IIP39" s="1193"/>
      <c r="IIQ39" s="1193"/>
      <c r="IIR39" s="1193"/>
      <c r="IIS39" s="658"/>
      <c r="IIT39" s="1193"/>
      <c r="IIU39" s="1193"/>
      <c r="IIV39" s="878"/>
      <c r="IIW39" s="878"/>
      <c r="IIX39" s="1193"/>
      <c r="IIY39" s="1193"/>
      <c r="IIZ39" s="1193"/>
      <c r="IJA39" s="1193"/>
      <c r="IJB39" s="658"/>
      <c r="IJC39" s="1193"/>
      <c r="IJD39" s="1193"/>
      <c r="IJE39" s="878"/>
      <c r="IJF39" s="878"/>
      <c r="IJG39" s="1193"/>
      <c r="IJH39" s="1193"/>
      <c r="IJI39" s="1193"/>
      <c r="IJJ39" s="1193"/>
      <c r="IJK39" s="658"/>
      <c r="IJL39" s="1193"/>
      <c r="IJM39" s="1193"/>
      <c r="IJN39" s="878"/>
      <c r="IJO39" s="878"/>
      <c r="IJP39" s="1193"/>
      <c r="IJQ39" s="1193"/>
      <c r="IJR39" s="1193"/>
      <c r="IJS39" s="1193"/>
      <c r="IJT39" s="658"/>
      <c r="IJU39" s="1193"/>
      <c r="IJV39" s="1193"/>
      <c r="IJW39" s="878"/>
      <c r="IJX39" s="878"/>
      <c r="IJY39" s="1193"/>
      <c r="IJZ39" s="1193"/>
      <c r="IKA39" s="1193"/>
      <c r="IKB39" s="1193"/>
      <c r="IKC39" s="658"/>
      <c r="IKD39" s="1193"/>
      <c r="IKE39" s="1193"/>
      <c r="IKF39" s="878"/>
      <c r="IKG39" s="878"/>
      <c r="IKH39" s="1193"/>
      <c r="IKI39" s="1193"/>
      <c r="IKJ39" s="1193"/>
      <c r="IKK39" s="1193"/>
      <c r="IKL39" s="658"/>
      <c r="IKM39" s="1193"/>
      <c r="IKN39" s="1193"/>
      <c r="IKO39" s="878"/>
      <c r="IKP39" s="878"/>
      <c r="IKQ39" s="1193"/>
      <c r="IKR39" s="1193"/>
      <c r="IKS39" s="1193"/>
      <c r="IKT39" s="1193"/>
      <c r="IKU39" s="658"/>
      <c r="IKV39" s="1193"/>
      <c r="IKW39" s="1193"/>
      <c r="IKX39" s="878"/>
      <c r="IKY39" s="878"/>
      <c r="IKZ39" s="1193"/>
      <c r="ILA39" s="1193"/>
      <c r="ILB39" s="1193"/>
      <c r="ILC39" s="1193"/>
      <c r="ILD39" s="658"/>
      <c r="ILE39" s="1193"/>
      <c r="ILF39" s="1193"/>
      <c r="ILG39" s="878"/>
      <c r="ILH39" s="878"/>
      <c r="ILI39" s="1193"/>
      <c r="ILJ39" s="1193"/>
      <c r="ILK39" s="1193"/>
      <c r="ILL39" s="1193"/>
      <c r="ILM39" s="658"/>
      <c r="ILN39" s="1193"/>
      <c r="ILO39" s="1193"/>
      <c r="ILP39" s="878"/>
      <c r="ILQ39" s="878"/>
      <c r="ILR39" s="1193"/>
      <c r="ILS39" s="1193"/>
      <c r="ILT39" s="1193"/>
      <c r="ILU39" s="1193"/>
      <c r="ILV39" s="658"/>
      <c r="ILW39" s="1193"/>
      <c r="ILX39" s="1193"/>
      <c r="ILY39" s="878"/>
      <c r="ILZ39" s="878"/>
      <c r="IMA39" s="1193"/>
      <c r="IMB39" s="1193"/>
      <c r="IMC39" s="1193"/>
      <c r="IMD39" s="1193"/>
      <c r="IME39" s="658"/>
      <c r="IMF39" s="1193"/>
      <c r="IMG39" s="1193"/>
      <c r="IMH39" s="878"/>
      <c r="IMI39" s="878"/>
      <c r="IMJ39" s="1193"/>
      <c r="IMK39" s="1193"/>
      <c r="IML39" s="1193"/>
      <c r="IMM39" s="1193"/>
      <c r="IMN39" s="658"/>
      <c r="IMO39" s="1193"/>
      <c r="IMP39" s="1193"/>
      <c r="IMQ39" s="878"/>
      <c r="IMR39" s="878"/>
      <c r="IMS39" s="1193"/>
      <c r="IMT39" s="1193"/>
      <c r="IMU39" s="1193"/>
      <c r="IMV39" s="1193"/>
      <c r="IMW39" s="658"/>
      <c r="IMX39" s="1193"/>
      <c r="IMY39" s="1193"/>
      <c r="IMZ39" s="878"/>
      <c r="INA39" s="878"/>
      <c r="INB39" s="1193"/>
      <c r="INC39" s="1193"/>
      <c r="IND39" s="1193"/>
      <c r="INE39" s="1193"/>
      <c r="INF39" s="658"/>
      <c r="ING39" s="1193"/>
      <c r="INH39" s="1193"/>
      <c r="INI39" s="878"/>
      <c r="INJ39" s="878"/>
      <c r="INK39" s="1193"/>
      <c r="INL39" s="1193"/>
      <c r="INM39" s="1193"/>
      <c r="INN39" s="1193"/>
      <c r="INO39" s="658"/>
      <c r="INP39" s="1193"/>
      <c r="INQ39" s="1193"/>
      <c r="INR39" s="878"/>
      <c r="INS39" s="878"/>
      <c r="INT39" s="1193"/>
      <c r="INU39" s="1193"/>
      <c r="INV39" s="1193"/>
      <c r="INW39" s="1193"/>
      <c r="INX39" s="658"/>
      <c r="INY39" s="1193"/>
      <c r="INZ39" s="1193"/>
      <c r="IOA39" s="878"/>
      <c r="IOB39" s="878"/>
      <c r="IOC39" s="1193"/>
      <c r="IOD39" s="1193"/>
      <c r="IOE39" s="1193"/>
      <c r="IOF39" s="1193"/>
      <c r="IOG39" s="658"/>
      <c r="IOH39" s="1193"/>
      <c r="IOI39" s="1193"/>
      <c r="IOJ39" s="878"/>
      <c r="IOK39" s="878"/>
      <c r="IOL39" s="1193"/>
      <c r="IOM39" s="1193"/>
      <c r="ION39" s="1193"/>
      <c r="IOO39" s="1193"/>
      <c r="IOP39" s="658"/>
      <c r="IOQ39" s="1193"/>
      <c r="IOR39" s="1193"/>
      <c r="IOS39" s="878"/>
      <c r="IOT39" s="878"/>
      <c r="IOU39" s="1193"/>
      <c r="IOV39" s="1193"/>
      <c r="IOW39" s="1193"/>
      <c r="IOX39" s="1193"/>
      <c r="IOY39" s="658"/>
      <c r="IOZ39" s="1193"/>
      <c r="IPA39" s="1193"/>
      <c r="IPB39" s="878"/>
      <c r="IPC39" s="878"/>
      <c r="IPD39" s="1193"/>
      <c r="IPE39" s="1193"/>
      <c r="IPF39" s="1193"/>
      <c r="IPG39" s="1193"/>
      <c r="IPH39" s="658"/>
      <c r="IPI39" s="1193"/>
      <c r="IPJ39" s="1193"/>
      <c r="IPK39" s="878"/>
      <c r="IPL39" s="878"/>
      <c r="IPM39" s="1193"/>
      <c r="IPN39" s="1193"/>
      <c r="IPO39" s="1193"/>
      <c r="IPP39" s="1193"/>
      <c r="IPQ39" s="658"/>
      <c r="IPR39" s="1193"/>
      <c r="IPS39" s="1193"/>
      <c r="IPT39" s="878"/>
      <c r="IPU39" s="878"/>
      <c r="IPV39" s="1193"/>
      <c r="IPW39" s="1193"/>
      <c r="IPX39" s="1193"/>
      <c r="IPY39" s="1193"/>
      <c r="IPZ39" s="658"/>
      <c r="IQA39" s="1193"/>
      <c r="IQB39" s="1193"/>
      <c r="IQC39" s="878"/>
      <c r="IQD39" s="878"/>
      <c r="IQE39" s="1193"/>
      <c r="IQF39" s="1193"/>
      <c r="IQG39" s="1193"/>
      <c r="IQH39" s="1193"/>
      <c r="IQI39" s="658"/>
      <c r="IQJ39" s="1193"/>
      <c r="IQK39" s="1193"/>
      <c r="IQL39" s="878"/>
      <c r="IQM39" s="878"/>
      <c r="IQN39" s="1193"/>
      <c r="IQO39" s="1193"/>
      <c r="IQP39" s="1193"/>
      <c r="IQQ39" s="1193"/>
      <c r="IQR39" s="658"/>
      <c r="IQS39" s="1193"/>
      <c r="IQT39" s="1193"/>
      <c r="IQU39" s="878"/>
      <c r="IQV39" s="878"/>
      <c r="IQW39" s="1193"/>
      <c r="IQX39" s="1193"/>
      <c r="IQY39" s="1193"/>
      <c r="IQZ39" s="1193"/>
      <c r="IRA39" s="658"/>
      <c r="IRB39" s="1193"/>
      <c r="IRC39" s="1193"/>
      <c r="IRD39" s="878"/>
      <c r="IRE39" s="878"/>
      <c r="IRF39" s="1193"/>
      <c r="IRG39" s="1193"/>
      <c r="IRH39" s="1193"/>
      <c r="IRI39" s="1193"/>
      <c r="IRJ39" s="658"/>
      <c r="IRK39" s="1193"/>
      <c r="IRL39" s="1193"/>
      <c r="IRM39" s="878"/>
      <c r="IRN39" s="878"/>
      <c r="IRO39" s="1193"/>
      <c r="IRP39" s="1193"/>
      <c r="IRQ39" s="1193"/>
      <c r="IRR39" s="1193"/>
      <c r="IRS39" s="658"/>
      <c r="IRT39" s="1193"/>
      <c r="IRU39" s="1193"/>
      <c r="IRV39" s="878"/>
      <c r="IRW39" s="878"/>
      <c r="IRX39" s="1193"/>
      <c r="IRY39" s="1193"/>
      <c r="IRZ39" s="1193"/>
      <c r="ISA39" s="1193"/>
      <c r="ISB39" s="658"/>
      <c r="ISC39" s="1193"/>
      <c r="ISD39" s="1193"/>
      <c r="ISE39" s="878"/>
      <c r="ISF39" s="878"/>
      <c r="ISG39" s="1193"/>
      <c r="ISH39" s="1193"/>
      <c r="ISI39" s="1193"/>
      <c r="ISJ39" s="1193"/>
      <c r="ISK39" s="658"/>
      <c r="ISL39" s="1193"/>
      <c r="ISM39" s="1193"/>
      <c r="ISN39" s="878"/>
      <c r="ISO39" s="878"/>
      <c r="ISP39" s="1193"/>
      <c r="ISQ39" s="1193"/>
      <c r="ISR39" s="1193"/>
      <c r="ISS39" s="1193"/>
      <c r="IST39" s="658"/>
      <c r="ISU39" s="1193"/>
      <c r="ISV39" s="1193"/>
      <c r="ISW39" s="878"/>
      <c r="ISX39" s="878"/>
      <c r="ISY39" s="1193"/>
      <c r="ISZ39" s="1193"/>
      <c r="ITA39" s="1193"/>
      <c r="ITB39" s="1193"/>
      <c r="ITC39" s="658"/>
      <c r="ITD39" s="1193"/>
      <c r="ITE39" s="1193"/>
      <c r="ITF39" s="878"/>
      <c r="ITG39" s="878"/>
      <c r="ITH39" s="1193"/>
      <c r="ITI39" s="1193"/>
      <c r="ITJ39" s="1193"/>
      <c r="ITK39" s="1193"/>
      <c r="ITL39" s="658"/>
      <c r="ITM39" s="1193"/>
      <c r="ITN39" s="1193"/>
      <c r="ITO39" s="878"/>
      <c r="ITP39" s="878"/>
      <c r="ITQ39" s="1193"/>
      <c r="ITR39" s="1193"/>
      <c r="ITS39" s="1193"/>
      <c r="ITT39" s="1193"/>
      <c r="ITU39" s="658"/>
      <c r="ITV39" s="1193"/>
      <c r="ITW39" s="1193"/>
      <c r="ITX39" s="878"/>
      <c r="ITY39" s="878"/>
      <c r="ITZ39" s="1193"/>
      <c r="IUA39" s="1193"/>
      <c r="IUB39" s="1193"/>
      <c r="IUC39" s="1193"/>
      <c r="IUD39" s="658"/>
      <c r="IUE39" s="1193"/>
      <c r="IUF39" s="1193"/>
      <c r="IUG39" s="878"/>
      <c r="IUH39" s="878"/>
      <c r="IUI39" s="1193"/>
      <c r="IUJ39" s="1193"/>
      <c r="IUK39" s="1193"/>
      <c r="IUL39" s="1193"/>
      <c r="IUM39" s="658"/>
      <c r="IUN39" s="1193"/>
      <c r="IUO39" s="1193"/>
      <c r="IUP39" s="878"/>
      <c r="IUQ39" s="878"/>
      <c r="IUR39" s="1193"/>
      <c r="IUS39" s="1193"/>
      <c r="IUT39" s="1193"/>
      <c r="IUU39" s="1193"/>
      <c r="IUV39" s="658"/>
      <c r="IUW39" s="1193"/>
      <c r="IUX39" s="1193"/>
      <c r="IUY39" s="878"/>
      <c r="IUZ39" s="878"/>
      <c r="IVA39" s="1193"/>
      <c r="IVB39" s="1193"/>
      <c r="IVC39" s="1193"/>
      <c r="IVD39" s="1193"/>
      <c r="IVE39" s="658"/>
      <c r="IVF39" s="1193"/>
      <c r="IVG39" s="1193"/>
      <c r="IVH39" s="878"/>
      <c r="IVI39" s="878"/>
      <c r="IVJ39" s="1193"/>
      <c r="IVK39" s="1193"/>
      <c r="IVL39" s="1193"/>
      <c r="IVM39" s="1193"/>
      <c r="IVN39" s="658"/>
      <c r="IVO39" s="1193"/>
      <c r="IVP39" s="1193"/>
      <c r="IVQ39" s="878"/>
      <c r="IVR39" s="878"/>
      <c r="IVS39" s="1193"/>
      <c r="IVT39" s="1193"/>
      <c r="IVU39" s="1193"/>
      <c r="IVV39" s="1193"/>
      <c r="IVW39" s="658"/>
      <c r="IVX39" s="1193"/>
      <c r="IVY39" s="1193"/>
      <c r="IVZ39" s="878"/>
      <c r="IWA39" s="878"/>
      <c r="IWB39" s="1193"/>
      <c r="IWC39" s="1193"/>
      <c r="IWD39" s="1193"/>
      <c r="IWE39" s="1193"/>
      <c r="IWF39" s="658"/>
      <c r="IWG39" s="1193"/>
      <c r="IWH39" s="1193"/>
      <c r="IWI39" s="878"/>
      <c r="IWJ39" s="878"/>
      <c r="IWK39" s="1193"/>
      <c r="IWL39" s="1193"/>
      <c r="IWM39" s="1193"/>
      <c r="IWN39" s="1193"/>
      <c r="IWO39" s="658"/>
      <c r="IWP39" s="1193"/>
      <c r="IWQ39" s="1193"/>
      <c r="IWR39" s="878"/>
      <c r="IWS39" s="878"/>
      <c r="IWT39" s="1193"/>
      <c r="IWU39" s="1193"/>
      <c r="IWV39" s="1193"/>
      <c r="IWW39" s="1193"/>
      <c r="IWX39" s="658"/>
      <c r="IWY39" s="1193"/>
      <c r="IWZ39" s="1193"/>
      <c r="IXA39" s="878"/>
      <c r="IXB39" s="878"/>
      <c r="IXC39" s="1193"/>
      <c r="IXD39" s="1193"/>
      <c r="IXE39" s="1193"/>
      <c r="IXF39" s="1193"/>
      <c r="IXG39" s="658"/>
      <c r="IXH39" s="1193"/>
      <c r="IXI39" s="1193"/>
      <c r="IXJ39" s="878"/>
      <c r="IXK39" s="878"/>
      <c r="IXL39" s="1193"/>
      <c r="IXM39" s="1193"/>
      <c r="IXN39" s="1193"/>
      <c r="IXO39" s="1193"/>
      <c r="IXP39" s="658"/>
      <c r="IXQ39" s="1193"/>
      <c r="IXR39" s="1193"/>
      <c r="IXS39" s="878"/>
      <c r="IXT39" s="878"/>
      <c r="IXU39" s="1193"/>
      <c r="IXV39" s="1193"/>
      <c r="IXW39" s="1193"/>
      <c r="IXX39" s="1193"/>
      <c r="IXY39" s="658"/>
      <c r="IXZ39" s="1193"/>
      <c r="IYA39" s="1193"/>
      <c r="IYB39" s="878"/>
      <c r="IYC39" s="878"/>
      <c r="IYD39" s="1193"/>
      <c r="IYE39" s="1193"/>
      <c r="IYF39" s="1193"/>
      <c r="IYG39" s="1193"/>
      <c r="IYH39" s="658"/>
      <c r="IYI39" s="1193"/>
      <c r="IYJ39" s="1193"/>
      <c r="IYK39" s="878"/>
      <c r="IYL39" s="878"/>
      <c r="IYM39" s="1193"/>
      <c r="IYN39" s="1193"/>
      <c r="IYO39" s="1193"/>
      <c r="IYP39" s="1193"/>
      <c r="IYQ39" s="658"/>
      <c r="IYR39" s="1193"/>
      <c r="IYS39" s="1193"/>
      <c r="IYT39" s="878"/>
      <c r="IYU39" s="878"/>
      <c r="IYV39" s="1193"/>
      <c r="IYW39" s="1193"/>
      <c r="IYX39" s="1193"/>
      <c r="IYY39" s="1193"/>
      <c r="IYZ39" s="658"/>
      <c r="IZA39" s="1193"/>
      <c r="IZB39" s="1193"/>
      <c r="IZC39" s="878"/>
      <c r="IZD39" s="878"/>
      <c r="IZE39" s="1193"/>
      <c r="IZF39" s="1193"/>
      <c r="IZG39" s="1193"/>
      <c r="IZH39" s="1193"/>
      <c r="IZI39" s="658"/>
      <c r="IZJ39" s="1193"/>
      <c r="IZK39" s="1193"/>
      <c r="IZL39" s="878"/>
      <c r="IZM39" s="878"/>
      <c r="IZN39" s="1193"/>
      <c r="IZO39" s="1193"/>
      <c r="IZP39" s="1193"/>
      <c r="IZQ39" s="1193"/>
      <c r="IZR39" s="658"/>
      <c r="IZS39" s="1193"/>
      <c r="IZT39" s="1193"/>
      <c r="IZU39" s="878"/>
      <c r="IZV39" s="878"/>
      <c r="IZW39" s="1193"/>
      <c r="IZX39" s="1193"/>
      <c r="IZY39" s="1193"/>
      <c r="IZZ39" s="1193"/>
      <c r="JAA39" s="658"/>
      <c r="JAB39" s="1193"/>
      <c r="JAC39" s="1193"/>
      <c r="JAD39" s="878"/>
      <c r="JAE39" s="878"/>
      <c r="JAF39" s="1193"/>
      <c r="JAG39" s="1193"/>
      <c r="JAH39" s="1193"/>
      <c r="JAI39" s="1193"/>
      <c r="JAJ39" s="658"/>
      <c r="JAK39" s="1193"/>
      <c r="JAL39" s="1193"/>
      <c r="JAM39" s="878"/>
      <c r="JAN39" s="878"/>
      <c r="JAO39" s="1193"/>
      <c r="JAP39" s="1193"/>
      <c r="JAQ39" s="1193"/>
      <c r="JAR39" s="1193"/>
      <c r="JAS39" s="658"/>
      <c r="JAT39" s="1193"/>
      <c r="JAU39" s="1193"/>
      <c r="JAV39" s="878"/>
      <c r="JAW39" s="878"/>
      <c r="JAX39" s="1193"/>
      <c r="JAY39" s="1193"/>
      <c r="JAZ39" s="1193"/>
      <c r="JBA39" s="1193"/>
      <c r="JBB39" s="658"/>
      <c r="JBC39" s="1193"/>
      <c r="JBD39" s="1193"/>
      <c r="JBE39" s="878"/>
      <c r="JBF39" s="878"/>
      <c r="JBG39" s="1193"/>
      <c r="JBH39" s="1193"/>
      <c r="JBI39" s="1193"/>
      <c r="JBJ39" s="1193"/>
      <c r="JBK39" s="658"/>
      <c r="JBL39" s="1193"/>
      <c r="JBM39" s="1193"/>
      <c r="JBN39" s="878"/>
      <c r="JBO39" s="878"/>
      <c r="JBP39" s="1193"/>
      <c r="JBQ39" s="1193"/>
      <c r="JBR39" s="1193"/>
      <c r="JBS39" s="1193"/>
      <c r="JBT39" s="658"/>
      <c r="JBU39" s="1193"/>
      <c r="JBV39" s="1193"/>
      <c r="JBW39" s="878"/>
      <c r="JBX39" s="878"/>
      <c r="JBY39" s="1193"/>
      <c r="JBZ39" s="1193"/>
      <c r="JCA39" s="1193"/>
      <c r="JCB39" s="1193"/>
      <c r="JCC39" s="658"/>
      <c r="JCD39" s="1193"/>
      <c r="JCE39" s="1193"/>
      <c r="JCF39" s="878"/>
      <c r="JCG39" s="878"/>
      <c r="JCH39" s="1193"/>
      <c r="JCI39" s="1193"/>
      <c r="JCJ39" s="1193"/>
      <c r="JCK39" s="1193"/>
      <c r="JCL39" s="658"/>
      <c r="JCM39" s="1193"/>
      <c r="JCN39" s="1193"/>
      <c r="JCO39" s="878"/>
      <c r="JCP39" s="878"/>
      <c r="JCQ39" s="1193"/>
      <c r="JCR39" s="1193"/>
      <c r="JCS39" s="1193"/>
      <c r="JCT39" s="1193"/>
      <c r="JCU39" s="658"/>
      <c r="JCV39" s="1193"/>
      <c r="JCW39" s="1193"/>
      <c r="JCX39" s="878"/>
      <c r="JCY39" s="878"/>
      <c r="JCZ39" s="1193"/>
      <c r="JDA39" s="1193"/>
      <c r="JDB39" s="1193"/>
      <c r="JDC39" s="1193"/>
      <c r="JDD39" s="658"/>
      <c r="JDE39" s="1193"/>
      <c r="JDF39" s="1193"/>
      <c r="JDG39" s="878"/>
      <c r="JDH39" s="878"/>
      <c r="JDI39" s="1193"/>
      <c r="JDJ39" s="1193"/>
      <c r="JDK39" s="1193"/>
      <c r="JDL39" s="1193"/>
      <c r="JDM39" s="658"/>
      <c r="JDN39" s="1193"/>
      <c r="JDO39" s="1193"/>
      <c r="JDP39" s="878"/>
      <c r="JDQ39" s="878"/>
      <c r="JDR39" s="1193"/>
      <c r="JDS39" s="1193"/>
      <c r="JDT39" s="1193"/>
      <c r="JDU39" s="1193"/>
      <c r="JDV39" s="658"/>
      <c r="JDW39" s="1193"/>
      <c r="JDX39" s="1193"/>
      <c r="JDY39" s="878"/>
      <c r="JDZ39" s="878"/>
      <c r="JEA39" s="1193"/>
      <c r="JEB39" s="1193"/>
      <c r="JEC39" s="1193"/>
      <c r="JED39" s="1193"/>
      <c r="JEE39" s="658"/>
      <c r="JEF39" s="1193"/>
      <c r="JEG39" s="1193"/>
      <c r="JEH39" s="878"/>
      <c r="JEI39" s="878"/>
      <c r="JEJ39" s="1193"/>
      <c r="JEK39" s="1193"/>
      <c r="JEL39" s="1193"/>
      <c r="JEM39" s="1193"/>
      <c r="JEN39" s="658"/>
      <c r="JEO39" s="1193"/>
      <c r="JEP39" s="1193"/>
      <c r="JEQ39" s="878"/>
      <c r="JER39" s="878"/>
      <c r="JES39" s="1193"/>
      <c r="JET39" s="1193"/>
      <c r="JEU39" s="1193"/>
      <c r="JEV39" s="1193"/>
      <c r="JEW39" s="658"/>
      <c r="JEX39" s="1193"/>
      <c r="JEY39" s="1193"/>
      <c r="JEZ39" s="878"/>
      <c r="JFA39" s="878"/>
      <c r="JFB39" s="1193"/>
      <c r="JFC39" s="1193"/>
      <c r="JFD39" s="1193"/>
      <c r="JFE39" s="1193"/>
      <c r="JFF39" s="658"/>
      <c r="JFG39" s="1193"/>
      <c r="JFH39" s="1193"/>
      <c r="JFI39" s="878"/>
      <c r="JFJ39" s="878"/>
      <c r="JFK39" s="1193"/>
      <c r="JFL39" s="1193"/>
      <c r="JFM39" s="1193"/>
      <c r="JFN39" s="1193"/>
      <c r="JFO39" s="658"/>
      <c r="JFP39" s="1193"/>
      <c r="JFQ39" s="1193"/>
      <c r="JFR39" s="878"/>
      <c r="JFS39" s="878"/>
      <c r="JFT39" s="1193"/>
      <c r="JFU39" s="1193"/>
      <c r="JFV39" s="1193"/>
      <c r="JFW39" s="1193"/>
      <c r="JFX39" s="658"/>
      <c r="JFY39" s="1193"/>
      <c r="JFZ39" s="1193"/>
      <c r="JGA39" s="878"/>
      <c r="JGB39" s="878"/>
      <c r="JGC39" s="1193"/>
      <c r="JGD39" s="1193"/>
      <c r="JGE39" s="1193"/>
      <c r="JGF39" s="1193"/>
      <c r="JGG39" s="658"/>
      <c r="JGH39" s="1193"/>
      <c r="JGI39" s="1193"/>
      <c r="JGJ39" s="878"/>
      <c r="JGK39" s="878"/>
      <c r="JGL39" s="1193"/>
      <c r="JGM39" s="1193"/>
      <c r="JGN39" s="1193"/>
      <c r="JGO39" s="1193"/>
      <c r="JGP39" s="658"/>
      <c r="JGQ39" s="1193"/>
      <c r="JGR39" s="1193"/>
      <c r="JGS39" s="878"/>
      <c r="JGT39" s="878"/>
      <c r="JGU39" s="1193"/>
      <c r="JGV39" s="1193"/>
      <c r="JGW39" s="1193"/>
      <c r="JGX39" s="1193"/>
      <c r="JGY39" s="658"/>
      <c r="JGZ39" s="1193"/>
      <c r="JHA39" s="1193"/>
      <c r="JHB39" s="878"/>
      <c r="JHC39" s="878"/>
      <c r="JHD39" s="1193"/>
      <c r="JHE39" s="1193"/>
      <c r="JHF39" s="1193"/>
      <c r="JHG39" s="1193"/>
      <c r="JHH39" s="658"/>
      <c r="JHI39" s="1193"/>
      <c r="JHJ39" s="1193"/>
      <c r="JHK39" s="878"/>
      <c r="JHL39" s="878"/>
      <c r="JHM39" s="1193"/>
      <c r="JHN39" s="1193"/>
      <c r="JHO39" s="1193"/>
      <c r="JHP39" s="1193"/>
      <c r="JHQ39" s="658"/>
      <c r="JHR39" s="1193"/>
      <c r="JHS39" s="1193"/>
      <c r="JHT39" s="878"/>
      <c r="JHU39" s="878"/>
      <c r="JHV39" s="1193"/>
      <c r="JHW39" s="1193"/>
      <c r="JHX39" s="1193"/>
      <c r="JHY39" s="1193"/>
      <c r="JHZ39" s="658"/>
      <c r="JIA39" s="1193"/>
      <c r="JIB39" s="1193"/>
      <c r="JIC39" s="878"/>
      <c r="JID39" s="878"/>
      <c r="JIE39" s="1193"/>
      <c r="JIF39" s="1193"/>
      <c r="JIG39" s="1193"/>
      <c r="JIH39" s="1193"/>
      <c r="JII39" s="658"/>
      <c r="JIJ39" s="1193"/>
      <c r="JIK39" s="1193"/>
      <c r="JIL39" s="878"/>
      <c r="JIM39" s="878"/>
      <c r="JIN39" s="1193"/>
      <c r="JIO39" s="1193"/>
      <c r="JIP39" s="1193"/>
      <c r="JIQ39" s="1193"/>
      <c r="JIR39" s="658"/>
      <c r="JIS39" s="1193"/>
      <c r="JIT39" s="1193"/>
      <c r="JIU39" s="878"/>
      <c r="JIV39" s="878"/>
      <c r="JIW39" s="1193"/>
      <c r="JIX39" s="1193"/>
      <c r="JIY39" s="1193"/>
      <c r="JIZ39" s="1193"/>
      <c r="JJA39" s="658"/>
      <c r="JJB39" s="1193"/>
      <c r="JJC39" s="1193"/>
      <c r="JJD39" s="878"/>
      <c r="JJE39" s="878"/>
      <c r="JJF39" s="1193"/>
      <c r="JJG39" s="1193"/>
      <c r="JJH39" s="1193"/>
      <c r="JJI39" s="1193"/>
      <c r="JJJ39" s="658"/>
      <c r="JJK39" s="1193"/>
      <c r="JJL39" s="1193"/>
      <c r="JJM39" s="878"/>
      <c r="JJN39" s="878"/>
      <c r="JJO39" s="1193"/>
      <c r="JJP39" s="1193"/>
      <c r="JJQ39" s="1193"/>
      <c r="JJR39" s="1193"/>
      <c r="JJS39" s="658"/>
      <c r="JJT39" s="1193"/>
      <c r="JJU39" s="1193"/>
      <c r="JJV39" s="878"/>
      <c r="JJW39" s="878"/>
      <c r="JJX39" s="1193"/>
      <c r="JJY39" s="1193"/>
      <c r="JJZ39" s="1193"/>
      <c r="JKA39" s="1193"/>
      <c r="JKB39" s="658"/>
      <c r="JKC39" s="1193"/>
      <c r="JKD39" s="1193"/>
      <c r="JKE39" s="878"/>
      <c r="JKF39" s="878"/>
      <c r="JKG39" s="1193"/>
      <c r="JKH39" s="1193"/>
      <c r="JKI39" s="1193"/>
      <c r="JKJ39" s="1193"/>
      <c r="JKK39" s="658"/>
      <c r="JKL39" s="1193"/>
      <c r="JKM39" s="1193"/>
      <c r="JKN39" s="878"/>
      <c r="JKO39" s="878"/>
      <c r="JKP39" s="1193"/>
      <c r="JKQ39" s="1193"/>
      <c r="JKR39" s="1193"/>
      <c r="JKS39" s="1193"/>
      <c r="JKT39" s="658"/>
      <c r="JKU39" s="1193"/>
      <c r="JKV39" s="1193"/>
      <c r="JKW39" s="878"/>
      <c r="JKX39" s="878"/>
      <c r="JKY39" s="1193"/>
      <c r="JKZ39" s="1193"/>
      <c r="JLA39" s="1193"/>
      <c r="JLB39" s="1193"/>
      <c r="JLC39" s="658"/>
      <c r="JLD39" s="1193"/>
      <c r="JLE39" s="1193"/>
      <c r="JLF39" s="878"/>
      <c r="JLG39" s="878"/>
      <c r="JLH39" s="1193"/>
      <c r="JLI39" s="1193"/>
      <c r="JLJ39" s="1193"/>
      <c r="JLK39" s="1193"/>
      <c r="JLL39" s="658"/>
      <c r="JLM39" s="1193"/>
      <c r="JLN39" s="1193"/>
      <c r="JLO39" s="878"/>
      <c r="JLP39" s="878"/>
      <c r="JLQ39" s="1193"/>
      <c r="JLR39" s="1193"/>
      <c r="JLS39" s="1193"/>
      <c r="JLT39" s="1193"/>
      <c r="JLU39" s="658"/>
      <c r="JLV39" s="1193"/>
      <c r="JLW39" s="1193"/>
      <c r="JLX39" s="878"/>
      <c r="JLY39" s="878"/>
      <c r="JLZ39" s="1193"/>
      <c r="JMA39" s="1193"/>
      <c r="JMB39" s="1193"/>
      <c r="JMC39" s="1193"/>
      <c r="JMD39" s="658"/>
      <c r="JME39" s="1193"/>
      <c r="JMF39" s="1193"/>
      <c r="JMG39" s="878"/>
      <c r="JMH39" s="878"/>
      <c r="JMI39" s="1193"/>
      <c r="JMJ39" s="1193"/>
      <c r="JMK39" s="1193"/>
      <c r="JML39" s="1193"/>
      <c r="JMM39" s="658"/>
      <c r="JMN39" s="1193"/>
      <c r="JMO39" s="1193"/>
      <c r="JMP39" s="878"/>
      <c r="JMQ39" s="878"/>
      <c r="JMR39" s="1193"/>
      <c r="JMS39" s="1193"/>
      <c r="JMT39" s="1193"/>
      <c r="JMU39" s="1193"/>
      <c r="JMV39" s="658"/>
      <c r="JMW39" s="1193"/>
      <c r="JMX39" s="1193"/>
      <c r="JMY39" s="878"/>
      <c r="JMZ39" s="878"/>
      <c r="JNA39" s="1193"/>
      <c r="JNB39" s="1193"/>
      <c r="JNC39" s="1193"/>
      <c r="JND39" s="1193"/>
      <c r="JNE39" s="658"/>
      <c r="JNF39" s="1193"/>
      <c r="JNG39" s="1193"/>
      <c r="JNH39" s="878"/>
      <c r="JNI39" s="878"/>
      <c r="JNJ39" s="1193"/>
      <c r="JNK39" s="1193"/>
      <c r="JNL39" s="1193"/>
      <c r="JNM39" s="1193"/>
      <c r="JNN39" s="658"/>
      <c r="JNO39" s="1193"/>
      <c r="JNP39" s="1193"/>
      <c r="JNQ39" s="878"/>
      <c r="JNR39" s="878"/>
      <c r="JNS39" s="1193"/>
      <c r="JNT39" s="1193"/>
      <c r="JNU39" s="1193"/>
      <c r="JNV39" s="1193"/>
      <c r="JNW39" s="658"/>
      <c r="JNX39" s="1193"/>
      <c r="JNY39" s="1193"/>
      <c r="JNZ39" s="878"/>
      <c r="JOA39" s="878"/>
      <c r="JOB39" s="1193"/>
      <c r="JOC39" s="1193"/>
      <c r="JOD39" s="1193"/>
      <c r="JOE39" s="1193"/>
      <c r="JOF39" s="658"/>
      <c r="JOG39" s="1193"/>
      <c r="JOH39" s="1193"/>
      <c r="JOI39" s="878"/>
      <c r="JOJ39" s="878"/>
      <c r="JOK39" s="1193"/>
      <c r="JOL39" s="1193"/>
      <c r="JOM39" s="1193"/>
      <c r="JON39" s="1193"/>
      <c r="JOO39" s="658"/>
      <c r="JOP39" s="1193"/>
      <c r="JOQ39" s="1193"/>
      <c r="JOR39" s="878"/>
      <c r="JOS39" s="878"/>
      <c r="JOT39" s="1193"/>
      <c r="JOU39" s="1193"/>
      <c r="JOV39" s="1193"/>
      <c r="JOW39" s="1193"/>
      <c r="JOX39" s="658"/>
      <c r="JOY39" s="1193"/>
      <c r="JOZ39" s="1193"/>
      <c r="JPA39" s="878"/>
      <c r="JPB39" s="878"/>
      <c r="JPC39" s="1193"/>
      <c r="JPD39" s="1193"/>
      <c r="JPE39" s="1193"/>
      <c r="JPF39" s="1193"/>
      <c r="JPG39" s="658"/>
      <c r="JPH39" s="1193"/>
      <c r="JPI39" s="1193"/>
      <c r="JPJ39" s="878"/>
      <c r="JPK39" s="878"/>
      <c r="JPL39" s="1193"/>
      <c r="JPM39" s="1193"/>
      <c r="JPN39" s="1193"/>
      <c r="JPO39" s="1193"/>
      <c r="JPP39" s="658"/>
      <c r="JPQ39" s="1193"/>
      <c r="JPR39" s="1193"/>
      <c r="JPS39" s="878"/>
      <c r="JPT39" s="878"/>
      <c r="JPU39" s="1193"/>
      <c r="JPV39" s="1193"/>
      <c r="JPW39" s="1193"/>
      <c r="JPX39" s="1193"/>
      <c r="JPY39" s="658"/>
      <c r="JPZ39" s="1193"/>
      <c r="JQA39" s="1193"/>
      <c r="JQB39" s="878"/>
      <c r="JQC39" s="878"/>
      <c r="JQD39" s="1193"/>
      <c r="JQE39" s="1193"/>
      <c r="JQF39" s="1193"/>
      <c r="JQG39" s="1193"/>
      <c r="JQH39" s="658"/>
      <c r="JQI39" s="1193"/>
      <c r="JQJ39" s="1193"/>
      <c r="JQK39" s="878"/>
      <c r="JQL39" s="878"/>
      <c r="JQM39" s="1193"/>
      <c r="JQN39" s="1193"/>
      <c r="JQO39" s="1193"/>
      <c r="JQP39" s="1193"/>
      <c r="JQQ39" s="658"/>
      <c r="JQR39" s="1193"/>
      <c r="JQS39" s="1193"/>
      <c r="JQT39" s="878"/>
      <c r="JQU39" s="878"/>
      <c r="JQV39" s="1193"/>
      <c r="JQW39" s="1193"/>
      <c r="JQX39" s="1193"/>
      <c r="JQY39" s="1193"/>
      <c r="JQZ39" s="658"/>
      <c r="JRA39" s="1193"/>
      <c r="JRB39" s="1193"/>
      <c r="JRC39" s="878"/>
      <c r="JRD39" s="878"/>
      <c r="JRE39" s="1193"/>
      <c r="JRF39" s="1193"/>
      <c r="JRG39" s="1193"/>
      <c r="JRH39" s="1193"/>
      <c r="JRI39" s="658"/>
      <c r="JRJ39" s="1193"/>
      <c r="JRK39" s="1193"/>
      <c r="JRL39" s="878"/>
      <c r="JRM39" s="878"/>
      <c r="JRN39" s="1193"/>
      <c r="JRO39" s="1193"/>
      <c r="JRP39" s="1193"/>
      <c r="JRQ39" s="1193"/>
      <c r="JRR39" s="658"/>
      <c r="JRS39" s="1193"/>
      <c r="JRT39" s="1193"/>
      <c r="JRU39" s="878"/>
      <c r="JRV39" s="878"/>
      <c r="JRW39" s="1193"/>
      <c r="JRX39" s="1193"/>
      <c r="JRY39" s="1193"/>
      <c r="JRZ39" s="1193"/>
      <c r="JSA39" s="658"/>
      <c r="JSB39" s="1193"/>
      <c r="JSC39" s="1193"/>
      <c r="JSD39" s="878"/>
      <c r="JSE39" s="878"/>
      <c r="JSF39" s="1193"/>
      <c r="JSG39" s="1193"/>
      <c r="JSH39" s="1193"/>
      <c r="JSI39" s="1193"/>
      <c r="JSJ39" s="658"/>
      <c r="JSK39" s="1193"/>
      <c r="JSL39" s="1193"/>
      <c r="JSM39" s="878"/>
      <c r="JSN39" s="878"/>
      <c r="JSO39" s="1193"/>
      <c r="JSP39" s="1193"/>
      <c r="JSQ39" s="1193"/>
      <c r="JSR39" s="1193"/>
      <c r="JSS39" s="658"/>
      <c r="JST39" s="1193"/>
      <c r="JSU39" s="1193"/>
      <c r="JSV39" s="878"/>
      <c r="JSW39" s="878"/>
      <c r="JSX39" s="1193"/>
      <c r="JSY39" s="1193"/>
      <c r="JSZ39" s="1193"/>
      <c r="JTA39" s="1193"/>
      <c r="JTB39" s="658"/>
      <c r="JTC39" s="1193"/>
      <c r="JTD39" s="1193"/>
      <c r="JTE39" s="878"/>
      <c r="JTF39" s="878"/>
      <c r="JTG39" s="1193"/>
      <c r="JTH39" s="1193"/>
      <c r="JTI39" s="1193"/>
      <c r="JTJ39" s="1193"/>
      <c r="JTK39" s="658"/>
      <c r="JTL39" s="1193"/>
      <c r="JTM39" s="1193"/>
      <c r="JTN39" s="878"/>
      <c r="JTO39" s="878"/>
      <c r="JTP39" s="1193"/>
      <c r="JTQ39" s="1193"/>
      <c r="JTR39" s="1193"/>
      <c r="JTS39" s="1193"/>
      <c r="JTT39" s="658"/>
      <c r="JTU39" s="1193"/>
      <c r="JTV39" s="1193"/>
      <c r="JTW39" s="878"/>
      <c r="JTX39" s="878"/>
      <c r="JTY39" s="1193"/>
      <c r="JTZ39" s="1193"/>
      <c r="JUA39" s="1193"/>
      <c r="JUB39" s="1193"/>
      <c r="JUC39" s="658"/>
      <c r="JUD39" s="1193"/>
      <c r="JUE39" s="1193"/>
      <c r="JUF39" s="878"/>
      <c r="JUG39" s="878"/>
      <c r="JUH39" s="1193"/>
      <c r="JUI39" s="1193"/>
      <c r="JUJ39" s="1193"/>
      <c r="JUK39" s="1193"/>
      <c r="JUL39" s="658"/>
      <c r="JUM39" s="1193"/>
      <c r="JUN39" s="1193"/>
      <c r="JUO39" s="878"/>
      <c r="JUP39" s="878"/>
      <c r="JUQ39" s="1193"/>
      <c r="JUR39" s="1193"/>
      <c r="JUS39" s="1193"/>
      <c r="JUT39" s="1193"/>
      <c r="JUU39" s="658"/>
      <c r="JUV39" s="1193"/>
      <c r="JUW39" s="1193"/>
      <c r="JUX39" s="878"/>
      <c r="JUY39" s="878"/>
      <c r="JUZ39" s="1193"/>
      <c r="JVA39" s="1193"/>
      <c r="JVB39" s="1193"/>
      <c r="JVC39" s="1193"/>
      <c r="JVD39" s="658"/>
      <c r="JVE39" s="1193"/>
      <c r="JVF39" s="1193"/>
      <c r="JVG39" s="878"/>
      <c r="JVH39" s="878"/>
      <c r="JVI39" s="1193"/>
      <c r="JVJ39" s="1193"/>
      <c r="JVK39" s="1193"/>
      <c r="JVL39" s="1193"/>
      <c r="JVM39" s="658"/>
      <c r="JVN39" s="1193"/>
      <c r="JVO39" s="1193"/>
      <c r="JVP39" s="878"/>
      <c r="JVQ39" s="878"/>
      <c r="JVR39" s="1193"/>
      <c r="JVS39" s="1193"/>
      <c r="JVT39" s="1193"/>
      <c r="JVU39" s="1193"/>
      <c r="JVV39" s="658"/>
      <c r="JVW39" s="1193"/>
      <c r="JVX39" s="1193"/>
      <c r="JVY39" s="878"/>
      <c r="JVZ39" s="878"/>
      <c r="JWA39" s="1193"/>
      <c r="JWB39" s="1193"/>
      <c r="JWC39" s="1193"/>
      <c r="JWD39" s="1193"/>
      <c r="JWE39" s="658"/>
      <c r="JWF39" s="1193"/>
      <c r="JWG39" s="1193"/>
      <c r="JWH39" s="878"/>
      <c r="JWI39" s="878"/>
      <c r="JWJ39" s="1193"/>
      <c r="JWK39" s="1193"/>
      <c r="JWL39" s="1193"/>
      <c r="JWM39" s="1193"/>
      <c r="JWN39" s="658"/>
      <c r="JWO39" s="1193"/>
      <c r="JWP39" s="1193"/>
      <c r="JWQ39" s="878"/>
      <c r="JWR39" s="878"/>
      <c r="JWS39" s="1193"/>
      <c r="JWT39" s="1193"/>
      <c r="JWU39" s="1193"/>
      <c r="JWV39" s="1193"/>
      <c r="JWW39" s="658"/>
      <c r="JWX39" s="1193"/>
      <c r="JWY39" s="1193"/>
      <c r="JWZ39" s="878"/>
      <c r="JXA39" s="878"/>
      <c r="JXB39" s="1193"/>
      <c r="JXC39" s="1193"/>
      <c r="JXD39" s="1193"/>
      <c r="JXE39" s="1193"/>
      <c r="JXF39" s="658"/>
      <c r="JXG39" s="1193"/>
      <c r="JXH39" s="1193"/>
      <c r="JXI39" s="878"/>
      <c r="JXJ39" s="878"/>
      <c r="JXK39" s="1193"/>
      <c r="JXL39" s="1193"/>
      <c r="JXM39" s="1193"/>
      <c r="JXN39" s="1193"/>
      <c r="JXO39" s="658"/>
      <c r="JXP39" s="1193"/>
      <c r="JXQ39" s="1193"/>
      <c r="JXR39" s="878"/>
      <c r="JXS39" s="878"/>
      <c r="JXT39" s="1193"/>
      <c r="JXU39" s="1193"/>
      <c r="JXV39" s="1193"/>
      <c r="JXW39" s="1193"/>
      <c r="JXX39" s="658"/>
      <c r="JXY39" s="1193"/>
      <c r="JXZ39" s="1193"/>
      <c r="JYA39" s="878"/>
      <c r="JYB39" s="878"/>
      <c r="JYC39" s="1193"/>
      <c r="JYD39" s="1193"/>
      <c r="JYE39" s="1193"/>
      <c r="JYF39" s="1193"/>
      <c r="JYG39" s="658"/>
      <c r="JYH39" s="1193"/>
      <c r="JYI39" s="1193"/>
      <c r="JYJ39" s="878"/>
      <c r="JYK39" s="878"/>
      <c r="JYL39" s="1193"/>
      <c r="JYM39" s="1193"/>
      <c r="JYN39" s="1193"/>
      <c r="JYO39" s="1193"/>
      <c r="JYP39" s="658"/>
      <c r="JYQ39" s="1193"/>
      <c r="JYR39" s="1193"/>
      <c r="JYS39" s="878"/>
      <c r="JYT39" s="878"/>
      <c r="JYU39" s="1193"/>
      <c r="JYV39" s="1193"/>
      <c r="JYW39" s="1193"/>
      <c r="JYX39" s="1193"/>
      <c r="JYY39" s="658"/>
      <c r="JYZ39" s="1193"/>
      <c r="JZA39" s="1193"/>
      <c r="JZB39" s="878"/>
      <c r="JZC39" s="878"/>
      <c r="JZD39" s="1193"/>
      <c r="JZE39" s="1193"/>
      <c r="JZF39" s="1193"/>
      <c r="JZG39" s="1193"/>
      <c r="JZH39" s="658"/>
      <c r="JZI39" s="1193"/>
      <c r="JZJ39" s="1193"/>
      <c r="JZK39" s="878"/>
      <c r="JZL39" s="878"/>
      <c r="JZM39" s="1193"/>
      <c r="JZN39" s="1193"/>
      <c r="JZO39" s="1193"/>
      <c r="JZP39" s="1193"/>
      <c r="JZQ39" s="658"/>
      <c r="JZR39" s="1193"/>
      <c r="JZS39" s="1193"/>
      <c r="JZT39" s="878"/>
      <c r="JZU39" s="878"/>
      <c r="JZV39" s="1193"/>
      <c r="JZW39" s="1193"/>
      <c r="JZX39" s="1193"/>
      <c r="JZY39" s="1193"/>
      <c r="JZZ39" s="658"/>
      <c r="KAA39" s="1193"/>
      <c r="KAB39" s="1193"/>
      <c r="KAC39" s="878"/>
      <c r="KAD39" s="878"/>
      <c r="KAE39" s="1193"/>
      <c r="KAF39" s="1193"/>
      <c r="KAG39" s="1193"/>
      <c r="KAH39" s="1193"/>
      <c r="KAI39" s="658"/>
      <c r="KAJ39" s="1193"/>
      <c r="KAK39" s="1193"/>
      <c r="KAL39" s="878"/>
      <c r="KAM39" s="878"/>
      <c r="KAN39" s="1193"/>
      <c r="KAO39" s="1193"/>
      <c r="KAP39" s="1193"/>
      <c r="KAQ39" s="1193"/>
      <c r="KAR39" s="658"/>
      <c r="KAS39" s="1193"/>
      <c r="KAT39" s="1193"/>
      <c r="KAU39" s="878"/>
      <c r="KAV39" s="878"/>
      <c r="KAW39" s="1193"/>
      <c r="KAX39" s="1193"/>
      <c r="KAY39" s="1193"/>
      <c r="KAZ39" s="1193"/>
      <c r="KBA39" s="658"/>
      <c r="KBB39" s="1193"/>
      <c r="KBC39" s="1193"/>
      <c r="KBD39" s="878"/>
      <c r="KBE39" s="878"/>
      <c r="KBF39" s="1193"/>
      <c r="KBG39" s="1193"/>
      <c r="KBH39" s="1193"/>
      <c r="KBI39" s="1193"/>
      <c r="KBJ39" s="658"/>
      <c r="KBK39" s="1193"/>
      <c r="KBL39" s="1193"/>
      <c r="KBM39" s="878"/>
      <c r="KBN39" s="878"/>
      <c r="KBO39" s="1193"/>
      <c r="KBP39" s="1193"/>
      <c r="KBQ39" s="1193"/>
      <c r="KBR39" s="1193"/>
      <c r="KBS39" s="658"/>
      <c r="KBT39" s="1193"/>
      <c r="KBU39" s="1193"/>
      <c r="KBV39" s="878"/>
      <c r="KBW39" s="878"/>
      <c r="KBX39" s="1193"/>
      <c r="KBY39" s="1193"/>
      <c r="KBZ39" s="1193"/>
      <c r="KCA39" s="1193"/>
      <c r="KCB39" s="658"/>
      <c r="KCC39" s="1193"/>
      <c r="KCD39" s="1193"/>
      <c r="KCE39" s="878"/>
      <c r="KCF39" s="878"/>
      <c r="KCG39" s="1193"/>
      <c r="KCH39" s="1193"/>
      <c r="KCI39" s="1193"/>
      <c r="KCJ39" s="1193"/>
      <c r="KCK39" s="658"/>
      <c r="KCL39" s="1193"/>
      <c r="KCM39" s="1193"/>
      <c r="KCN39" s="878"/>
      <c r="KCO39" s="878"/>
      <c r="KCP39" s="1193"/>
      <c r="KCQ39" s="1193"/>
      <c r="KCR39" s="1193"/>
      <c r="KCS39" s="1193"/>
      <c r="KCT39" s="658"/>
      <c r="KCU39" s="1193"/>
      <c r="KCV39" s="1193"/>
      <c r="KCW39" s="878"/>
      <c r="KCX39" s="878"/>
      <c r="KCY39" s="1193"/>
      <c r="KCZ39" s="1193"/>
      <c r="KDA39" s="1193"/>
      <c r="KDB39" s="1193"/>
      <c r="KDC39" s="658"/>
      <c r="KDD39" s="1193"/>
      <c r="KDE39" s="1193"/>
      <c r="KDF39" s="878"/>
      <c r="KDG39" s="878"/>
      <c r="KDH39" s="1193"/>
      <c r="KDI39" s="1193"/>
      <c r="KDJ39" s="1193"/>
      <c r="KDK39" s="1193"/>
      <c r="KDL39" s="658"/>
      <c r="KDM39" s="1193"/>
      <c r="KDN39" s="1193"/>
      <c r="KDO39" s="878"/>
      <c r="KDP39" s="878"/>
      <c r="KDQ39" s="1193"/>
      <c r="KDR39" s="1193"/>
      <c r="KDS39" s="1193"/>
      <c r="KDT39" s="1193"/>
      <c r="KDU39" s="658"/>
      <c r="KDV39" s="1193"/>
      <c r="KDW39" s="1193"/>
      <c r="KDX39" s="878"/>
      <c r="KDY39" s="878"/>
      <c r="KDZ39" s="1193"/>
      <c r="KEA39" s="1193"/>
      <c r="KEB39" s="1193"/>
      <c r="KEC39" s="1193"/>
      <c r="KED39" s="658"/>
      <c r="KEE39" s="1193"/>
      <c r="KEF39" s="1193"/>
      <c r="KEG39" s="878"/>
      <c r="KEH39" s="878"/>
      <c r="KEI39" s="1193"/>
      <c r="KEJ39" s="1193"/>
      <c r="KEK39" s="1193"/>
      <c r="KEL39" s="1193"/>
      <c r="KEM39" s="658"/>
      <c r="KEN39" s="1193"/>
      <c r="KEO39" s="1193"/>
      <c r="KEP39" s="878"/>
      <c r="KEQ39" s="878"/>
      <c r="KER39" s="1193"/>
      <c r="KES39" s="1193"/>
      <c r="KET39" s="1193"/>
      <c r="KEU39" s="1193"/>
      <c r="KEV39" s="658"/>
      <c r="KEW39" s="1193"/>
      <c r="KEX39" s="1193"/>
      <c r="KEY39" s="878"/>
      <c r="KEZ39" s="878"/>
      <c r="KFA39" s="1193"/>
      <c r="KFB39" s="1193"/>
      <c r="KFC39" s="1193"/>
      <c r="KFD39" s="1193"/>
      <c r="KFE39" s="658"/>
      <c r="KFF39" s="1193"/>
      <c r="KFG39" s="1193"/>
      <c r="KFH39" s="878"/>
      <c r="KFI39" s="878"/>
      <c r="KFJ39" s="1193"/>
      <c r="KFK39" s="1193"/>
      <c r="KFL39" s="1193"/>
      <c r="KFM39" s="1193"/>
      <c r="KFN39" s="658"/>
      <c r="KFO39" s="1193"/>
      <c r="KFP39" s="1193"/>
      <c r="KFQ39" s="878"/>
      <c r="KFR39" s="878"/>
      <c r="KFS39" s="1193"/>
      <c r="KFT39" s="1193"/>
      <c r="KFU39" s="1193"/>
      <c r="KFV39" s="1193"/>
      <c r="KFW39" s="658"/>
      <c r="KFX39" s="1193"/>
      <c r="KFY39" s="1193"/>
      <c r="KFZ39" s="878"/>
      <c r="KGA39" s="878"/>
      <c r="KGB39" s="1193"/>
      <c r="KGC39" s="1193"/>
      <c r="KGD39" s="1193"/>
      <c r="KGE39" s="1193"/>
      <c r="KGF39" s="658"/>
      <c r="KGG39" s="1193"/>
      <c r="KGH39" s="1193"/>
      <c r="KGI39" s="878"/>
      <c r="KGJ39" s="878"/>
      <c r="KGK39" s="1193"/>
      <c r="KGL39" s="1193"/>
      <c r="KGM39" s="1193"/>
      <c r="KGN39" s="1193"/>
      <c r="KGO39" s="658"/>
      <c r="KGP39" s="1193"/>
      <c r="KGQ39" s="1193"/>
      <c r="KGR39" s="878"/>
      <c r="KGS39" s="878"/>
      <c r="KGT39" s="1193"/>
      <c r="KGU39" s="1193"/>
      <c r="KGV39" s="1193"/>
      <c r="KGW39" s="1193"/>
      <c r="KGX39" s="658"/>
      <c r="KGY39" s="1193"/>
      <c r="KGZ39" s="1193"/>
      <c r="KHA39" s="878"/>
      <c r="KHB39" s="878"/>
      <c r="KHC39" s="1193"/>
      <c r="KHD39" s="1193"/>
      <c r="KHE39" s="1193"/>
      <c r="KHF39" s="1193"/>
      <c r="KHG39" s="658"/>
      <c r="KHH39" s="1193"/>
      <c r="KHI39" s="1193"/>
      <c r="KHJ39" s="878"/>
      <c r="KHK39" s="878"/>
      <c r="KHL39" s="1193"/>
      <c r="KHM39" s="1193"/>
      <c r="KHN39" s="1193"/>
      <c r="KHO39" s="1193"/>
      <c r="KHP39" s="658"/>
      <c r="KHQ39" s="1193"/>
      <c r="KHR39" s="1193"/>
      <c r="KHS39" s="878"/>
      <c r="KHT39" s="878"/>
      <c r="KHU39" s="1193"/>
      <c r="KHV39" s="1193"/>
      <c r="KHW39" s="1193"/>
      <c r="KHX39" s="1193"/>
      <c r="KHY39" s="658"/>
      <c r="KHZ39" s="1193"/>
      <c r="KIA39" s="1193"/>
      <c r="KIB39" s="878"/>
      <c r="KIC39" s="878"/>
      <c r="KID39" s="1193"/>
      <c r="KIE39" s="1193"/>
      <c r="KIF39" s="1193"/>
      <c r="KIG39" s="1193"/>
      <c r="KIH39" s="658"/>
      <c r="KII39" s="1193"/>
      <c r="KIJ39" s="1193"/>
      <c r="KIK39" s="878"/>
      <c r="KIL39" s="878"/>
      <c r="KIM39" s="1193"/>
      <c r="KIN39" s="1193"/>
      <c r="KIO39" s="1193"/>
      <c r="KIP39" s="1193"/>
      <c r="KIQ39" s="658"/>
      <c r="KIR39" s="1193"/>
      <c r="KIS39" s="1193"/>
      <c r="KIT39" s="878"/>
      <c r="KIU39" s="878"/>
      <c r="KIV39" s="1193"/>
      <c r="KIW39" s="1193"/>
      <c r="KIX39" s="1193"/>
      <c r="KIY39" s="1193"/>
      <c r="KIZ39" s="658"/>
      <c r="KJA39" s="1193"/>
      <c r="KJB39" s="1193"/>
      <c r="KJC39" s="878"/>
      <c r="KJD39" s="878"/>
      <c r="KJE39" s="1193"/>
      <c r="KJF39" s="1193"/>
      <c r="KJG39" s="1193"/>
      <c r="KJH39" s="1193"/>
      <c r="KJI39" s="658"/>
      <c r="KJJ39" s="1193"/>
      <c r="KJK39" s="1193"/>
      <c r="KJL39" s="878"/>
      <c r="KJM39" s="878"/>
      <c r="KJN39" s="1193"/>
      <c r="KJO39" s="1193"/>
      <c r="KJP39" s="1193"/>
      <c r="KJQ39" s="1193"/>
      <c r="KJR39" s="658"/>
      <c r="KJS39" s="1193"/>
      <c r="KJT39" s="1193"/>
      <c r="KJU39" s="878"/>
      <c r="KJV39" s="878"/>
      <c r="KJW39" s="1193"/>
      <c r="KJX39" s="1193"/>
      <c r="KJY39" s="1193"/>
      <c r="KJZ39" s="1193"/>
      <c r="KKA39" s="658"/>
      <c r="KKB39" s="1193"/>
      <c r="KKC39" s="1193"/>
      <c r="KKD39" s="878"/>
      <c r="KKE39" s="878"/>
      <c r="KKF39" s="1193"/>
      <c r="KKG39" s="1193"/>
      <c r="KKH39" s="1193"/>
      <c r="KKI39" s="1193"/>
      <c r="KKJ39" s="658"/>
      <c r="KKK39" s="1193"/>
      <c r="KKL39" s="1193"/>
      <c r="KKM39" s="878"/>
      <c r="KKN39" s="878"/>
      <c r="KKO39" s="1193"/>
      <c r="KKP39" s="1193"/>
      <c r="KKQ39" s="1193"/>
      <c r="KKR39" s="1193"/>
      <c r="KKS39" s="658"/>
      <c r="KKT39" s="1193"/>
      <c r="KKU39" s="1193"/>
      <c r="KKV39" s="878"/>
      <c r="KKW39" s="878"/>
      <c r="KKX39" s="1193"/>
      <c r="KKY39" s="1193"/>
      <c r="KKZ39" s="1193"/>
      <c r="KLA39" s="1193"/>
      <c r="KLB39" s="658"/>
      <c r="KLC39" s="1193"/>
      <c r="KLD39" s="1193"/>
      <c r="KLE39" s="878"/>
      <c r="KLF39" s="878"/>
      <c r="KLG39" s="1193"/>
      <c r="KLH39" s="1193"/>
      <c r="KLI39" s="1193"/>
      <c r="KLJ39" s="1193"/>
      <c r="KLK39" s="658"/>
      <c r="KLL39" s="1193"/>
      <c r="KLM39" s="1193"/>
      <c r="KLN39" s="878"/>
      <c r="KLO39" s="878"/>
      <c r="KLP39" s="1193"/>
      <c r="KLQ39" s="1193"/>
      <c r="KLR39" s="1193"/>
      <c r="KLS39" s="1193"/>
      <c r="KLT39" s="658"/>
      <c r="KLU39" s="1193"/>
      <c r="KLV39" s="1193"/>
      <c r="KLW39" s="878"/>
      <c r="KLX39" s="878"/>
      <c r="KLY39" s="1193"/>
      <c r="KLZ39" s="1193"/>
      <c r="KMA39" s="1193"/>
      <c r="KMB39" s="1193"/>
      <c r="KMC39" s="658"/>
      <c r="KMD39" s="1193"/>
      <c r="KME39" s="1193"/>
      <c r="KMF39" s="878"/>
      <c r="KMG39" s="878"/>
      <c r="KMH39" s="1193"/>
      <c r="KMI39" s="1193"/>
      <c r="KMJ39" s="1193"/>
      <c r="KMK39" s="1193"/>
      <c r="KML39" s="658"/>
      <c r="KMM39" s="1193"/>
      <c r="KMN39" s="1193"/>
      <c r="KMO39" s="878"/>
      <c r="KMP39" s="878"/>
      <c r="KMQ39" s="1193"/>
      <c r="KMR39" s="1193"/>
      <c r="KMS39" s="1193"/>
      <c r="KMT39" s="1193"/>
      <c r="KMU39" s="658"/>
      <c r="KMV39" s="1193"/>
      <c r="KMW39" s="1193"/>
      <c r="KMX39" s="878"/>
      <c r="KMY39" s="878"/>
      <c r="KMZ39" s="1193"/>
      <c r="KNA39" s="1193"/>
      <c r="KNB39" s="1193"/>
      <c r="KNC39" s="1193"/>
      <c r="KND39" s="658"/>
      <c r="KNE39" s="1193"/>
      <c r="KNF39" s="1193"/>
      <c r="KNG39" s="878"/>
      <c r="KNH39" s="878"/>
      <c r="KNI39" s="1193"/>
      <c r="KNJ39" s="1193"/>
      <c r="KNK39" s="1193"/>
      <c r="KNL39" s="1193"/>
      <c r="KNM39" s="658"/>
      <c r="KNN39" s="1193"/>
      <c r="KNO39" s="1193"/>
      <c r="KNP39" s="878"/>
      <c r="KNQ39" s="878"/>
      <c r="KNR39" s="1193"/>
      <c r="KNS39" s="1193"/>
      <c r="KNT39" s="1193"/>
      <c r="KNU39" s="1193"/>
      <c r="KNV39" s="658"/>
      <c r="KNW39" s="1193"/>
      <c r="KNX39" s="1193"/>
      <c r="KNY39" s="878"/>
      <c r="KNZ39" s="878"/>
      <c r="KOA39" s="1193"/>
      <c r="KOB39" s="1193"/>
      <c r="KOC39" s="1193"/>
      <c r="KOD39" s="1193"/>
      <c r="KOE39" s="658"/>
      <c r="KOF39" s="1193"/>
      <c r="KOG39" s="1193"/>
      <c r="KOH39" s="878"/>
      <c r="KOI39" s="878"/>
      <c r="KOJ39" s="1193"/>
      <c r="KOK39" s="1193"/>
      <c r="KOL39" s="1193"/>
      <c r="KOM39" s="1193"/>
      <c r="KON39" s="658"/>
      <c r="KOO39" s="1193"/>
      <c r="KOP39" s="1193"/>
      <c r="KOQ39" s="878"/>
      <c r="KOR39" s="878"/>
      <c r="KOS39" s="1193"/>
      <c r="KOT39" s="1193"/>
      <c r="KOU39" s="1193"/>
      <c r="KOV39" s="1193"/>
      <c r="KOW39" s="658"/>
      <c r="KOX39" s="1193"/>
      <c r="KOY39" s="1193"/>
      <c r="KOZ39" s="878"/>
      <c r="KPA39" s="878"/>
      <c r="KPB39" s="1193"/>
      <c r="KPC39" s="1193"/>
      <c r="KPD39" s="1193"/>
      <c r="KPE39" s="1193"/>
      <c r="KPF39" s="658"/>
      <c r="KPG39" s="1193"/>
      <c r="KPH39" s="1193"/>
      <c r="KPI39" s="878"/>
      <c r="KPJ39" s="878"/>
      <c r="KPK39" s="1193"/>
      <c r="KPL39" s="1193"/>
      <c r="KPM39" s="1193"/>
      <c r="KPN39" s="1193"/>
      <c r="KPO39" s="658"/>
      <c r="KPP39" s="1193"/>
      <c r="KPQ39" s="1193"/>
      <c r="KPR39" s="878"/>
      <c r="KPS39" s="878"/>
      <c r="KPT39" s="1193"/>
      <c r="KPU39" s="1193"/>
      <c r="KPV39" s="1193"/>
      <c r="KPW39" s="1193"/>
      <c r="KPX39" s="658"/>
      <c r="KPY39" s="1193"/>
      <c r="KPZ39" s="1193"/>
      <c r="KQA39" s="878"/>
      <c r="KQB39" s="878"/>
      <c r="KQC39" s="1193"/>
      <c r="KQD39" s="1193"/>
      <c r="KQE39" s="1193"/>
      <c r="KQF39" s="1193"/>
      <c r="KQG39" s="658"/>
      <c r="KQH39" s="1193"/>
      <c r="KQI39" s="1193"/>
      <c r="KQJ39" s="878"/>
      <c r="KQK39" s="878"/>
      <c r="KQL39" s="1193"/>
      <c r="KQM39" s="1193"/>
      <c r="KQN39" s="1193"/>
      <c r="KQO39" s="1193"/>
      <c r="KQP39" s="658"/>
      <c r="KQQ39" s="1193"/>
      <c r="KQR39" s="1193"/>
      <c r="KQS39" s="878"/>
      <c r="KQT39" s="878"/>
      <c r="KQU39" s="1193"/>
      <c r="KQV39" s="1193"/>
      <c r="KQW39" s="1193"/>
      <c r="KQX39" s="1193"/>
      <c r="KQY39" s="658"/>
      <c r="KQZ39" s="1193"/>
      <c r="KRA39" s="1193"/>
      <c r="KRB39" s="878"/>
      <c r="KRC39" s="878"/>
      <c r="KRD39" s="1193"/>
      <c r="KRE39" s="1193"/>
      <c r="KRF39" s="1193"/>
      <c r="KRG39" s="1193"/>
      <c r="KRH39" s="658"/>
      <c r="KRI39" s="1193"/>
      <c r="KRJ39" s="1193"/>
      <c r="KRK39" s="878"/>
      <c r="KRL39" s="878"/>
      <c r="KRM39" s="1193"/>
      <c r="KRN39" s="1193"/>
      <c r="KRO39" s="1193"/>
      <c r="KRP39" s="1193"/>
      <c r="KRQ39" s="658"/>
      <c r="KRR39" s="1193"/>
      <c r="KRS39" s="1193"/>
      <c r="KRT39" s="878"/>
      <c r="KRU39" s="878"/>
      <c r="KRV39" s="1193"/>
      <c r="KRW39" s="1193"/>
      <c r="KRX39" s="1193"/>
      <c r="KRY39" s="1193"/>
      <c r="KRZ39" s="658"/>
      <c r="KSA39" s="1193"/>
      <c r="KSB39" s="1193"/>
      <c r="KSC39" s="878"/>
      <c r="KSD39" s="878"/>
      <c r="KSE39" s="1193"/>
      <c r="KSF39" s="1193"/>
      <c r="KSG39" s="1193"/>
      <c r="KSH39" s="1193"/>
      <c r="KSI39" s="658"/>
      <c r="KSJ39" s="1193"/>
      <c r="KSK39" s="1193"/>
      <c r="KSL39" s="878"/>
      <c r="KSM39" s="878"/>
      <c r="KSN39" s="1193"/>
      <c r="KSO39" s="1193"/>
      <c r="KSP39" s="1193"/>
      <c r="KSQ39" s="1193"/>
      <c r="KSR39" s="658"/>
      <c r="KSS39" s="1193"/>
      <c r="KST39" s="1193"/>
      <c r="KSU39" s="878"/>
      <c r="KSV39" s="878"/>
      <c r="KSW39" s="1193"/>
      <c r="KSX39" s="1193"/>
      <c r="KSY39" s="1193"/>
      <c r="KSZ39" s="1193"/>
      <c r="KTA39" s="658"/>
      <c r="KTB39" s="1193"/>
      <c r="KTC39" s="1193"/>
      <c r="KTD39" s="878"/>
      <c r="KTE39" s="878"/>
      <c r="KTF39" s="1193"/>
      <c r="KTG39" s="1193"/>
      <c r="KTH39" s="1193"/>
      <c r="KTI39" s="1193"/>
      <c r="KTJ39" s="658"/>
      <c r="KTK39" s="1193"/>
      <c r="KTL39" s="1193"/>
      <c r="KTM39" s="878"/>
      <c r="KTN39" s="878"/>
      <c r="KTO39" s="1193"/>
      <c r="KTP39" s="1193"/>
      <c r="KTQ39" s="1193"/>
      <c r="KTR39" s="1193"/>
      <c r="KTS39" s="658"/>
      <c r="KTT39" s="1193"/>
      <c r="KTU39" s="1193"/>
      <c r="KTV39" s="878"/>
      <c r="KTW39" s="878"/>
      <c r="KTX39" s="1193"/>
      <c r="KTY39" s="1193"/>
      <c r="KTZ39" s="1193"/>
      <c r="KUA39" s="1193"/>
      <c r="KUB39" s="658"/>
      <c r="KUC39" s="1193"/>
      <c r="KUD39" s="1193"/>
      <c r="KUE39" s="878"/>
      <c r="KUF39" s="878"/>
      <c r="KUG39" s="1193"/>
      <c r="KUH39" s="1193"/>
      <c r="KUI39" s="1193"/>
      <c r="KUJ39" s="1193"/>
      <c r="KUK39" s="658"/>
      <c r="KUL39" s="1193"/>
      <c r="KUM39" s="1193"/>
      <c r="KUN39" s="878"/>
      <c r="KUO39" s="878"/>
      <c r="KUP39" s="1193"/>
      <c r="KUQ39" s="1193"/>
      <c r="KUR39" s="1193"/>
      <c r="KUS39" s="1193"/>
      <c r="KUT39" s="658"/>
      <c r="KUU39" s="1193"/>
      <c r="KUV39" s="1193"/>
      <c r="KUW39" s="878"/>
      <c r="KUX39" s="878"/>
      <c r="KUY39" s="1193"/>
      <c r="KUZ39" s="1193"/>
      <c r="KVA39" s="1193"/>
      <c r="KVB39" s="1193"/>
      <c r="KVC39" s="658"/>
      <c r="KVD39" s="1193"/>
      <c r="KVE39" s="1193"/>
      <c r="KVF39" s="878"/>
      <c r="KVG39" s="878"/>
      <c r="KVH39" s="1193"/>
      <c r="KVI39" s="1193"/>
      <c r="KVJ39" s="1193"/>
      <c r="KVK39" s="1193"/>
      <c r="KVL39" s="658"/>
      <c r="KVM39" s="1193"/>
      <c r="KVN39" s="1193"/>
      <c r="KVO39" s="878"/>
      <c r="KVP39" s="878"/>
      <c r="KVQ39" s="1193"/>
      <c r="KVR39" s="1193"/>
      <c r="KVS39" s="1193"/>
      <c r="KVT39" s="1193"/>
      <c r="KVU39" s="658"/>
      <c r="KVV39" s="1193"/>
      <c r="KVW39" s="1193"/>
      <c r="KVX39" s="878"/>
      <c r="KVY39" s="878"/>
      <c r="KVZ39" s="1193"/>
      <c r="KWA39" s="1193"/>
      <c r="KWB39" s="1193"/>
      <c r="KWC39" s="1193"/>
      <c r="KWD39" s="658"/>
      <c r="KWE39" s="1193"/>
      <c r="KWF39" s="1193"/>
      <c r="KWG39" s="878"/>
      <c r="KWH39" s="878"/>
      <c r="KWI39" s="1193"/>
      <c r="KWJ39" s="1193"/>
      <c r="KWK39" s="1193"/>
      <c r="KWL39" s="1193"/>
      <c r="KWM39" s="658"/>
      <c r="KWN39" s="1193"/>
      <c r="KWO39" s="1193"/>
      <c r="KWP39" s="878"/>
      <c r="KWQ39" s="878"/>
      <c r="KWR39" s="1193"/>
      <c r="KWS39" s="1193"/>
      <c r="KWT39" s="1193"/>
      <c r="KWU39" s="1193"/>
      <c r="KWV39" s="658"/>
      <c r="KWW39" s="1193"/>
      <c r="KWX39" s="1193"/>
      <c r="KWY39" s="878"/>
      <c r="KWZ39" s="878"/>
      <c r="KXA39" s="1193"/>
      <c r="KXB39" s="1193"/>
      <c r="KXC39" s="1193"/>
      <c r="KXD39" s="1193"/>
      <c r="KXE39" s="658"/>
      <c r="KXF39" s="1193"/>
      <c r="KXG39" s="1193"/>
      <c r="KXH39" s="878"/>
      <c r="KXI39" s="878"/>
      <c r="KXJ39" s="1193"/>
      <c r="KXK39" s="1193"/>
      <c r="KXL39" s="1193"/>
      <c r="KXM39" s="1193"/>
      <c r="KXN39" s="658"/>
      <c r="KXO39" s="1193"/>
      <c r="KXP39" s="1193"/>
      <c r="KXQ39" s="878"/>
      <c r="KXR39" s="878"/>
      <c r="KXS39" s="1193"/>
      <c r="KXT39" s="1193"/>
      <c r="KXU39" s="1193"/>
      <c r="KXV39" s="1193"/>
      <c r="KXW39" s="658"/>
      <c r="KXX39" s="1193"/>
      <c r="KXY39" s="1193"/>
      <c r="KXZ39" s="878"/>
      <c r="KYA39" s="878"/>
      <c r="KYB39" s="1193"/>
      <c r="KYC39" s="1193"/>
      <c r="KYD39" s="1193"/>
      <c r="KYE39" s="1193"/>
      <c r="KYF39" s="658"/>
      <c r="KYG39" s="1193"/>
      <c r="KYH39" s="1193"/>
      <c r="KYI39" s="878"/>
      <c r="KYJ39" s="878"/>
      <c r="KYK39" s="1193"/>
      <c r="KYL39" s="1193"/>
      <c r="KYM39" s="1193"/>
      <c r="KYN39" s="1193"/>
      <c r="KYO39" s="658"/>
      <c r="KYP39" s="1193"/>
      <c r="KYQ39" s="1193"/>
      <c r="KYR39" s="878"/>
      <c r="KYS39" s="878"/>
      <c r="KYT39" s="1193"/>
      <c r="KYU39" s="1193"/>
      <c r="KYV39" s="1193"/>
      <c r="KYW39" s="1193"/>
      <c r="KYX39" s="658"/>
      <c r="KYY39" s="1193"/>
      <c r="KYZ39" s="1193"/>
      <c r="KZA39" s="878"/>
      <c r="KZB39" s="878"/>
      <c r="KZC39" s="1193"/>
      <c r="KZD39" s="1193"/>
      <c r="KZE39" s="1193"/>
      <c r="KZF39" s="1193"/>
      <c r="KZG39" s="658"/>
      <c r="KZH39" s="1193"/>
      <c r="KZI39" s="1193"/>
      <c r="KZJ39" s="878"/>
      <c r="KZK39" s="878"/>
      <c r="KZL39" s="1193"/>
      <c r="KZM39" s="1193"/>
      <c r="KZN39" s="1193"/>
      <c r="KZO39" s="1193"/>
      <c r="KZP39" s="658"/>
      <c r="KZQ39" s="1193"/>
      <c r="KZR39" s="1193"/>
      <c r="KZS39" s="878"/>
      <c r="KZT39" s="878"/>
      <c r="KZU39" s="1193"/>
      <c r="KZV39" s="1193"/>
      <c r="KZW39" s="1193"/>
      <c r="KZX39" s="1193"/>
      <c r="KZY39" s="658"/>
      <c r="KZZ39" s="1193"/>
      <c r="LAA39" s="1193"/>
      <c r="LAB39" s="878"/>
      <c r="LAC39" s="878"/>
      <c r="LAD39" s="1193"/>
      <c r="LAE39" s="1193"/>
      <c r="LAF39" s="1193"/>
      <c r="LAG39" s="1193"/>
      <c r="LAH39" s="658"/>
      <c r="LAI39" s="1193"/>
      <c r="LAJ39" s="1193"/>
      <c r="LAK39" s="878"/>
      <c r="LAL39" s="878"/>
      <c r="LAM39" s="1193"/>
      <c r="LAN39" s="1193"/>
      <c r="LAO39" s="1193"/>
      <c r="LAP39" s="1193"/>
      <c r="LAQ39" s="658"/>
      <c r="LAR39" s="1193"/>
      <c r="LAS39" s="1193"/>
      <c r="LAT39" s="878"/>
      <c r="LAU39" s="878"/>
      <c r="LAV39" s="1193"/>
      <c r="LAW39" s="1193"/>
      <c r="LAX39" s="1193"/>
      <c r="LAY39" s="1193"/>
      <c r="LAZ39" s="658"/>
      <c r="LBA39" s="1193"/>
      <c r="LBB39" s="1193"/>
      <c r="LBC39" s="878"/>
      <c r="LBD39" s="878"/>
      <c r="LBE39" s="1193"/>
      <c r="LBF39" s="1193"/>
      <c r="LBG39" s="1193"/>
      <c r="LBH39" s="1193"/>
      <c r="LBI39" s="658"/>
      <c r="LBJ39" s="1193"/>
      <c r="LBK39" s="1193"/>
      <c r="LBL39" s="878"/>
      <c r="LBM39" s="878"/>
      <c r="LBN39" s="1193"/>
      <c r="LBO39" s="1193"/>
      <c r="LBP39" s="1193"/>
      <c r="LBQ39" s="1193"/>
      <c r="LBR39" s="658"/>
      <c r="LBS39" s="1193"/>
      <c r="LBT39" s="1193"/>
      <c r="LBU39" s="878"/>
      <c r="LBV39" s="878"/>
      <c r="LBW39" s="1193"/>
      <c r="LBX39" s="1193"/>
      <c r="LBY39" s="1193"/>
      <c r="LBZ39" s="1193"/>
      <c r="LCA39" s="658"/>
      <c r="LCB39" s="1193"/>
      <c r="LCC39" s="1193"/>
      <c r="LCD39" s="878"/>
      <c r="LCE39" s="878"/>
      <c r="LCF39" s="1193"/>
      <c r="LCG39" s="1193"/>
      <c r="LCH39" s="1193"/>
      <c r="LCI39" s="1193"/>
      <c r="LCJ39" s="658"/>
      <c r="LCK39" s="1193"/>
      <c r="LCL39" s="1193"/>
      <c r="LCM39" s="878"/>
      <c r="LCN39" s="878"/>
      <c r="LCO39" s="1193"/>
      <c r="LCP39" s="1193"/>
      <c r="LCQ39" s="1193"/>
      <c r="LCR39" s="1193"/>
      <c r="LCS39" s="658"/>
      <c r="LCT39" s="1193"/>
      <c r="LCU39" s="1193"/>
      <c r="LCV39" s="878"/>
      <c r="LCW39" s="878"/>
      <c r="LCX39" s="1193"/>
      <c r="LCY39" s="1193"/>
      <c r="LCZ39" s="1193"/>
      <c r="LDA39" s="1193"/>
      <c r="LDB39" s="658"/>
      <c r="LDC39" s="1193"/>
      <c r="LDD39" s="1193"/>
      <c r="LDE39" s="878"/>
      <c r="LDF39" s="878"/>
      <c r="LDG39" s="1193"/>
      <c r="LDH39" s="1193"/>
      <c r="LDI39" s="1193"/>
      <c r="LDJ39" s="1193"/>
      <c r="LDK39" s="658"/>
      <c r="LDL39" s="1193"/>
      <c r="LDM39" s="1193"/>
      <c r="LDN39" s="878"/>
      <c r="LDO39" s="878"/>
      <c r="LDP39" s="1193"/>
      <c r="LDQ39" s="1193"/>
      <c r="LDR39" s="1193"/>
      <c r="LDS39" s="1193"/>
      <c r="LDT39" s="658"/>
      <c r="LDU39" s="1193"/>
      <c r="LDV39" s="1193"/>
      <c r="LDW39" s="878"/>
      <c r="LDX39" s="878"/>
      <c r="LDY39" s="1193"/>
      <c r="LDZ39" s="1193"/>
      <c r="LEA39" s="1193"/>
      <c r="LEB39" s="1193"/>
      <c r="LEC39" s="658"/>
      <c r="LED39" s="1193"/>
      <c r="LEE39" s="1193"/>
      <c r="LEF39" s="878"/>
      <c r="LEG39" s="878"/>
      <c r="LEH39" s="1193"/>
      <c r="LEI39" s="1193"/>
      <c r="LEJ39" s="1193"/>
      <c r="LEK39" s="1193"/>
      <c r="LEL39" s="658"/>
      <c r="LEM39" s="1193"/>
      <c r="LEN39" s="1193"/>
      <c r="LEO39" s="878"/>
      <c r="LEP39" s="878"/>
      <c r="LEQ39" s="1193"/>
      <c r="LER39" s="1193"/>
      <c r="LES39" s="1193"/>
      <c r="LET39" s="1193"/>
      <c r="LEU39" s="658"/>
      <c r="LEV39" s="1193"/>
      <c r="LEW39" s="1193"/>
      <c r="LEX39" s="878"/>
      <c r="LEY39" s="878"/>
      <c r="LEZ39" s="1193"/>
      <c r="LFA39" s="1193"/>
      <c r="LFB39" s="1193"/>
      <c r="LFC39" s="1193"/>
      <c r="LFD39" s="658"/>
      <c r="LFE39" s="1193"/>
      <c r="LFF39" s="1193"/>
      <c r="LFG39" s="878"/>
      <c r="LFH39" s="878"/>
      <c r="LFI39" s="1193"/>
      <c r="LFJ39" s="1193"/>
      <c r="LFK39" s="1193"/>
      <c r="LFL39" s="1193"/>
      <c r="LFM39" s="658"/>
      <c r="LFN39" s="1193"/>
      <c r="LFO39" s="1193"/>
      <c r="LFP39" s="878"/>
      <c r="LFQ39" s="878"/>
      <c r="LFR39" s="1193"/>
      <c r="LFS39" s="1193"/>
      <c r="LFT39" s="1193"/>
      <c r="LFU39" s="1193"/>
      <c r="LFV39" s="658"/>
      <c r="LFW39" s="1193"/>
      <c r="LFX39" s="1193"/>
      <c r="LFY39" s="878"/>
      <c r="LFZ39" s="878"/>
      <c r="LGA39" s="1193"/>
      <c r="LGB39" s="1193"/>
      <c r="LGC39" s="1193"/>
      <c r="LGD39" s="1193"/>
      <c r="LGE39" s="658"/>
      <c r="LGF39" s="1193"/>
      <c r="LGG39" s="1193"/>
      <c r="LGH39" s="878"/>
      <c r="LGI39" s="878"/>
      <c r="LGJ39" s="1193"/>
      <c r="LGK39" s="1193"/>
      <c r="LGL39" s="1193"/>
      <c r="LGM39" s="1193"/>
      <c r="LGN39" s="658"/>
      <c r="LGO39" s="1193"/>
      <c r="LGP39" s="1193"/>
      <c r="LGQ39" s="878"/>
      <c r="LGR39" s="878"/>
      <c r="LGS39" s="1193"/>
      <c r="LGT39" s="1193"/>
      <c r="LGU39" s="1193"/>
      <c r="LGV39" s="1193"/>
      <c r="LGW39" s="658"/>
      <c r="LGX39" s="1193"/>
      <c r="LGY39" s="1193"/>
      <c r="LGZ39" s="878"/>
      <c r="LHA39" s="878"/>
      <c r="LHB39" s="1193"/>
      <c r="LHC39" s="1193"/>
      <c r="LHD39" s="1193"/>
      <c r="LHE39" s="1193"/>
      <c r="LHF39" s="658"/>
      <c r="LHG39" s="1193"/>
      <c r="LHH39" s="1193"/>
      <c r="LHI39" s="878"/>
      <c r="LHJ39" s="878"/>
      <c r="LHK39" s="1193"/>
      <c r="LHL39" s="1193"/>
      <c r="LHM39" s="1193"/>
      <c r="LHN39" s="1193"/>
      <c r="LHO39" s="658"/>
      <c r="LHP39" s="1193"/>
      <c r="LHQ39" s="1193"/>
      <c r="LHR39" s="878"/>
      <c r="LHS39" s="878"/>
      <c r="LHT39" s="1193"/>
      <c r="LHU39" s="1193"/>
      <c r="LHV39" s="1193"/>
      <c r="LHW39" s="1193"/>
      <c r="LHX39" s="658"/>
      <c r="LHY39" s="1193"/>
      <c r="LHZ39" s="1193"/>
      <c r="LIA39" s="878"/>
      <c r="LIB39" s="878"/>
      <c r="LIC39" s="1193"/>
      <c r="LID39" s="1193"/>
      <c r="LIE39" s="1193"/>
      <c r="LIF39" s="1193"/>
      <c r="LIG39" s="658"/>
      <c r="LIH39" s="1193"/>
      <c r="LII39" s="1193"/>
      <c r="LIJ39" s="878"/>
      <c r="LIK39" s="878"/>
      <c r="LIL39" s="1193"/>
      <c r="LIM39" s="1193"/>
      <c r="LIN39" s="1193"/>
      <c r="LIO39" s="1193"/>
      <c r="LIP39" s="658"/>
      <c r="LIQ39" s="1193"/>
      <c r="LIR39" s="1193"/>
      <c r="LIS39" s="878"/>
      <c r="LIT39" s="878"/>
      <c r="LIU39" s="1193"/>
      <c r="LIV39" s="1193"/>
      <c r="LIW39" s="1193"/>
      <c r="LIX39" s="1193"/>
      <c r="LIY39" s="658"/>
      <c r="LIZ39" s="1193"/>
      <c r="LJA39" s="1193"/>
      <c r="LJB39" s="878"/>
      <c r="LJC39" s="878"/>
      <c r="LJD39" s="1193"/>
      <c r="LJE39" s="1193"/>
      <c r="LJF39" s="1193"/>
      <c r="LJG39" s="1193"/>
      <c r="LJH39" s="658"/>
      <c r="LJI39" s="1193"/>
      <c r="LJJ39" s="1193"/>
      <c r="LJK39" s="878"/>
      <c r="LJL39" s="878"/>
      <c r="LJM39" s="1193"/>
      <c r="LJN39" s="1193"/>
      <c r="LJO39" s="1193"/>
      <c r="LJP39" s="1193"/>
      <c r="LJQ39" s="658"/>
      <c r="LJR39" s="1193"/>
      <c r="LJS39" s="1193"/>
      <c r="LJT39" s="878"/>
      <c r="LJU39" s="878"/>
      <c r="LJV39" s="1193"/>
      <c r="LJW39" s="1193"/>
      <c r="LJX39" s="1193"/>
      <c r="LJY39" s="1193"/>
      <c r="LJZ39" s="658"/>
      <c r="LKA39" s="1193"/>
      <c r="LKB39" s="1193"/>
      <c r="LKC39" s="878"/>
      <c r="LKD39" s="878"/>
      <c r="LKE39" s="1193"/>
      <c r="LKF39" s="1193"/>
      <c r="LKG39" s="1193"/>
      <c r="LKH39" s="1193"/>
      <c r="LKI39" s="658"/>
      <c r="LKJ39" s="1193"/>
      <c r="LKK39" s="1193"/>
      <c r="LKL39" s="878"/>
      <c r="LKM39" s="878"/>
      <c r="LKN39" s="1193"/>
      <c r="LKO39" s="1193"/>
      <c r="LKP39" s="1193"/>
      <c r="LKQ39" s="1193"/>
      <c r="LKR39" s="658"/>
      <c r="LKS39" s="1193"/>
      <c r="LKT39" s="1193"/>
      <c r="LKU39" s="878"/>
      <c r="LKV39" s="878"/>
      <c r="LKW39" s="1193"/>
      <c r="LKX39" s="1193"/>
      <c r="LKY39" s="1193"/>
      <c r="LKZ39" s="1193"/>
      <c r="LLA39" s="658"/>
      <c r="LLB39" s="1193"/>
      <c r="LLC39" s="1193"/>
      <c r="LLD39" s="878"/>
      <c r="LLE39" s="878"/>
      <c r="LLF39" s="1193"/>
      <c r="LLG39" s="1193"/>
      <c r="LLH39" s="1193"/>
      <c r="LLI39" s="1193"/>
      <c r="LLJ39" s="658"/>
      <c r="LLK39" s="1193"/>
      <c r="LLL39" s="1193"/>
      <c r="LLM39" s="878"/>
      <c r="LLN39" s="878"/>
      <c r="LLO39" s="1193"/>
      <c r="LLP39" s="1193"/>
      <c r="LLQ39" s="1193"/>
      <c r="LLR39" s="1193"/>
      <c r="LLS39" s="658"/>
      <c r="LLT39" s="1193"/>
      <c r="LLU39" s="1193"/>
      <c r="LLV39" s="878"/>
      <c r="LLW39" s="878"/>
      <c r="LLX39" s="1193"/>
      <c r="LLY39" s="1193"/>
      <c r="LLZ39" s="1193"/>
      <c r="LMA39" s="1193"/>
      <c r="LMB39" s="658"/>
      <c r="LMC39" s="1193"/>
      <c r="LMD39" s="1193"/>
      <c r="LME39" s="878"/>
      <c r="LMF39" s="878"/>
      <c r="LMG39" s="1193"/>
      <c r="LMH39" s="1193"/>
      <c r="LMI39" s="1193"/>
      <c r="LMJ39" s="1193"/>
      <c r="LMK39" s="658"/>
      <c r="LML39" s="1193"/>
      <c r="LMM39" s="1193"/>
      <c r="LMN39" s="878"/>
      <c r="LMO39" s="878"/>
      <c r="LMP39" s="1193"/>
      <c r="LMQ39" s="1193"/>
      <c r="LMR39" s="1193"/>
      <c r="LMS39" s="1193"/>
      <c r="LMT39" s="658"/>
      <c r="LMU39" s="1193"/>
      <c r="LMV39" s="1193"/>
      <c r="LMW39" s="878"/>
      <c r="LMX39" s="878"/>
      <c r="LMY39" s="1193"/>
      <c r="LMZ39" s="1193"/>
      <c r="LNA39" s="1193"/>
      <c r="LNB39" s="1193"/>
      <c r="LNC39" s="658"/>
      <c r="LND39" s="1193"/>
      <c r="LNE39" s="1193"/>
      <c r="LNF39" s="878"/>
      <c r="LNG39" s="878"/>
      <c r="LNH39" s="1193"/>
      <c r="LNI39" s="1193"/>
      <c r="LNJ39" s="1193"/>
      <c r="LNK39" s="1193"/>
      <c r="LNL39" s="658"/>
      <c r="LNM39" s="1193"/>
      <c r="LNN39" s="1193"/>
      <c r="LNO39" s="878"/>
      <c r="LNP39" s="878"/>
      <c r="LNQ39" s="1193"/>
      <c r="LNR39" s="1193"/>
      <c r="LNS39" s="1193"/>
      <c r="LNT39" s="1193"/>
      <c r="LNU39" s="658"/>
      <c r="LNV39" s="1193"/>
      <c r="LNW39" s="1193"/>
      <c r="LNX39" s="878"/>
      <c r="LNY39" s="878"/>
      <c r="LNZ39" s="1193"/>
      <c r="LOA39" s="1193"/>
      <c r="LOB39" s="1193"/>
      <c r="LOC39" s="1193"/>
      <c r="LOD39" s="658"/>
      <c r="LOE39" s="1193"/>
      <c r="LOF39" s="1193"/>
      <c r="LOG39" s="878"/>
      <c r="LOH39" s="878"/>
      <c r="LOI39" s="1193"/>
      <c r="LOJ39" s="1193"/>
      <c r="LOK39" s="1193"/>
      <c r="LOL39" s="1193"/>
      <c r="LOM39" s="658"/>
      <c r="LON39" s="1193"/>
      <c r="LOO39" s="1193"/>
      <c r="LOP39" s="878"/>
      <c r="LOQ39" s="878"/>
      <c r="LOR39" s="1193"/>
      <c r="LOS39" s="1193"/>
      <c r="LOT39" s="1193"/>
      <c r="LOU39" s="1193"/>
      <c r="LOV39" s="658"/>
      <c r="LOW39" s="1193"/>
      <c r="LOX39" s="1193"/>
      <c r="LOY39" s="878"/>
      <c r="LOZ39" s="878"/>
      <c r="LPA39" s="1193"/>
      <c r="LPB39" s="1193"/>
      <c r="LPC39" s="1193"/>
      <c r="LPD39" s="1193"/>
      <c r="LPE39" s="658"/>
      <c r="LPF39" s="1193"/>
      <c r="LPG39" s="1193"/>
      <c r="LPH39" s="878"/>
      <c r="LPI39" s="878"/>
      <c r="LPJ39" s="1193"/>
      <c r="LPK39" s="1193"/>
      <c r="LPL39" s="1193"/>
      <c r="LPM39" s="1193"/>
      <c r="LPN39" s="658"/>
      <c r="LPO39" s="1193"/>
      <c r="LPP39" s="1193"/>
      <c r="LPQ39" s="878"/>
      <c r="LPR39" s="878"/>
      <c r="LPS39" s="1193"/>
      <c r="LPT39" s="1193"/>
      <c r="LPU39" s="1193"/>
      <c r="LPV39" s="1193"/>
      <c r="LPW39" s="658"/>
      <c r="LPX39" s="1193"/>
      <c r="LPY39" s="1193"/>
      <c r="LPZ39" s="878"/>
      <c r="LQA39" s="878"/>
      <c r="LQB39" s="1193"/>
      <c r="LQC39" s="1193"/>
      <c r="LQD39" s="1193"/>
      <c r="LQE39" s="1193"/>
      <c r="LQF39" s="658"/>
      <c r="LQG39" s="1193"/>
      <c r="LQH39" s="1193"/>
      <c r="LQI39" s="878"/>
      <c r="LQJ39" s="878"/>
      <c r="LQK39" s="1193"/>
      <c r="LQL39" s="1193"/>
      <c r="LQM39" s="1193"/>
      <c r="LQN39" s="1193"/>
      <c r="LQO39" s="658"/>
      <c r="LQP39" s="1193"/>
      <c r="LQQ39" s="1193"/>
      <c r="LQR39" s="878"/>
      <c r="LQS39" s="878"/>
      <c r="LQT39" s="1193"/>
      <c r="LQU39" s="1193"/>
      <c r="LQV39" s="1193"/>
      <c r="LQW39" s="1193"/>
      <c r="LQX39" s="658"/>
      <c r="LQY39" s="1193"/>
      <c r="LQZ39" s="1193"/>
      <c r="LRA39" s="878"/>
      <c r="LRB39" s="878"/>
      <c r="LRC39" s="1193"/>
      <c r="LRD39" s="1193"/>
      <c r="LRE39" s="1193"/>
      <c r="LRF39" s="1193"/>
      <c r="LRG39" s="658"/>
      <c r="LRH39" s="1193"/>
      <c r="LRI39" s="1193"/>
      <c r="LRJ39" s="878"/>
      <c r="LRK39" s="878"/>
      <c r="LRL39" s="1193"/>
      <c r="LRM39" s="1193"/>
      <c r="LRN39" s="1193"/>
      <c r="LRO39" s="1193"/>
      <c r="LRP39" s="658"/>
      <c r="LRQ39" s="1193"/>
      <c r="LRR39" s="1193"/>
      <c r="LRS39" s="878"/>
      <c r="LRT39" s="878"/>
      <c r="LRU39" s="1193"/>
      <c r="LRV39" s="1193"/>
      <c r="LRW39" s="1193"/>
      <c r="LRX39" s="1193"/>
      <c r="LRY39" s="658"/>
      <c r="LRZ39" s="1193"/>
      <c r="LSA39" s="1193"/>
      <c r="LSB39" s="878"/>
      <c r="LSC39" s="878"/>
      <c r="LSD39" s="1193"/>
      <c r="LSE39" s="1193"/>
      <c r="LSF39" s="1193"/>
      <c r="LSG39" s="1193"/>
      <c r="LSH39" s="658"/>
      <c r="LSI39" s="1193"/>
      <c r="LSJ39" s="1193"/>
      <c r="LSK39" s="878"/>
      <c r="LSL39" s="878"/>
      <c r="LSM39" s="1193"/>
      <c r="LSN39" s="1193"/>
      <c r="LSO39" s="1193"/>
      <c r="LSP39" s="1193"/>
      <c r="LSQ39" s="658"/>
      <c r="LSR39" s="1193"/>
      <c r="LSS39" s="1193"/>
      <c r="LST39" s="878"/>
      <c r="LSU39" s="878"/>
      <c r="LSV39" s="1193"/>
      <c r="LSW39" s="1193"/>
      <c r="LSX39" s="1193"/>
      <c r="LSY39" s="1193"/>
      <c r="LSZ39" s="658"/>
      <c r="LTA39" s="1193"/>
      <c r="LTB39" s="1193"/>
      <c r="LTC39" s="878"/>
      <c r="LTD39" s="878"/>
      <c r="LTE39" s="1193"/>
      <c r="LTF39" s="1193"/>
      <c r="LTG39" s="1193"/>
      <c r="LTH39" s="1193"/>
      <c r="LTI39" s="658"/>
      <c r="LTJ39" s="1193"/>
      <c r="LTK39" s="1193"/>
      <c r="LTL39" s="878"/>
      <c r="LTM39" s="878"/>
      <c r="LTN39" s="1193"/>
      <c r="LTO39" s="1193"/>
      <c r="LTP39" s="1193"/>
      <c r="LTQ39" s="1193"/>
      <c r="LTR39" s="658"/>
      <c r="LTS39" s="1193"/>
      <c r="LTT39" s="1193"/>
      <c r="LTU39" s="878"/>
      <c r="LTV39" s="878"/>
      <c r="LTW39" s="1193"/>
      <c r="LTX39" s="1193"/>
      <c r="LTY39" s="1193"/>
      <c r="LTZ39" s="1193"/>
      <c r="LUA39" s="658"/>
      <c r="LUB39" s="1193"/>
      <c r="LUC39" s="1193"/>
      <c r="LUD39" s="878"/>
      <c r="LUE39" s="878"/>
      <c r="LUF39" s="1193"/>
      <c r="LUG39" s="1193"/>
      <c r="LUH39" s="1193"/>
      <c r="LUI39" s="1193"/>
      <c r="LUJ39" s="658"/>
      <c r="LUK39" s="1193"/>
      <c r="LUL39" s="1193"/>
      <c r="LUM39" s="878"/>
      <c r="LUN39" s="878"/>
      <c r="LUO39" s="1193"/>
      <c r="LUP39" s="1193"/>
      <c r="LUQ39" s="1193"/>
      <c r="LUR39" s="1193"/>
      <c r="LUS39" s="658"/>
      <c r="LUT39" s="1193"/>
      <c r="LUU39" s="1193"/>
      <c r="LUV39" s="878"/>
      <c r="LUW39" s="878"/>
      <c r="LUX39" s="1193"/>
      <c r="LUY39" s="1193"/>
      <c r="LUZ39" s="1193"/>
      <c r="LVA39" s="1193"/>
      <c r="LVB39" s="658"/>
      <c r="LVC39" s="1193"/>
      <c r="LVD39" s="1193"/>
      <c r="LVE39" s="878"/>
      <c r="LVF39" s="878"/>
      <c r="LVG39" s="1193"/>
      <c r="LVH39" s="1193"/>
      <c r="LVI39" s="1193"/>
      <c r="LVJ39" s="1193"/>
      <c r="LVK39" s="658"/>
      <c r="LVL39" s="1193"/>
      <c r="LVM39" s="1193"/>
      <c r="LVN39" s="878"/>
      <c r="LVO39" s="878"/>
      <c r="LVP39" s="1193"/>
      <c r="LVQ39" s="1193"/>
      <c r="LVR39" s="1193"/>
      <c r="LVS39" s="1193"/>
      <c r="LVT39" s="658"/>
      <c r="LVU39" s="1193"/>
      <c r="LVV39" s="1193"/>
      <c r="LVW39" s="878"/>
      <c r="LVX39" s="878"/>
      <c r="LVY39" s="1193"/>
      <c r="LVZ39" s="1193"/>
      <c r="LWA39" s="1193"/>
      <c r="LWB39" s="1193"/>
      <c r="LWC39" s="658"/>
      <c r="LWD39" s="1193"/>
      <c r="LWE39" s="1193"/>
      <c r="LWF39" s="878"/>
      <c r="LWG39" s="878"/>
      <c r="LWH39" s="1193"/>
      <c r="LWI39" s="1193"/>
      <c r="LWJ39" s="1193"/>
      <c r="LWK39" s="1193"/>
      <c r="LWL39" s="658"/>
      <c r="LWM39" s="1193"/>
      <c r="LWN39" s="1193"/>
      <c r="LWO39" s="878"/>
      <c r="LWP39" s="878"/>
      <c r="LWQ39" s="1193"/>
      <c r="LWR39" s="1193"/>
      <c r="LWS39" s="1193"/>
      <c r="LWT39" s="1193"/>
      <c r="LWU39" s="658"/>
      <c r="LWV39" s="1193"/>
      <c r="LWW39" s="1193"/>
      <c r="LWX39" s="878"/>
      <c r="LWY39" s="878"/>
      <c r="LWZ39" s="1193"/>
      <c r="LXA39" s="1193"/>
      <c r="LXB39" s="1193"/>
      <c r="LXC39" s="1193"/>
      <c r="LXD39" s="658"/>
      <c r="LXE39" s="1193"/>
      <c r="LXF39" s="1193"/>
      <c r="LXG39" s="878"/>
      <c r="LXH39" s="878"/>
      <c r="LXI39" s="1193"/>
      <c r="LXJ39" s="1193"/>
      <c r="LXK39" s="1193"/>
      <c r="LXL39" s="1193"/>
      <c r="LXM39" s="658"/>
      <c r="LXN39" s="1193"/>
      <c r="LXO39" s="1193"/>
      <c r="LXP39" s="878"/>
      <c r="LXQ39" s="878"/>
      <c r="LXR39" s="1193"/>
      <c r="LXS39" s="1193"/>
      <c r="LXT39" s="1193"/>
      <c r="LXU39" s="1193"/>
      <c r="LXV39" s="658"/>
      <c r="LXW39" s="1193"/>
      <c r="LXX39" s="1193"/>
      <c r="LXY39" s="878"/>
      <c r="LXZ39" s="878"/>
      <c r="LYA39" s="1193"/>
      <c r="LYB39" s="1193"/>
      <c r="LYC39" s="1193"/>
      <c r="LYD39" s="1193"/>
      <c r="LYE39" s="658"/>
      <c r="LYF39" s="1193"/>
      <c r="LYG39" s="1193"/>
      <c r="LYH39" s="878"/>
      <c r="LYI39" s="878"/>
      <c r="LYJ39" s="1193"/>
      <c r="LYK39" s="1193"/>
      <c r="LYL39" s="1193"/>
      <c r="LYM39" s="1193"/>
      <c r="LYN39" s="658"/>
      <c r="LYO39" s="1193"/>
      <c r="LYP39" s="1193"/>
      <c r="LYQ39" s="878"/>
      <c r="LYR39" s="878"/>
      <c r="LYS39" s="1193"/>
      <c r="LYT39" s="1193"/>
      <c r="LYU39" s="1193"/>
      <c r="LYV39" s="1193"/>
      <c r="LYW39" s="658"/>
      <c r="LYX39" s="1193"/>
      <c r="LYY39" s="1193"/>
      <c r="LYZ39" s="878"/>
      <c r="LZA39" s="878"/>
      <c r="LZB39" s="1193"/>
      <c r="LZC39" s="1193"/>
      <c r="LZD39" s="1193"/>
      <c r="LZE39" s="1193"/>
      <c r="LZF39" s="658"/>
      <c r="LZG39" s="1193"/>
      <c r="LZH39" s="1193"/>
      <c r="LZI39" s="878"/>
      <c r="LZJ39" s="878"/>
      <c r="LZK39" s="1193"/>
      <c r="LZL39" s="1193"/>
      <c r="LZM39" s="1193"/>
      <c r="LZN39" s="1193"/>
      <c r="LZO39" s="658"/>
      <c r="LZP39" s="1193"/>
      <c r="LZQ39" s="1193"/>
      <c r="LZR39" s="878"/>
      <c r="LZS39" s="878"/>
      <c r="LZT39" s="1193"/>
      <c r="LZU39" s="1193"/>
      <c r="LZV39" s="1193"/>
      <c r="LZW39" s="1193"/>
      <c r="LZX39" s="658"/>
      <c r="LZY39" s="1193"/>
      <c r="LZZ39" s="1193"/>
      <c r="MAA39" s="878"/>
      <c r="MAB39" s="878"/>
      <c r="MAC39" s="1193"/>
      <c r="MAD39" s="1193"/>
      <c r="MAE39" s="1193"/>
      <c r="MAF39" s="1193"/>
      <c r="MAG39" s="658"/>
      <c r="MAH39" s="1193"/>
      <c r="MAI39" s="1193"/>
      <c r="MAJ39" s="878"/>
      <c r="MAK39" s="878"/>
      <c r="MAL39" s="1193"/>
      <c r="MAM39" s="1193"/>
      <c r="MAN39" s="1193"/>
      <c r="MAO39" s="1193"/>
      <c r="MAP39" s="658"/>
      <c r="MAQ39" s="1193"/>
      <c r="MAR39" s="1193"/>
      <c r="MAS39" s="878"/>
      <c r="MAT39" s="878"/>
      <c r="MAU39" s="1193"/>
      <c r="MAV39" s="1193"/>
      <c r="MAW39" s="1193"/>
      <c r="MAX39" s="1193"/>
      <c r="MAY39" s="658"/>
      <c r="MAZ39" s="1193"/>
      <c r="MBA39" s="1193"/>
      <c r="MBB39" s="878"/>
      <c r="MBC39" s="878"/>
      <c r="MBD39" s="1193"/>
      <c r="MBE39" s="1193"/>
      <c r="MBF39" s="1193"/>
      <c r="MBG39" s="1193"/>
      <c r="MBH39" s="658"/>
      <c r="MBI39" s="1193"/>
      <c r="MBJ39" s="1193"/>
      <c r="MBK39" s="878"/>
      <c r="MBL39" s="878"/>
      <c r="MBM39" s="1193"/>
      <c r="MBN39" s="1193"/>
      <c r="MBO39" s="1193"/>
      <c r="MBP39" s="1193"/>
      <c r="MBQ39" s="658"/>
      <c r="MBR39" s="1193"/>
      <c r="MBS39" s="1193"/>
      <c r="MBT39" s="878"/>
      <c r="MBU39" s="878"/>
      <c r="MBV39" s="1193"/>
      <c r="MBW39" s="1193"/>
      <c r="MBX39" s="1193"/>
      <c r="MBY39" s="1193"/>
      <c r="MBZ39" s="658"/>
      <c r="MCA39" s="1193"/>
      <c r="MCB39" s="1193"/>
      <c r="MCC39" s="878"/>
      <c r="MCD39" s="878"/>
      <c r="MCE39" s="1193"/>
      <c r="MCF39" s="1193"/>
      <c r="MCG39" s="1193"/>
      <c r="MCH39" s="1193"/>
      <c r="MCI39" s="658"/>
      <c r="MCJ39" s="1193"/>
      <c r="MCK39" s="1193"/>
      <c r="MCL39" s="878"/>
      <c r="MCM39" s="878"/>
      <c r="MCN39" s="1193"/>
      <c r="MCO39" s="1193"/>
      <c r="MCP39" s="1193"/>
      <c r="MCQ39" s="1193"/>
      <c r="MCR39" s="658"/>
      <c r="MCS39" s="1193"/>
      <c r="MCT39" s="1193"/>
      <c r="MCU39" s="878"/>
      <c r="MCV39" s="878"/>
      <c r="MCW39" s="1193"/>
      <c r="MCX39" s="1193"/>
      <c r="MCY39" s="1193"/>
      <c r="MCZ39" s="1193"/>
      <c r="MDA39" s="658"/>
      <c r="MDB39" s="1193"/>
      <c r="MDC39" s="1193"/>
      <c r="MDD39" s="878"/>
      <c r="MDE39" s="878"/>
      <c r="MDF39" s="1193"/>
      <c r="MDG39" s="1193"/>
      <c r="MDH39" s="1193"/>
      <c r="MDI39" s="1193"/>
      <c r="MDJ39" s="658"/>
      <c r="MDK39" s="1193"/>
      <c r="MDL39" s="1193"/>
      <c r="MDM39" s="878"/>
      <c r="MDN39" s="878"/>
      <c r="MDO39" s="1193"/>
      <c r="MDP39" s="1193"/>
      <c r="MDQ39" s="1193"/>
      <c r="MDR39" s="1193"/>
      <c r="MDS39" s="658"/>
      <c r="MDT39" s="1193"/>
      <c r="MDU39" s="1193"/>
      <c r="MDV39" s="878"/>
      <c r="MDW39" s="878"/>
      <c r="MDX39" s="1193"/>
      <c r="MDY39" s="1193"/>
      <c r="MDZ39" s="1193"/>
      <c r="MEA39" s="1193"/>
      <c r="MEB39" s="658"/>
      <c r="MEC39" s="1193"/>
      <c r="MED39" s="1193"/>
      <c r="MEE39" s="878"/>
      <c r="MEF39" s="878"/>
      <c r="MEG39" s="1193"/>
      <c r="MEH39" s="1193"/>
      <c r="MEI39" s="1193"/>
      <c r="MEJ39" s="1193"/>
      <c r="MEK39" s="658"/>
      <c r="MEL39" s="1193"/>
      <c r="MEM39" s="1193"/>
      <c r="MEN39" s="878"/>
      <c r="MEO39" s="878"/>
      <c r="MEP39" s="1193"/>
      <c r="MEQ39" s="1193"/>
      <c r="MER39" s="1193"/>
      <c r="MES39" s="1193"/>
      <c r="MET39" s="658"/>
      <c r="MEU39" s="1193"/>
      <c r="MEV39" s="1193"/>
      <c r="MEW39" s="878"/>
      <c r="MEX39" s="878"/>
      <c r="MEY39" s="1193"/>
      <c r="MEZ39" s="1193"/>
      <c r="MFA39" s="1193"/>
      <c r="MFB39" s="1193"/>
      <c r="MFC39" s="658"/>
      <c r="MFD39" s="1193"/>
      <c r="MFE39" s="1193"/>
      <c r="MFF39" s="878"/>
      <c r="MFG39" s="878"/>
      <c r="MFH39" s="1193"/>
      <c r="MFI39" s="1193"/>
      <c r="MFJ39" s="1193"/>
      <c r="MFK39" s="1193"/>
      <c r="MFL39" s="658"/>
      <c r="MFM39" s="1193"/>
      <c r="MFN39" s="1193"/>
      <c r="MFO39" s="878"/>
      <c r="MFP39" s="878"/>
      <c r="MFQ39" s="1193"/>
      <c r="MFR39" s="1193"/>
      <c r="MFS39" s="1193"/>
      <c r="MFT39" s="1193"/>
      <c r="MFU39" s="658"/>
      <c r="MFV39" s="1193"/>
      <c r="MFW39" s="1193"/>
      <c r="MFX39" s="878"/>
      <c r="MFY39" s="878"/>
      <c r="MFZ39" s="1193"/>
      <c r="MGA39" s="1193"/>
      <c r="MGB39" s="1193"/>
      <c r="MGC39" s="1193"/>
      <c r="MGD39" s="658"/>
      <c r="MGE39" s="1193"/>
      <c r="MGF39" s="1193"/>
      <c r="MGG39" s="878"/>
      <c r="MGH39" s="878"/>
      <c r="MGI39" s="1193"/>
      <c r="MGJ39" s="1193"/>
      <c r="MGK39" s="1193"/>
      <c r="MGL39" s="1193"/>
      <c r="MGM39" s="658"/>
      <c r="MGN39" s="1193"/>
      <c r="MGO39" s="1193"/>
      <c r="MGP39" s="878"/>
      <c r="MGQ39" s="878"/>
      <c r="MGR39" s="1193"/>
      <c r="MGS39" s="1193"/>
      <c r="MGT39" s="1193"/>
      <c r="MGU39" s="1193"/>
      <c r="MGV39" s="658"/>
      <c r="MGW39" s="1193"/>
      <c r="MGX39" s="1193"/>
      <c r="MGY39" s="878"/>
      <c r="MGZ39" s="878"/>
      <c r="MHA39" s="1193"/>
      <c r="MHB39" s="1193"/>
      <c r="MHC39" s="1193"/>
      <c r="MHD39" s="1193"/>
      <c r="MHE39" s="658"/>
      <c r="MHF39" s="1193"/>
      <c r="MHG39" s="1193"/>
      <c r="MHH39" s="878"/>
      <c r="MHI39" s="878"/>
      <c r="MHJ39" s="1193"/>
      <c r="MHK39" s="1193"/>
      <c r="MHL39" s="1193"/>
      <c r="MHM39" s="1193"/>
      <c r="MHN39" s="658"/>
      <c r="MHO39" s="1193"/>
      <c r="MHP39" s="1193"/>
      <c r="MHQ39" s="878"/>
      <c r="MHR39" s="878"/>
      <c r="MHS39" s="1193"/>
      <c r="MHT39" s="1193"/>
      <c r="MHU39" s="1193"/>
      <c r="MHV39" s="1193"/>
      <c r="MHW39" s="658"/>
      <c r="MHX39" s="1193"/>
      <c r="MHY39" s="1193"/>
      <c r="MHZ39" s="878"/>
      <c r="MIA39" s="878"/>
      <c r="MIB39" s="1193"/>
      <c r="MIC39" s="1193"/>
      <c r="MID39" s="1193"/>
      <c r="MIE39" s="1193"/>
      <c r="MIF39" s="658"/>
      <c r="MIG39" s="1193"/>
      <c r="MIH39" s="1193"/>
      <c r="MII39" s="878"/>
      <c r="MIJ39" s="878"/>
      <c r="MIK39" s="1193"/>
      <c r="MIL39" s="1193"/>
      <c r="MIM39" s="1193"/>
      <c r="MIN39" s="1193"/>
      <c r="MIO39" s="658"/>
      <c r="MIP39" s="1193"/>
      <c r="MIQ39" s="1193"/>
      <c r="MIR39" s="878"/>
      <c r="MIS39" s="878"/>
      <c r="MIT39" s="1193"/>
      <c r="MIU39" s="1193"/>
      <c r="MIV39" s="1193"/>
      <c r="MIW39" s="1193"/>
      <c r="MIX39" s="658"/>
      <c r="MIY39" s="1193"/>
      <c r="MIZ39" s="1193"/>
      <c r="MJA39" s="878"/>
      <c r="MJB39" s="878"/>
      <c r="MJC39" s="1193"/>
      <c r="MJD39" s="1193"/>
      <c r="MJE39" s="1193"/>
      <c r="MJF39" s="1193"/>
      <c r="MJG39" s="658"/>
      <c r="MJH39" s="1193"/>
      <c r="MJI39" s="1193"/>
      <c r="MJJ39" s="878"/>
      <c r="MJK39" s="878"/>
      <c r="MJL39" s="1193"/>
      <c r="MJM39" s="1193"/>
      <c r="MJN39" s="1193"/>
      <c r="MJO39" s="1193"/>
      <c r="MJP39" s="658"/>
      <c r="MJQ39" s="1193"/>
      <c r="MJR39" s="1193"/>
      <c r="MJS39" s="878"/>
      <c r="MJT39" s="878"/>
      <c r="MJU39" s="1193"/>
      <c r="MJV39" s="1193"/>
      <c r="MJW39" s="1193"/>
      <c r="MJX39" s="1193"/>
      <c r="MJY39" s="658"/>
      <c r="MJZ39" s="1193"/>
      <c r="MKA39" s="1193"/>
      <c r="MKB39" s="878"/>
      <c r="MKC39" s="878"/>
      <c r="MKD39" s="1193"/>
      <c r="MKE39" s="1193"/>
      <c r="MKF39" s="1193"/>
      <c r="MKG39" s="1193"/>
      <c r="MKH39" s="658"/>
      <c r="MKI39" s="1193"/>
      <c r="MKJ39" s="1193"/>
      <c r="MKK39" s="878"/>
      <c r="MKL39" s="878"/>
      <c r="MKM39" s="1193"/>
      <c r="MKN39" s="1193"/>
      <c r="MKO39" s="1193"/>
      <c r="MKP39" s="1193"/>
      <c r="MKQ39" s="658"/>
      <c r="MKR39" s="1193"/>
      <c r="MKS39" s="1193"/>
      <c r="MKT39" s="878"/>
      <c r="MKU39" s="878"/>
      <c r="MKV39" s="1193"/>
      <c r="MKW39" s="1193"/>
      <c r="MKX39" s="1193"/>
      <c r="MKY39" s="1193"/>
      <c r="MKZ39" s="658"/>
      <c r="MLA39" s="1193"/>
      <c r="MLB39" s="1193"/>
      <c r="MLC39" s="878"/>
      <c r="MLD39" s="878"/>
      <c r="MLE39" s="1193"/>
      <c r="MLF39" s="1193"/>
      <c r="MLG39" s="1193"/>
      <c r="MLH39" s="1193"/>
      <c r="MLI39" s="658"/>
      <c r="MLJ39" s="1193"/>
      <c r="MLK39" s="1193"/>
      <c r="MLL39" s="878"/>
      <c r="MLM39" s="878"/>
      <c r="MLN39" s="1193"/>
      <c r="MLO39" s="1193"/>
      <c r="MLP39" s="1193"/>
      <c r="MLQ39" s="1193"/>
      <c r="MLR39" s="658"/>
      <c r="MLS39" s="1193"/>
      <c r="MLT39" s="1193"/>
      <c r="MLU39" s="878"/>
      <c r="MLV39" s="878"/>
      <c r="MLW39" s="1193"/>
      <c r="MLX39" s="1193"/>
      <c r="MLY39" s="1193"/>
      <c r="MLZ39" s="1193"/>
      <c r="MMA39" s="658"/>
      <c r="MMB39" s="1193"/>
      <c r="MMC39" s="1193"/>
      <c r="MMD39" s="878"/>
      <c r="MME39" s="878"/>
      <c r="MMF39" s="1193"/>
      <c r="MMG39" s="1193"/>
      <c r="MMH39" s="1193"/>
      <c r="MMI39" s="1193"/>
      <c r="MMJ39" s="658"/>
      <c r="MMK39" s="1193"/>
      <c r="MML39" s="1193"/>
      <c r="MMM39" s="878"/>
      <c r="MMN39" s="878"/>
      <c r="MMO39" s="1193"/>
      <c r="MMP39" s="1193"/>
      <c r="MMQ39" s="1193"/>
      <c r="MMR39" s="1193"/>
      <c r="MMS39" s="658"/>
      <c r="MMT39" s="1193"/>
      <c r="MMU39" s="1193"/>
      <c r="MMV39" s="878"/>
      <c r="MMW39" s="878"/>
      <c r="MMX39" s="1193"/>
      <c r="MMY39" s="1193"/>
      <c r="MMZ39" s="1193"/>
      <c r="MNA39" s="1193"/>
      <c r="MNB39" s="658"/>
      <c r="MNC39" s="1193"/>
      <c r="MND39" s="1193"/>
      <c r="MNE39" s="878"/>
      <c r="MNF39" s="878"/>
      <c r="MNG39" s="1193"/>
      <c r="MNH39" s="1193"/>
      <c r="MNI39" s="1193"/>
      <c r="MNJ39" s="1193"/>
      <c r="MNK39" s="658"/>
      <c r="MNL39" s="1193"/>
      <c r="MNM39" s="1193"/>
      <c r="MNN39" s="878"/>
      <c r="MNO39" s="878"/>
      <c r="MNP39" s="1193"/>
      <c r="MNQ39" s="1193"/>
      <c r="MNR39" s="1193"/>
      <c r="MNS39" s="1193"/>
      <c r="MNT39" s="658"/>
      <c r="MNU39" s="1193"/>
      <c r="MNV39" s="1193"/>
      <c r="MNW39" s="878"/>
      <c r="MNX39" s="878"/>
      <c r="MNY39" s="1193"/>
      <c r="MNZ39" s="1193"/>
      <c r="MOA39" s="1193"/>
      <c r="MOB39" s="1193"/>
      <c r="MOC39" s="658"/>
      <c r="MOD39" s="1193"/>
      <c r="MOE39" s="1193"/>
      <c r="MOF39" s="878"/>
      <c r="MOG39" s="878"/>
      <c r="MOH39" s="1193"/>
      <c r="MOI39" s="1193"/>
      <c r="MOJ39" s="1193"/>
      <c r="MOK39" s="1193"/>
      <c r="MOL39" s="658"/>
      <c r="MOM39" s="1193"/>
      <c r="MON39" s="1193"/>
      <c r="MOO39" s="878"/>
      <c r="MOP39" s="878"/>
      <c r="MOQ39" s="1193"/>
      <c r="MOR39" s="1193"/>
      <c r="MOS39" s="1193"/>
      <c r="MOT39" s="1193"/>
      <c r="MOU39" s="658"/>
      <c r="MOV39" s="1193"/>
      <c r="MOW39" s="1193"/>
      <c r="MOX39" s="878"/>
      <c r="MOY39" s="878"/>
      <c r="MOZ39" s="1193"/>
      <c r="MPA39" s="1193"/>
      <c r="MPB39" s="1193"/>
      <c r="MPC39" s="1193"/>
      <c r="MPD39" s="658"/>
      <c r="MPE39" s="1193"/>
      <c r="MPF39" s="1193"/>
      <c r="MPG39" s="878"/>
      <c r="MPH39" s="878"/>
      <c r="MPI39" s="1193"/>
      <c r="MPJ39" s="1193"/>
      <c r="MPK39" s="1193"/>
      <c r="MPL39" s="1193"/>
      <c r="MPM39" s="658"/>
      <c r="MPN39" s="1193"/>
      <c r="MPO39" s="1193"/>
      <c r="MPP39" s="878"/>
      <c r="MPQ39" s="878"/>
      <c r="MPR39" s="1193"/>
      <c r="MPS39" s="1193"/>
      <c r="MPT39" s="1193"/>
      <c r="MPU39" s="1193"/>
      <c r="MPV39" s="658"/>
      <c r="MPW39" s="1193"/>
      <c r="MPX39" s="1193"/>
      <c r="MPY39" s="878"/>
      <c r="MPZ39" s="878"/>
      <c r="MQA39" s="1193"/>
      <c r="MQB39" s="1193"/>
      <c r="MQC39" s="1193"/>
      <c r="MQD39" s="1193"/>
      <c r="MQE39" s="658"/>
      <c r="MQF39" s="1193"/>
      <c r="MQG39" s="1193"/>
      <c r="MQH39" s="878"/>
      <c r="MQI39" s="878"/>
      <c r="MQJ39" s="1193"/>
      <c r="MQK39" s="1193"/>
      <c r="MQL39" s="1193"/>
      <c r="MQM39" s="1193"/>
      <c r="MQN39" s="658"/>
      <c r="MQO39" s="1193"/>
      <c r="MQP39" s="1193"/>
      <c r="MQQ39" s="878"/>
      <c r="MQR39" s="878"/>
      <c r="MQS39" s="1193"/>
      <c r="MQT39" s="1193"/>
      <c r="MQU39" s="1193"/>
      <c r="MQV39" s="1193"/>
      <c r="MQW39" s="658"/>
      <c r="MQX39" s="1193"/>
      <c r="MQY39" s="1193"/>
      <c r="MQZ39" s="878"/>
      <c r="MRA39" s="878"/>
      <c r="MRB39" s="1193"/>
      <c r="MRC39" s="1193"/>
      <c r="MRD39" s="1193"/>
      <c r="MRE39" s="1193"/>
      <c r="MRF39" s="658"/>
      <c r="MRG39" s="1193"/>
      <c r="MRH39" s="1193"/>
      <c r="MRI39" s="878"/>
      <c r="MRJ39" s="878"/>
      <c r="MRK39" s="1193"/>
      <c r="MRL39" s="1193"/>
      <c r="MRM39" s="1193"/>
      <c r="MRN39" s="1193"/>
      <c r="MRO39" s="658"/>
      <c r="MRP39" s="1193"/>
      <c r="MRQ39" s="1193"/>
      <c r="MRR39" s="878"/>
      <c r="MRS39" s="878"/>
      <c r="MRT39" s="1193"/>
      <c r="MRU39" s="1193"/>
      <c r="MRV39" s="1193"/>
      <c r="MRW39" s="1193"/>
      <c r="MRX39" s="658"/>
      <c r="MRY39" s="1193"/>
      <c r="MRZ39" s="1193"/>
      <c r="MSA39" s="878"/>
      <c r="MSB39" s="878"/>
      <c r="MSC39" s="1193"/>
      <c r="MSD39" s="1193"/>
      <c r="MSE39" s="1193"/>
      <c r="MSF39" s="1193"/>
      <c r="MSG39" s="658"/>
      <c r="MSH39" s="1193"/>
      <c r="MSI39" s="1193"/>
      <c r="MSJ39" s="878"/>
      <c r="MSK39" s="878"/>
      <c r="MSL39" s="1193"/>
      <c r="MSM39" s="1193"/>
      <c r="MSN39" s="1193"/>
      <c r="MSO39" s="1193"/>
      <c r="MSP39" s="658"/>
      <c r="MSQ39" s="1193"/>
      <c r="MSR39" s="1193"/>
      <c r="MSS39" s="878"/>
      <c r="MST39" s="878"/>
      <c r="MSU39" s="1193"/>
      <c r="MSV39" s="1193"/>
      <c r="MSW39" s="1193"/>
      <c r="MSX39" s="1193"/>
      <c r="MSY39" s="658"/>
      <c r="MSZ39" s="1193"/>
      <c r="MTA39" s="1193"/>
      <c r="MTB39" s="878"/>
      <c r="MTC39" s="878"/>
      <c r="MTD39" s="1193"/>
      <c r="MTE39" s="1193"/>
      <c r="MTF39" s="1193"/>
      <c r="MTG39" s="1193"/>
      <c r="MTH39" s="658"/>
      <c r="MTI39" s="1193"/>
      <c r="MTJ39" s="1193"/>
      <c r="MTK39" s="878"/>
      <c r="MTL39" s="878"/>
      <c r="MTM39" s="1193"/>
      <c r="MTN39" s="1193"/>
      <c r="MTO39" s="1193"/>
      <c r="MTP39" s="1193"/>
      <c r="MTQ39" s="658"/>
      <c r="MTR39" s="1193"/>
      <c r="MTS39" s="1193"/>
      <c r="MTT39" s="878"/>
      <c r="MTU39" s="878"/>
      <c r="MTV39" s="1193"/>
      <c r="MTW39" s="1193"/>
      <c r="MTX39" s="1193"/>
      <c r="MTY39" s="1193"/>
      <c r="MTZ39" s="658"/>
      <c r="MUA39" s="1193"/>
      <c r="MUB39" s="1193"/>
      <c r="MUC39" s="878"/>
      <c r="MUD39" s="878"/>
      <c r="MUE39" s="1193"/>
      <c r="MUF39" s="1193"/>
      <c r="MUG39" s="1193"/>
      <c r="MUH39" s="1193"/>
      <c r="MUI39" s="658"/>
      <c r="MUJ39" s="1193"/>
      <c r="MUK39" s="1193"/>
      <c r="MUL39" s="878"/>
      <c r="MUM39" s="878"/>
      <c r="MUN39" s="1193"/>
      <c r="MUO39" s="1193"/>
      <c r="MUP39" s="1193"/>
      <c r="MUQ39" s="1193"/>
      <c r="MUR39" s="658"/>
      <c r="MUS39" s="1193"/>
      <c r="MUT39" s="1193"/>
      <c r="MUU39" s="878"/>
      <c r="MUV39" s="878"/>
      <c r="MUW39" s="1193"/>
      <c r="MUX39" s="1193"/>
      <c r="MUY39" s="1193"/>
      <c r="MUZ39" s="1193"/>
      <c r="MVA39" s="658"/>
      <c r="MVB39" s="1193"/>
      <c r="MVC39" s="1193"/>
      <c r="MVD39" s="878"/>
      <c r="MVE39" s="878"/>
      <c r="MVF39" s="1193"/>
      <c r="MVG39" s="1193"/>
      <c r="MVH39" s="1193"/>
      <c r="MVI39" s="1193"/>
      <c r="MVJ39" s="658"/>
      <c r="MVK39" s="1193"/>
      <c r="MVL39" s="1193"/>
      <c r="MVM39" s="878"/>
      <c r="MVN39" s="878"/>
      <c r="MVO39" s="1193"/>
      <c r="MVP39" s="1193"/>
      <c r="MVQ39" s="1193"/>
      <c r="MVR39" s="1193"/>
      <c r="MVS39" s="658"/>
      <c r="MVT39" s="1193"/>
      <c r="MVU39" s="1193"/>
      <c r="MVV39" s="878"/>
      <c r="MVW39" s="878"/>
      <c r="MVX39" s="1193"/>
      <c r="MVY39" s="1193"/>
      <c r="MVZ39" s="1193"/>
      <c r="MWA39" s="1193"/>
      <c r="MWB39" s="658"/>
      <c r="MWC39" s="1193"/>
      <c r="MWD39" s="1193"/>
      <c r="MWE39" s="878"/>
      <c r="MWF39" s="878"/>
      <c r="MWG39" s="1193"/>
      <c r="MWH39" s="1193"/>
      <c r="MWI39" s="1193"/>
      <c r="MWJ39" s="1193"/>
      <c r="MWK39" s="658"/>
      <c r="MWL39" s="1193"/>
      <c r="MWM39" s="1193"/>
      <c r="MWN39" s="878"/>
      <c r="MWO39" s="878"/>
      <c r="MWP39" s="1193"/>
      <c r="MWQ39" s="1193"/>
      <c r="MWR39" s="1193"/>
      <c r="MWS39" s="1193"/>
      <c r="MWT39" s="658"/>
      <c r="MWU39" s="1193"/>
      <c r="MWV39" s="1193"/>
      <c r="MWW39" s="878"/>
      <c r="MWX39" s="878"/>
      <c r="MWY39" s="1193"/>
      <c r="MWZ39" s="1193"/>
      <c r="MXA39" s="1193"/>
      <c r="MXB39" s="1193"/>
      <c r="MXC39" s="658"/>
      <c r="MXD39" s="1193"/>
      <c r="MXE39" s="1193"/>
      <c r="MXF39" s="878"/>
      <c r="MXG39" s="878"/>
      <c r="MXH39" s="1193"/>
      <c r="MXI39" s="1193"/>
      <c r="MXJ39" s="1193"/>
      <c r="MXK39" s="1193"/>
      <c r="MXL39" s="658"/>
      <c r="MXM39" s="1193"/>
      <c r="MXN39" s="1193"/>
      <c r="MXO39" s="878"/>
      <c r="MXP39" s="878"/>
      <c r="MXQ39" s="1193"/>
      <c r="MXR39" s="1193"/>
      <c r="MXS39" s="1193"/>
      <c r="MXT39" s="1193"/>
      <c r="MXU39" s="658"/>
      <c r="MXV39" s="1193"/>
      <c r="MXW39" s="1193"/>
      <c r="MXX39" s="878"/>
      <c r="MXY39" s="878"/>
      <c r="MXZ39" s="1193"/>
      <c r="MYA39" s="1193"/>
      <c r="MYB39" s="1193"/>
      <c r="MYC39" s="1193"/>
      <c r="MYD39" s="658"/>
      <c r="MYE39" s="1193"/>
      <c r="MYF39" s="1193"/>
      <c r="MYG39" s="878"/>
      <c r="MYH39" s="878"/>
      <c r="MYI39" s="1193"/>
      <c r="MYJ39" s="1193"/>
      <c r="MYK39" s="1193"/>
      <c r="MYL39" s="1193"/>
      <c r="MYM39" s="658"/>
      <c r="MYN39" s="1193"/>
      <c r="MYO39" s="1193"/>
      <c r="MYP39" s="878"/>
      <c r="MYQ39" s="878"/>
      <c r="MYR39" s="1193"/>
      <c r="MYS39" s="1193"/>
      <c r="MYT39" s="1193"/>
      <c r="MYU39" s="1193"/>
      <c r="MYV39" s="658"/>
      <c r="MYW39" s="1193"/>
      <c r="MYX39" s="1193"/>
      <c r="MYY39" s="878"/>
      <c r="MYZ39" s="878"/>
      <c r="MZA39" s="1193"/>
      <c r="MZB39" s="1193"/>
      <c r="MZC39" s="1193"/>
      <c r="MZD39" s="1193"/>
      <c r="MZE39" s="658"/>
      <c r="MZF39" s="1193"/>
      <c r="MZG39" s="1193"/>
      <c r="MZH39" s="878"/>
      <c r="MZI39" s="878"/>
      <c r="MZJ39" s="1193"/>
      <c r="MZK39" s="1193"/>
      <c r="MZL39" s="1193"/>
      <c r="MZM39" s="1193"/>
      <c r="MZN39" s="658"/>
      <c r="MZO39" s="1193"/>
      <c r="MZP39" s="1193"/>
      <c r="MZQ39" s="878"/>
      <c r="MZR39" s="878"/>
      <c r="MZS39" s="1193"/>
      <c r="MZT39" s="1193"/>
      <c r="MZU39" s="1193"/>
      <c r="MZV39" s="1193"/>
      <c r="MZW39" s="658"/>
      <c r="MZX39" s="1193"/>
      <c r="MZY39" s="1193"/>
      <c r="MZZ39" s="878"/>
      <c r="NAA39" s="878"/>
      <c r="NAB39" s="1193"/>
      <c r="NAC39" s="1193"/>
      <c r="NAD39" s="1193"/>
      <c r="NAE39" s="1193"/>
      <c r="NAF39" s="658"/>
      <c r="NAG39" s="1193"/>
      <c r="NAH39" s="1193"/>
      <c r="NAI39" s="878"/>
      <c r="NAJ39" s="878"/>
      <c r="NAK39" s="1193"/>
      <c r="NAL39" s="1193"/>
      <c r="NAM39" s="1193"/>
      <c r="NAN39" s="1193"/>
      <c r="NAO39" s="658"/>
      <c r="NAP39" s="1193"/>
      <c r="NAQ39" s="1193"/>
      <c r="NAR39" s="878"/>
      <c r="NAS39" s="878"/>
      <c r="NAT39" s="1193"/>
      <c r="NAU39" s="1193"/>
      <c r="NAV39" s="1193"/>
      <c r="NAW39" s="1193"/>
      <c r="NAX39" s="658"/>
      <c r="NAY39" s="1193"/>
      <c r="NAZ39" s="1193"/>
      <c r="NBA39" s="878"/>
      <c r="NBB39" s="878"/>
      <c r="NBC39" s="1193"/>
      <c r="NBD39" s="1193"/>
      <c r="NBE39" s="1193"/>
      <c r="NBF39" s="1193"/>
      <c r="NBG39" s="658"/>
      <c r="NBH39" s="1193"/>
      <c r="NBI39" s="1193"/>
      <c r="NBJ39" s="878"/>
      <c r="NBK39" s="878"/>
      <c r="NBL39" s="1193"/>
      <c r="NBM39" s="1193"/>
      <c r="NBN39" s="1193"/>
      <c r="NBO39" s="1193"/>
      <c r="NBP39" s="658"/>
      <c r="NBQ39" s="1193"/>
      <c r="NBR39" s="1193"/>
      <c r="NBS39" s="878"/>
      <c r="NBT39" s="878"/>
      <c r="NBU39" s="1193"/>
      <c r="NBV39" s="1193"/>
      <c r="NBW39" s="1193"/>
      <c r="NBX39" s="1193"/>
      <c r="NBY39" s="658"/>
      <c r="NBZ39" s="1193"/>
      <c r="NCA39" s="1193"/>
      <c r="NCB39" s="878"/>
      <c r="NCC39" s="878"/>
      <c r="NCD39" s="1193"/>
      <c r="NCE39" s="1193"/>
      <c r="NCF39" s="1193"/>
      <c r="NCG39" s="1193"/>
      <c r="NCH39" s="658"/>
      <c r="NCI39" s="1193"/>
      <c r="NCJ39" s="1193"/>
      <c r="NCK39" s="878"/>
      <c r="NCL39" s="878"/>
      <c r="NCM39" s="1193"/>
      <c r="NCN39" s="1193"/>
      <c r="NCO39" s="1193"/>
      <c r="NCP39" s="1193"/>
      <c r="NCQ39" s="658"/>
      <c r="NCR39" s="1193"/>
      <c r="NCS39" s="1193"/>
      <c r="NCT39" s="878"/>
      <c r="NCU39" s="878"/>
      <c r="NCV39" s="1193"/>
      <c r="NCW39" s="1193"/>
      <c r="NCX39" s="1193"/>
      <c r="NCY39" s="1193"/>
      <c r="NCZ39" s="658"/>
      <c r="NDA39" s="1193"/>
      <c r="NDB39" s="1193"/>
      <c r="NDC39" s="878"/>
      <c r="NDD39" s="878"/>
      <c r="NDE39" s="1193"/>
      <c r="NDF39" s="1193"/>
      <c r="NDG39" s="1193"/>
      <c r="NDH39" s="1193"/>
      <c r="NDI39" s="658"/>
      <c r="NDJ39" s="1193"/>
      <c r="NDK39" s="1193"/>
      <c r="NDL39" s="878"/>
      <c r="NDM39" s="878"/>
      <c r="NDN39" s="1193"/>
      <c r="NDO39" s="1193"/>
      <c r="NDP39" s="1193"/>
      <c r="NDQ39" s="1193"/>
      <c r="NDR39" s="658"/>
      <c r="NDS39" s="1193"/>
      <c r="NDT39" s="1193"/>
      <c r="NDU39" s="878"/>
      <c r="NDV39" s="878"/>
      <c r="NDW39" s="1193"/>
      <c r="NDX39" s="1193"/>
      <c r="NDY39" s="1193"/>
      <c r="NDZ39" s="1193"/>
      <c r="NEA39" s="658"/>
      <c r="NEB39" s="1193"/>
      <c r="NEC39" s="1193"/>
      <c r="NED39" s="878"/>
      <c r="NEE39" s="878"/>
      <c r="NEF39" s="1193"/>
      <c r="NEG39" s="1193"/>
      <c r="NEH39" s="1193"/>
      <c r="NEI39" s="1193"/>
      <c r="NEJ39" s="658"/>
      <c r="NEK39" s="1193"/>
      <c r="NEL39" s="1193"/>
      <c r="NEM39" s="878"/>
      <c r="NEN39" s="878"/>
      <c r="NEO39" s="1193"/>
      <c r="NEP39" s="1193"/>
      <c r="NEQ39" s="1193"/>
      <c r="NER39" s="1193"/>
      <c r="NES39" s="658"/>
      <c r="NET39" s="1193"/>
      <c r="NEU39" s="1193"/>
      <c r="NEV39" s="878"/>
      <c r="NEW39" s="878"/>
      <c r="NEX39" s="1193"/>
      <c r="NEY39" s="1193"/>
      <c r="NEZ39" s="1193"/>
      <c r="NFA39" s="1193"/>
      <c r="NFB39" s="658"/>
      <c r="NFC39" s="1193"/>
      <c r="NFD39" s="1193"/>
      <c r="NFE39" s="878"/>
      <c r="NFF39" s="878"/>
      <c r="NFG39" s="1193"/>
      <c r="NFH39" s="1193"/>
      <c r="NFI39" s="1193"/>
      <c r="NFJ39" s="1193"/>
      <c r="NFK39" s="658"/>
      <c r="NFL39" s="1193"/>
      <c r="NFM39" s="1193"/>
      <c r="NFN39" s="878"/>
      <c r="NFO39" s="878"/>
      <c r="NFP39" s="1193"/>
      <c r="NFQ39" s="1193"/>
      <c r="NFR39" s="1193"/>
      <c r="NFS39" s="1193"/>
      <c r="NFT39" s="658"/>
      <c r="NFU39" s="1193"/>
      <c r="NFV39" s="1193"/>
      <c r="NFW39" s="878"/>
      <c r="NFX39" s="878"/>
      <c r="NFY39" s="1193"/>
      <c r="NFZ39" s="1193"/>
      <c r="NGA39" s="1193"/>
      <c r="NGB39" s="1193"/>
      <c r="NGC39" s="658"/>
      <c r="NGD39" s="1193"/>
      <c r="NGE39" s="1193"/>
      <c r="NGF39" s="878"/>
      <c r="NGG39" s="878"/>
      <c r="NGH39" s="1193"/>
      <c r="NGI39" s="1193"/>
      <c r="NGJ39" s="1193"/>
      <c r="NGK39" s="1193"/>
      <c r="NGL39" s="658"/>
      <c r="NGM39" s="1193"/>
      <c r="NGN39" s="1193"/>
      <c r="NGO39" s="878"/>
      <c r="NGP39" s="878"/>
      <c r="NGQ39" s="1193"/>
      <c r="NGR39" s="1193"/>
      <c r="NGS39" s="1193"/>
      <c r="NGT39" s="1193"/>
      <c r="NGU39" s="658"/>
      <c r="NGV39" s="1193"/>
      <c r="NGW39" s="1193"/>
      <c r="NGX39" s="878"/>
      <c r="NGY39" s="878"/>
      <c r="NGZ39" s="1193"/>
      <c r="NHA39" s="1193"/>
      <c r="NHB39" s="1193"/>
      <c r="NHC39" s="1193"/>
      <c r="NHD39" s="658"/>
      <c r="NHE39" s="1193"/>
      <c r="NHF39" s="1193"/>
      <c r="NHG39" s="878"/>
      <c r="NHH39" s="878"/>
      <c r="NHI39" s="1193"/>
      <c r="NHJ39" s="1193"/>
      <c r="NHK39" s="1193"/>
      <c r="NHL39" s="1193"/>
      <c r="NHM39" s="658"/>
      <c r="NHN39" s="1193"/>
      <c r="NHO39" s="1193"/>
      <c r="NHP39" s="878"/>
      <c r="NHQ39" s="878"/>
      <c r="NHR39" s="1193"/>
      <c r="NHS39" s="1193"/>
      <c r="NHT39" s="1193"/>
      <c r="NHU39" s="1193"/>
      <c r="NHV39" s="658"/>
      <c r="NHW39" s="1193"/>
      <c r="NHX39" s="1193"/>
      <c r="NHY39" s="878"/>
      <c r="NHZ39" s="878"/>
      <c r="NIA39" s="1193"/>
      <c r="NIB39" s="1193"/>
      <c r="NIC39" s="1193"/>
      <c r="NID39" s="1193"/>
      <c r="NIE39" s="658"/>
      <c r="NIF39" s="1193"/>
      <c r="NIG39" s="1193"/>
      <c r="NIH39" s="878"/>
      <c r="NII39" s="878"/>
      <c r="NIJ39" s="1193"/>
      <c r="NIK39" s="1193"/>
      <c r="NIL39" s="1193"/>
      <c r="NIM39" s="1193"/>
      <c r="NIN39" s="658"/>
      <c r="NIO39" s="1193"/>
      <c r="NIP39" s="1193"/>
      <c r="NIQ39" s="878"/>
      <c r="NIR39" s="878"/>
      <c r="NIS39" s="1193"/>
      <c r="NIT39" s="1193"/>
      <c r="NIU39" s="1193"/>
      <c r="NIV39" s="1193"/>
      <c r="NIW39" s="658"/>
      <c r="NIX39" s="1193"/>
      <c r="NIY39" s="1193"/>
      <c r="NIZ39" s="878"/>
      <c r="NJA39" s="878"/>
      <c r="NJB39" s="1193"/>
      <c r="NJC39" s="1193"/>
      <c r="NJD39" s="1193"/>
      <c r="NJE39" s="1193"/>
      <c r="NJF39" s="658"/>
      <c r="NJG39" s="1193"/>
      <c r="NJH39" s="1193"/>
      <c r="NJI39" s="878"/>
      <c r="NJJ39" s="878"/>
      <c r="NJK39" s="1193"/>
      <c r="NJL39" s="1193"/>
      <c r="NJM39" s="1193"/>
      <c r="NJN39" s="1193"/>
      <c r="NJO39" s="658"/>
      <c r="NJP39" s="1193"/>
      <c r="NJQ39" s="1193"/>
      <c r="NJR39" s="878"/>
      <c r="NJS39" s="878"/>
      <c r="NJT39" s="1193"/>
      <c r="NJU39" s="1193"/>
      <c r="NJV39" s="1193"/>
      <c r="NJW39" s="1193"/>
      <c r="NJX39" s="658"/>
      <c r="NJY39" s="1193"/>
      <c r="NJZ39" s="1193"/>
      <c r="NKA39" s="878"/>
      <c r="NKB39" s="878"/>
      <c r="NKC39" s="1193"/>
      <c r="NKD39" s="1193"/>
      <c r="NKE39" s="1193"/>
      <c r="NKF39" s="1193"/>
      <c r="NKG39" s="658"/>
      <c r="NKH39" s="1193"/>
      <c r="NKI39" s="1193"/>
      <c r="NKJ39" s="878"/>
      <c r="NKK39" s="878"/>
      <c r="NKL39" s="1193"/>
      <c r="NKM39" s="1193"/>
      <c r="NKN39" s="1193"/>
      <c r="NKO39" s="1193"/>
      <c r="NKP39" s="658"/>
      <c r="NKQ39" s="1193"/>
      <c r="NKR39" s="1193"/>
      <c r="NKS39" s="878"/>
      <c r="NKT39" s="878"/>
      <c r="NKU39" s="1193"/>
      <c r="NKV39" s="1193"/>
      <c r="NKW39" s="1193"/>
      <c r="NKX39" s="1193"/>
      <c r="NKY39" s="658"/>
      <c r="NKZ39" s="1193"/>
      <c r="NLA39" s="1193"/>
      <c r="NLB39" s="878"/>
      <c r="NLC39" s="878"/>
      <c r="NLD39" s="1193"/>
      <c r="NLE39" s="1193"/>
      <c r="NLF39" s="1193"/>
      <c r="NLG39" s="1193"/>
      <c r="NLH39" s="658"/>
      <c r="NLI39" s="1193"/>
      <c r="NLJ39" s="1193"/>
      <c r="NLK39" s="878"/>
      <c r="NLL39" s="878"/>
      <c r="NLM39" s="1193"/>
      <c r="NLN39" s="1193"/>
      <c r="NLO39" s="1193"/>
      <c r="NLP39" s="1193"/>
      <c r="NLQ39" s="658"/>
      <c r="NLR39" s="1193"/>
      <c r="NLS39" s="1193"/>
      <c r="NLT39" s="878"/>
      <c r="NLU39" s="878"/>
      <c r="NLV39" s="1193"/>
      <c r="NLW39" s="1193"/>
      <c r="NLX39" s="1193"/>
      <c r="NLY39" s="1193"/>
      <c r="NLZ39" s="658"/>
      <c r="NMA39" s="1193"/>
      <c r="NMB39" s="1193"/>
      <c r="NMC39" s="878"/>
      <c r="NMD39" s="878"/>
      <c r="NME39" s="1193"/>
      <c r="NMF39" s="1193"/>
      <c r="NMG39" s="1193"/>
      <c r="NMH39" s="1193"/>
      <c r="NMI39" s="658"/>
      <c r="NMJ39" s="1193"/>
      <c r="NMK39" s="1193"/>
      <c r="NML39" s="878"/>
      <c r="NMM39" s="878"/>
      <c r="NMN39" s="1193"/>
      <c r="NMO39" s="1193"/>
      <c r="NMP39" s="1193"/>
      <c r="NMQ39" s="1193"/>
      <c r="NMR39" s="658"/>
      <c r="NMS39" s="1193"/>
      <c r="NMT39" s="1193"/>
      <c r="NMU39" s="878"/>
      <c r="NMV39" s="878"/>
      <c r="NMW39" s="1193"/>
      <c r="NMX39" s="1193"/>
      <c r="NMY39" s="1193"/>
      <c r="NMZ39" s="1193"/>
      <c r="NNA39" s="658"/>
      <c r="NNB39" s="1193"/>
      <c r="NNC39" s="1193"/>
      <c r="NND39" s="878"/>
      <c r="NNE39" s="878"/>
      <c r="NNF39" s="1193"/>
      <c r="NNG39" s="1193"/>
      <c r="NNH39" s="1193"/>
      <c r="NNI39" s="1193"/>
      <c r="NNJ39" s="658"/>
      <c r="NNK39" s="1193"/>
      <c r="NNL39" s="1193"/>
      <c r="NNM39" s="878"/>
      <c r="NNN39" s="878"/>
      <c r="NNO39" s="1193"/>
      <c r="NNP39" s="1193"/>
      <c r="NNQ39" s="1193"/>
      <c r="NNR39" s="1193"/>
      <c r="NNS39" s="658"/>
      <c r="NNT39" s="1193"/>
      <c r="NNU39" s="1193"/>
      <c r="NNV39" s="878"/>
      <c r="NNW39" s="878"/>
      <c r="NNX39" s="1193"/>
      <c r="NNY39" s="1193"/>
      <c r="NNZ39" s="1193"/>
      <c r="NOA39" s="1193"/>
      <c r="NOB39" s="658"/>
      <c r="NOC39" s="1193"/>
      <c r="NOD39" s="1193"/>
      <c r="NOE39" s="878"/>
      <c r="NOF39" s="878"/>
      <c r="NOG39" s="1193"/>
      <c r="NOH39" s="1193"/>
      <c r="NOI39" s="1193"/>
      <c r="NOJ39" s="1193"/>
      <c r="NOK39" s="658"/>
      <c r="NOL39" s="1193"/>
      <c r="NOM39" s="1193"/>
      <c r="NON39" s="878"/>
      <c r="NOO39" s="878"/>
      <c r="NOP39" s="1193"/>
      <c r="NOQ39" s="1193"/>
      <c r="NOR39" s="1193"/>
      <c r="NOS39" s="1193"/>
      <c r="NOT39" s="658"/>
      <c r="NOU39" s="1193"/>
      <c r="NOV39" s="1193"/>
      <c r="NOW39" s="878"/>
      <c r="NOX39" s="878"/>
      <c r="NOY39" s="1193"/>
      <c r="NOZ39" s="1193"/>
      <c r="NPA39" s="1193"/>
      <c r="NPB39" s="1193"/>
      <c r="NPC39" s="658"/>
      <c r="NPD39" s="1193"/>
      <c r="NPE39" s="1193"/>
      <c r="NPF39" s="878"/>
      <c r="NPG39" s="878"/>
      <c r="NPH39" s="1193"/>
      <c r="NPI39" s="1193"/>
      <c r="NPJ39" s="1193"/>
      <c r="NPK39" s="1193"/>
      <c r="NPL39" s="658"/>
      <c r="NPM39" s="1193"/>
      <c r="NPN39" s="1193"/>
      <c r="NPO39" s="878"/>
      <c r="NPP39" s="878"/>
      <c r="NPQ39" s="1193"/>
      <c r="NPR39" s="1193"/>
      <c r="NPS39" s="1193"/>
      <c r="NPT39" s="1193"/>
      <c r="NPU39" s="658"/>
      <c r="NPV39" s="1193"/>
      <c r="NPW39" s="1193"/>
      <c r="NPX39" s="878"/>
      <c r="NPY39" s="878"/>
      <c r="NPZ39" s="1193"/>
      <c r="NQA39" s="1193"/>
      <c r="NQB39" s="1193"/>
      <c r="NQC39" s="1193"/>
      <c r="NQD39" s="658"/>
      <c r="NQE39" s="1193"/>
      <c r="NQF39" s="1193"/>
      <c r="NQG39" s="878"/>
      <c r="NQH39" s="878"/>
      <c r="NQI39" s="1193"/>
      <c r="NQJ39" s="1193"/>
      <c r="NQK39" s="1193"/>
      <c r="NQL39" s="1193"/>
      <c r="NQM39" s="658"/>
      <c r="NQN39" s="1193"/>
      <c r="NQO39" s="1193"/>
      <c r="NQP39" s="878"/>
      <c r="NQQ39" s="878"/>
      <c r="NQR39" s="1193"/>
      <c r="NQS39" s="1193"/>
      <c r="NQT39" s="1193"/>
      <c r="NQU39" s="1193"/>
      <c r="NQV39" s="658"/>
      <c r="NQW39" s="1193"/>
      <c r="NQX39" s="1193"/>
      <c r="NQY39" s="878"/>
      <c r="NQZ39" s="878"/>
      <c r="NRA39" s="1193"/>
      <c r="NRB39" s="1193"/>
      <c r="NRC39" s="1193"/>
      <c r="NRD39" s="1193"/>
      <c r="NRE39" s="658"/>
      <c r="NRF39" s="1193"/>
      <c r="NRG39" s="1193"/>
      <c r="NRH39" s="878"/>
      <c r="NRI39" s="878"/>
      <c r="NRJ39" s="1193"/>
      <c r="NRK39" s="1193"/>
      <c r="NRL39" s="1193"/>
      <c r="NRM39" s="1193"/>
      <c r="NRN39" s="658"/>
      <c r="NRO39" s="1193"/>
      <c r="NRP39" s="1193"/>
      <c r="NRQ39" s="878"/>
      <c r="NRR39" s="878"/>
      <c r="NRS39" s="1193"/>
      <c r="NRT39" s="1193"/>
      <c r="NRU39" s="1193"/>
      <c r="NRV39" s="1193"/>
      <c r="NRW39" s="658"/>
      <c r="NRX39" s="1193"/>
      <c r="NRY39" s="1193"/>
      <c r="NRZ39" s="878"/>
      <c r="NSA39" s="878"/>
      <c r="NSB39" s="1193"/>
      <c r="NSC39" s="1193"/>
      <c r="NSD39" s="1193"/>
      <c r="NSE39" s="1193"/>
      <c r="NSF39" s="658"/>
      <c r="NSG39" s="1193"/>
      <c r="NSH39" s="1193"/>
      <c r="NSI39" s="878"/>
      <c r="NSJ39" s="878"/>
      <c r="NSK39" s="1193"/>
      <c r="NSL39" s="1193"/>
      <c r="NSM39" s="1193"/>
      <c r="NSN39" s="1193"/>
      <c r="NSO39" s="658"/>
      <c r="NSP39" s="1193"/>
      <c r="NSQ39" s="1193"/>
      <c r="NSR39" s="878"/>
      <c r="NSS39" s="878"/>
      <c r="NST39" s="1193"/>
      <c r="NSU39" s="1193"/>
      <c r="NSV39" s="1193"/>
      <c r="NSW39" s="1193"/>
      <c r="NSX39" s="658"/>
      <c r="NSY39" s="1193"/>
      <c r="NSZ39" s="1193"/>
      <c r="NTA39" s="878"/>
      <c r="NTB39" s="878"/>
      <c r="NTC39" s="1193"/>
      <c r="NTD39" s="1193"/>
      <c r="NTE39" s="1193"/>
      <c r="NTF39" s="1193"/>
      <c r="NTG39" s="658"/>
      <c r="NTH39" s="1193"/>
      <c r="NTI39" s="1193"/>
      <c r="NTJ39" s="878"/>
      <c r="NTK39" s="878"/>
      <c r="NTL39" s="1193"/>
      <c r="NTM39" s="1193"/>
      <c r="NTN39" s="1193"/>
      <c r="NTO39" s="1193"/>
      <c r="NTP39" s="658"/>
      <c r="NTQ39" s="1193"/>
      <c r="NTR39" s="1193"/>
      <c r="NTS39" s="878"/>
      <c r="NTT39" s="878"/>
      <c r="NTU39" s="1193"/>
      <c r="NTV39" s="1193"/>
      <c r="NTW39" s="1193"/>
      <c r="NTX39" s="1193"/>
      <c r="NTY39" s="658"/>
      <c r="NTZ39" s="1193"/>
      <c r="NUA39" s="1193"/>
      <c r="NUB39" s="878"/>
      <c r="NUC39" s="878"/>
      <c r="NUD39" s="1193"/>
      <c r="NUE39" s="1193"/>
      <c r="NUF39" s="1193"/>
      <c r="NUG39" s="1193"/>
      <c r="NUH39" s="658"/>
      <c r="NUI39" s="1193"/>
      <c r="NUJ39" s="1193"/>
      <c r="NUK39" s="878"/>
      <c r="NUL39" s="878"/>
      <c r="NUM39" s="1193"/>
      <c r="NUN39" s="1193"/>
      <c r="NUO39" s="1193"/>
      <c r="NUP39" s="1193"/>
      <c r="NUQ39" s="658"/>
      <c r="NUR39" s="1193"/>
      <c r="NUS39" s="1193"/>
      <c r="NUT39" s="878"/>
      <c r="NUU39" s="878"/>
      <c r="NUV39" s="1193"/>
      <c r="NUW39" s="1193"/>
      <c r="NUX39" s="1193"/>
      <c r="NUY39" s="1193"/>
      <c r="NUZ39" s="658"/>
      <c r="NVA39" s="1193"/>
      <c r="NVB39" s="1193"/>
      <c r="NVC39" s="878"/>
      <c r="NVD39" s="878"/>
      <c r="NVE39" s="1193"/>
      <c r="NVF39" s="1193"/>
      <c r="NVG39" s="1193"/>
      <c r="NVH39" s="1193"/>
      <c r="NVI39" s="658"/>
      <c r="NVJ39" s="1193"/>
      <c r="NVK39" s="1193"/>
      <c r="NVL39" s="878"/>
      <c r="NVM39" s="878"/>
      <c r="NVN39" s="1193"/>
      <c r="NVO39" s="1193"/>
      <c r="NVP39" s="1193"/>
      <c r="NVQ39" s="1193"/>
      <c r="NVR39" s="658"/>
      <c r="NVS39" s="1193"/>
      <c r="NVT39" s="1193"/>
      <c r="NVU39" s="878"/>
      <c r="NVV39" s="878"/>
      <c r="NVW39" s="1193"/>
      <c r="NVX39" s="1193"/>
      <c r="NVY39" s="1193"/>
      <c r="NVZ39" s="1193"/>
      <c r="NWA39" s="658"/>
      <c r="NWB39" s="1193"/>
      <c r="NWC39" s="1193"/>
      <c r="NWD39" s="878"/>
      <c r="NWE39" s="878"/>
      <c r="NWF39" s="1193"/>
      <c r="NWG39" s="1193"/>
      <c r="NWH39" s="1193"/>
      <c r="NWI39" s="1193"/>
      <c r="NWJ39" s="658"/>
      <c r="NWK39" s="1193"/>
      <c r="NWL39" s="1193"/>
      <c r="NWM39" s="878"/>
      <c r="NWN39" s="878"/>
      <c r="NWO39" s="1193"/>
      <c r="NWP39" s="1193"/>
      <c r="NWQ39" s="1193"/>
      <c r="NWR39" s="1193"/>
      <c r="NWS39" s="658"/>
      <c r="NWT39" s="1193"/>
      <c r="NWU39" s="1193"/>
      <c r="NWV39" s="878"/>
      <c r="NWW39" s="878"/>
      <c r="NWX39" s="1193"/>
      <c r="NWY39" s="1193"/>
      <c r="NWZ39" s="1193"/>
      <c r="NXA39" s="1193"/>
      <c r="NXB39" s="658"/>
      <c r="NXC39" s="1193"/>
      <c r="NXD39" s="1193"/>
      <c r="NXE39" s="878"/>
      <c r="NXF39" s="878"/>
      <c r="NXG39" s="1193"/>
      <c r="NXH39" s="1193"/>
      <c r="NXI39" s="1193"/>
      <c r="NXJ39" s="1193"/>
      <c r="NXK39" s="658"/>
      <c r="NXL39" s="1193"/>
      <c r="NXM39" s="1193"/>
      <c r="NXN39" s="878"/>
      <c r="NXO39" s="878"/>
      <c r="NXP39" s="1193"/>
      <c r="NXQ39" s="1193"/>
      <c r="NXR39" s="1193"/>
      <c r="NXS39" s="1193"/>
      <c r="NXT39" s="658"/>
      <c r="NXU39" s="1193"/>
      <c r="NXV39" s="1193"/>
      <c r="NXW39" s="878"/>
      <c r="NXX39" s="878"/>
      <c r="NXY39" s="1193"/>
      <c r="NXZ39" s="1193"/>
      <c r="NYA39" s="1193"/>
      <c r="NYB39" s="1193"/>
      <c r="NYC39" s="658"/>
      <c r="NYD39" s="1193"/>
      <c r="NYE39" s="1193"/>
      <c r="NYF39" s="878"/>
      <c r="NYG39" s="878"/>
      <c r="NYH39" s="1193"/>
      <c r="NYI39" s="1193"/>
      <c r="NYJ39" s="1193"/>
      <c r="NYK39" s="1193"/>
      <c r="NYL39" s="658"/>
      <c r="NYM39" s="1193"/>
      <c r="NYN39" s="1193"/>
      <c r="NYO39" s="878"/>
      <c r="NYP39" s="878"/>
      <c r="NYQ39" s="1193"/>
      <c r="NYR39" s="1193"/>
      <c r="NYS39" s="1193"/>
      <c r="NYT39" s="1193"/>
      <c r="NYU39" s="658"/>
      <c r="NYV39" s="1193"/>
      <c r="NYW39" s="1193"/>
      <c r="NYX39" s="878"/>
      <c r="NYY39" s="878"/>
      <c r="NYZ39" s="1193"/>
      <c r="NZA39" s="1193"/>
      <c r="NZB39" s="1193"/>
      <c r="NZC39" s="1193"/>
      <c r="NZD39" s="658"/>
      <c r="NZE39" s="1193"/>
      <c r="NZF39" s="1193"/>
      <c r="NZG39" s="878"/>
      <c r="NZH39" s="878"/>
      <c r="NZI39" s="1193"/>
      <c r="NZJ39" s="1193"/>
      <c r="NZK39" s="1193"/>
      <c r="NZL39" s="1193"/>
      <c r="NZM39" s="658"/>
      <c r="NZN39" s="1193"/>
      <c r="NZO39" s="1193"/>
      <c r="NZP39" s="878"/>
      <c r="NZQ39" s="878"/>
      <c r="NZR39" s="1193"/>
      <c r="NZS39" s="1193"/>
      <c r="NZT39" s="1193"/>
      <c r="NZU39" s="1193"/>
      <c r="NZV39" s="658"/>
      <c r="NZW39" s="1193"/>
      <c r="NZX39" s="1193"/>
      <c r="NZY39" s="878"/>
      <c r="NZZ39" s="878"/>
      <c r="OAA39" s="1193"/>
      <c r="OAB39" s="1193"/>
      <c r="OAC39" s="1193"/>
      <c r="OAD39" s="1193"/>
      <c r="OAE39" s="658"/>
      <c r="OAF39" s="1193"/>
      <c r="OAG39" s="1193"/>
      <c r="OAH39" s="878"/>
      <c r="OAI39" s="878"/>
      <c r="OAJ39" s="1193"/>
      <c r="OAK39" s="1193"/>
      <c r="OAL39" s="1193"/>
      <c r="OAM39" s="1193"/>
      <c r="OAN39" s="658"/>
      <c r="OAO39" s="1193"/>
      <c r="OAP39" s="1193"/>
      <c r="OAQ39" s="878"/>
      <c r="OAR39" s="878"/>
      <c r="OAS39" s="1193"/>
      <c r="OAT39" s="1193"/>
      <c r="OAU39" s="1193"/>
      <c r="OAV39" s="1193"/>
      <c r="OAW39" s="658"/>
      <c r="OAX39" s="1193"/>
      <c r="OAY39" s="1193"/>
      <c r="OAZ39" s="878"/>
      <c r="OBA39" s="878"/>
      <c r="OBB39" s="1193"/>
      <c r="OBC39" s="1193"/>
      <c r="OBD39" s="1193"/>
      <c r="OBE39" s="1193"/>
      <c r="OBF39" s="658"/>
      <c r="OBG39" s="1193"/>
      <c r="OBH39" s="1193"/>
      <c r="OBI39" s="878"/>
      <c r="OBJ39" s="878"/>
      <c r="OBK39" s="1193"/>
      <c r="OBL39" s="1193"/>
      <c r="OBM39" s="1193"/>
      <c r="OBN39" s="1193"/>
      <c r="OBO39" s="658"/>
      <c r="OBP39" s="1193"/>
      <c r="OBQ39" s="1193"/>
      <c r="OBR39" s="878"/>
      <c r="OBS39" s="878"/>
      <c r="OBT39" s="1193"/>
      <c r="OBU39" s="1193"/>
      <c r="OBV39" s="1193"/>
      <c r="OBW39" s="1193"/>
      <c r="OBX39" s="658"/>
      <c r="OBY39" s="1193"/>
      <c r="OBZ39" s="1193"/>
      <c r="OCA39" s="878"/>
      <c r="OCB39" s="878"/>
      <c r="OCC39" s="1193"/>
      <c r="OCD39" s="1193"/>
      <c r="OCE39" s="1193"/>
      <c r="OCF39" s="1193"/>
      <c r="OCG39" s="658"/>
      <c r="OCH39" s="1193"/>
      <c r="OCI39" s="1193"/>
      <c r="OCJ39" s="878"/>
      <c r="OCK39" s="878"/>
      <c r="OCL39" s="1193"/>
      <c r="OCM39" s="1193"/>
      <c r="OCN39" s="1193"/>
      <c r="OCO39" s="1193"/>
      <c r="OCP39" s="658"/>
      <c r="OCQ39" s="1193"/>
      <c r="OCR39" s="1193"/>
      <c r="OCS39" s="878"/>
      <c r="OCT39" s="878"/>
      <c r="OCU39" s="1193"/>
      <c r="OCV39" s="1193"/>
      <c r="OCW39" s="1193"/>
      <c r="OCX39" s="1193"/>
      <c r="OCY39" s="658"/>
      <c r="OCZ39" s="1193"/>
      <c r="ODA39" s="1193"/>
      <c r="ODB39" s="878"/>
      <c r="ODC39" s="878"/>
      <c r="ODD39" s="1193"/>
      <c r="ODE39" s="1193"/>
      <c r="ODF39" s="1193"/>
      <c r="ODG39" s="1193"/>
      <c r="ODH39" s="658"/>
      <c r="ODI39" s="1193"/>
      <c r="ODJ39" s="1193"/>
      <c r="ODK39" s="878"/>
      <c r="ODL39" s="878"/>
      <c r="ODM39" s="1193"/>
      <c r="ODN39" s="1193"/>
      <c r="ODO39" s="1193"/>
      <c r="ODP39" s="1193"/>
      <c r="ODQ39" s="658"/>
      <c r="ODR39" s="1193"/>
      <c r="ODS39" s="1193"/>
      <c r="ODT39" s="878"/>
      <c r="ODU39" s="878"/>
      <c r="ODV39" s="1193"/>
      <c r="ODW39" s="1193"/>
      <c r="ODX39" s="1193"/>
      <c r="ODY39" s="1193"/>
      <c r="ODZ39" s="658"/>
      <c r="OEA39" s="1193"/>
      <c r="OEB39" s="1193"/>
      <c r="OEC39" s="878"/>
      <c r="OED39" s="878"/>
      <c r="OEE39" s="1193"/>
      <c r="OEF39" s="1193"/>
      <c r="OEG39" s="1193"/>
      <c r="OEH39" s="1193"/>
      <c r="OEI39" s="658"/>
      <c r="OEJ39" s="1193"/>
      <c r="OEK39" s="1193"/>
      <c r="OEL39" s="878"/>
      <c r="OEM39" s="878"/>
      <c r="OEN39" s="1193"/>
      <c r="OEO39" s="1193"/>
      <c r="OEP39" s="1193"/>
      <c r="OEQ39" s="1193"/>
      <c r="OER39" s="658"/>
      <c r="OES39" s="1193"/>
      <c r="OET39" s="1193"/>
      <c r="OEU39" s="878"/>
      <c r="OEV39" s="878"/>
      <c r="OEW39" s="1193"/>
      <c r="OEX39" s="1193"/>
      <c r="OEY39" s="1193"/>
      <c r="OEZ39" s="1193"/>
      <c r="OFA39" s="658"/>
      <c r="OFB39" s="1193"/>
      <c r="OFC39" s="1193"/>
      <c r="OFD39" s="878"/>
      <c r="OFE39" s="878"/>
      <c r="OFF39" s="1193"/>
      <c r="OFG39" s="1193"/>
      <c r="OFH39" s="1193"/>
      <c r="OFI39" s="1193"/>
      <c r="OFJ39" s="658"/>
      <c r="OFK39" s="1193"/>
      <c r="OFL39" s="1193"/>
      <c r="OFM39" s="878"/>
      <c r="OFN39" s="878"/>
      <c r="OFO39" s="1193"/>
      <c r="OFP39" s="1193"/>
      <c r="OFQ39" s="1193"/>
      <c r="OFR39" s="1193"/>
      <c r="OFS39" s="658"/>
      <c r="OFT39" s="1193"/>
      <c r="OFU39" s="1193"/>
      <c r="OFV39" s="878"/>
      <c r="OFW39" s="878"/>
      <c r="OFX39" s="1193"/>
      <c r="OFY39" s="1193"/>
      <c r="OFZ39" s="1193"/>
      <c r="OGA39" s="1193"/>
      <c r="OGB39" s="658"/>
      <c r="OGC39" s="1193"/>
      <c r="OGD39" s="1193"/>
      <c r="OGE39" s="878"/>
      <c r="OGF39" s="878"/>
      <c r="OGG39" s="1193"/>
      <c r="OGH39" s="1193"/>
      <c r="OGI39" s="1193"/>
      <c r="OGJ39" s="1193"/>
      <c r="OGK39" s="658"/>
      <c r="OGL39" s="1193"/>
      <c r="OGM39" s="1193"/>
      <c r="OGN39" s="878"/>
      <c r="OGO39" s="878"/>
      <c r="OGP39" s="1193"/>
      <c r="OGQ39" s="1193"/>
      <c r="OGR39" s="1193"/>
      <c r="OGS39" s="1193"/>
      <c r="OGT39" s="658"/>
      <c r="OGU39" s="1193"/>
      <c r="OGV39" s="1193"/>
      <c r="OGW39" s="878"/>
      <c r="OGX39" s="878"/>
      <c r="OGY39" s="1193"/>
      <c r="OGZ39" s="1193"/>
      <c r="OHA39" s="1193"/>
      <c r="OHB39" s="1193"/>
      <c r="OHC39" s="658"/>
      <c r="OHD39" s="1193"/>
      <c r="OHE39" s="1193"/>
      <c r="OHF39" s="878"/>
      <c r="OHG39" s="878"/>
      <c r="OHH39" s="1193"/>
      <c r="OHI39" s="1193"/>
      <c r="OHJ39" s="1193"/>
      <c r="OHK39" s="1193"/>
      <c r="OHL39" s="658"/>
      <c r="OHM39" s="1193"/>
      <c r="OHN39" s="1193"/>
      <c r="OHO39" s="878"/>
      <c r="OHP39" s="878"/>
      <c r="OHQ39" s="1193"/>
      <c r="OHR39" s="1193"/>
      <c r="OHS39" s="1193"/>
      <c r="OHT39" s="1193"/>
      <c r="OHU39" s="658"/>
      <c r="OHV39" s="1193"/>
      <c r="OHW39" s="1193"/>
      <c r="OHX39" s="878"/>
      <c r="OHY39" s="878"/>
      <c r="OHZ39" s="1193"/>
      <c r="OIA39" s="1193"/>
      <c r="OIB39" s="1193"/>
      <c r="OIC39" s="1193"/>
      <c r="OID39" s="658"/>
      <c r="OIE39" s="1193"/>
      <c r="OIF39" s="1193"/>
      <c r="OIG39" s="878"/>
      <c r="OIH39" s="878"/>
      <c r="OII39" s="1193"/>
      <c r="OIJ39" s="1193"/>
      <c r="OIK39" s="1193"/>
      <c r="OIL39" s="1193"/>
      <c r="OIM39" s="658"/>
      <c r="OIN39" s="1193"/>
      <c r="OIO39" s="1193"/>
      <c r="OIP39" s="878"/>
      <c r="OIQ39" s="878"/>
      <c r="OIR39" s="1193"/>
      <c r="OIS39" s="1193"/>
      <c r="OIT39" s="1193"/>
      <c r="OIU39" s="1193"/>
      <c r="OIV39" s="658"/>
      <c r="OIW39" s="1193"/>
      <c r="OIX39" s="1193"/>
      <c r="OIY39" s="878"/>
      <c r="OIZ39" s="878"/>
      <c r="OJA39" s="1193"/>
      <c r="OJB39" s="1193"/>
      <c r="OJC39" s="1193"/>
      <c r="OJD39" s="1193"/>
      <c r="OJE39" s="658"/>
      <c r="OJF39" s="1193"/>
      <c r="OJG39" s="1193"/>
      <c r="OJH39" s="878"/>
      <c r="OJI39" s="878"/>
      <c r="OJJ39" s="1193"/>
      <c r="OJK39" s="1193"/>
      <c r="OJL39" s="1193"/>
      <c r="OJM39" s="1193"/>
      <c r="OJN39" s="658"/>
      <c r="OJO39" s="1193"/>
      <c r="OJP39" s="1193"/>
      <c r="OJQ39" s="878"/>
      <c r="OJR39" s="878"/>
      <c r="OJS39" s="1193"/>
      <c r="OJT39" s="1193"/>
      <c r="OJU39" s="1193"/>
      <c r="OJV39" s="1193"/>
      <c r="OJW39" s="658"/>
      <c r="OJX39" s="1193"/>
      <c r="OJY39" s="1193"/>
      <c r="OJZ39" s="878"/>
      <c r="OKA39" s="878"/>
      <c r="OKB39" s="1193"/>
      <c r="OKC39" s="1193"/>
      <c r="OKD39" s="1193"/>
      <c r="OKE39" s="1193"/>
      <c r="OKF39" s="658"/>
      <c r="OKG39" s="1193"/>
      <c r="OKH39" s="1193"/>
      <c r="OKI39" s="878"/>
      <c r="OKJ39" s="878"/>
      <c r="OKK39" s="1193"/>
      <c r="OKL39" s="1193"/>
      <c r="OKM39" s="1193"/>
      <c r="OKN39" s="1193"/>
      <c r="OKO39" s="658"/>
      <c r="OKP39" s="1193"/>
      <c r="OKQ39" s="1193"/>
      <c r="OKR39" s="878"/>
      <c r="OKS39" s="878"/>
      <c r="OKT39" s="1193"/>
      <c r="OKU39" s="1193"/>
      <c r="OKV39" s="1193"/>
      <c r="OKW39" s="1193"/>
      <c r="OKX39" s="658"/>
      <c r="OKY39" s="1193"/>
      <c r="OKZ39" s="1193"/>
      <c r="OLA39" s="878"/>
      <c r="OLB39" s="878"/>
      <c r="OLC39" s="1193"/>
      <c r="OLD39" s="1193"/>
      <c r="OLE39" s="1193"/>
      <c r="OLF39" s="1193"/>
      <c r="OLG39" s="658"/>
      <c r="OLH39" s="1193"/>
      <c r="OLI39" s="1193"/>
      <c r="OLJ39" s="878"/>
      <c r="OLK39" s="878"/>
      <c r="OLL39" s="1193"/>
      <c r="OLM39" s="1193"/>
      <c r="OLN39" s="1193"/>
      <c r="OLO39" s="1193"/>
      <c r="OLP39" s="658"/>
      <c r="OLQ39" s="1193"/>
      <c r="OLR39" s="1193"/>
      <c r="OLS39" s="878"/>
      <c r="OLT39" s="878"/>
      <c r="OLU39" s="1193"/>
      <c r="OLV39" s="1193"/>
      <c r="OLW39" s="1193"/>
      <c r="OLX39" s="1193"/>
      <c r="OLY39" s="658"/>
      <c r="OLZ39" s="1193"/>
      <c r="OMA39" s="1193"/>
      <c r="OMB39" s="878"/>
      <c r="OMC39" s="878"/>
      <c r="OMD39" s="1193"/>
      <c r="OME39" s="1193"/>
      <c r="OMF39" s="1193"/>
      <c r="OMG39" s="1193"/>
      <c r="OMH39" s="658"/>
      <c r="OMI39" s="1193"/>
      <c r="OMJ39" s="1193"/>
      <c r="OMK39" s="878"/>
      <c r="OML39" s="878"/>
      <c r="OMM39" s="1193"/>
      <c r="OMN39" s="1193"/>
      <c r="OMO39" s="1193"/>
      <c r="OMP39" s="1193"/>
      <c r="OMQ39" s="658"/>
      <c r="OMR39" s="1193"/>
      <c r="OMS39" s="1193"/>
      <c r="OMT39" s="878"/>
      <c r="OMU39" s="878"/>
      <c r="OMV39" s="1193"/>
      <c r="OMW39" s="1193"/>
      <c r="OMX39" s="1193"/>
      <c r="OMY39" s="1193"/>
      <c r="OMZ39" s="658"/>
      <c r="ONA39" s="1193"/>
      <c r="ONB39" s="1193"/>
      <c r="ONC39" s="878"/>
      <c r="OND39" s="878"/>
      <c r="ONE39" s="1193"/>
      <c r="ONF39" s="1193"/>
      <c r="ONG39" s="1193"/>
      <c r="ONH39" s="1193"/>
      <c r="ONI39" s="658"/>
      <c r="ONJ39" s="1193"/>
      <c r="ONK39" s="1193"/>
      <c r="ONL39" s="878"/>
      <c r="ONM39" s="878"/>
      <c r="ONN39" s="1193"/>
      <c r="ONO39" s="1193"/>
      <c r="ONP39" s="1193"/>
      <c r="ONQ39" s="1193"/>
      <c r="ONR39" s="658"/>
      <c r="ONS39" s="1193"/>
      <c r="ONT39" s="1193"/>
      <c r="ONU39" s="878"/>
      <c r="ONV39" s="878"/>
      <c r="ONW39" s="1193"/>
      <c r="ONX39" s="1193"/>
      <c r="ONY39" s="1193"/>
      <c r="ONZ39" s="1193"/>
      <c r="OOA39" s="658"/>
      <c r="OOB39" s="1193"/>
      <c r="OOC39" s="1193"/>
      <c r="OOD39" s="878"/>
      <c r="OOE39" s="878"/>
      <c r="OOF39" s="1193"/>
      <c r="OOG39" s="1193"/>
      <c r="OOH39" s="1193"/>
      <c r="OOI39" s="1193"/>
      <c r="OOJ39" s="658"/>
      <c r="OOK39" s="1193"/>
      <c r="OOL39" s="1193"/>
      <c r="OOM39" s="878"/>
      <c r="OON39" s="878"/>
      <c r="OOO39" s="1193"/>
      <c r="OOP39" s="1193"/>
      <c r="OOQ39" s="1193"/>
      <c r="OOR39" s="1193"/>
      <c r="OOS39" s="658"/>
      <c r="OOT39" s="1193"/>
      <c r="OOU39" s="1193"/>
      <c r="OOV39" s="878"/>
      <c r="OOW39" s="878"/>
      <c r="OOX39" s="1193"/>
      <c r="OOY39" s="1193"/>
      <c r="OOZ39" s="1193"/>
      <c r="OPA39" s="1193"/>
      <c r="OPB39" s="658"/>
      <c r="OPC39" s="1193"/>
      <c r="OPD39" s="1193"/>
      <c r="OPE39" s="878"/>
      <c r="OPF39" s="878"/>
      <c r="OPG39" s="1193"/>
      <c r="OPH39" s="1193"/>
      <c r="OPI39" s="1193"/>
      <c r="OPJ39" s="1193"/>
      <c r="OPK39" s="658"/>
      <c r="OPL39" s="1193"/>
      <c r="OPM39" s="1193"/>
      <c r="OPN39" s="878"/>
      <c r="OPO39" s="878"/>
      <c r="OPP39" s="1193"/>
      <c r="OPQ39" s="1193"/>
      <c r="OPR39" s="1193"/>
      <c r="OPS39" s="1193"/>
      <c r="OPT39" s="658"/>
      <c r="OPU39" s="1193"/>
      <c r="OPV39" s="1193"/>
      <c r="OPW39" s="878"/>
      <c r="OPX39" s="878"/>
      <c r="OPY39" s="1193"/>
      <c r="OPZ39" s="1193"/>
      <c r="OQA39" s="1193"/>
      <c r="OQB39" s="1193"/>
      <c r="OQC39" s="658"/>
      <c r="OQD39" s="1193"/>
      <c r="OQE39" s="1193"/>
      <c r="OQF39" s="878"/>
      <c r="OQG39" s="878"/>
      <c r="OQH39" s="1193"/>
      <c r="OQI39" s="1193"/>
      <c r="OQJ39" s="1193"/>
      <c r="OQK39" s="1193"/>
      <c r="OQL39" s="658"/>
      <c r="OQM39" s="1193"/>
      <c r="OQN39" s="1193"/>
      <c r="OQO39" s="878"/>
      <c r="OQP39" s="878"/>
      <c r="OQQ39" s="1193"/>
      <c r="OQR39" s="1193"/>
      <c r="OQS39" s="1193"/>
      <c r="OQT39" s="1193"/>
      <c r="OQU39" s="658"/>
      <c r="OQV39" s="1193"/>
      <c r="OQW39" s="1193"/>
      <c r="OQX39" s="878"/>
      <c r="OQY39" s="878"/>
      <c r="OQZ39" s="1193"/>
      <c r="ORA39" s="1193"/>
      <c r="ORB39" s="1193"/>
      <c r="ORC39" s="1193"/>
      <c r="ORD39" s="658"/>
      <c r="ORE39" s="1193"/>
      <c r="ORF39" s="1193"/>
      <c r="ORG39" s="878"/>
      <c r="ORH39" s="878"/>
      <c r="ORI39" s="1193"/>
      <c r="ORJ39" s="1193"/>
      <c r="ORK39" s="1193"/>
      <c r="ORL39" s="1193"/>
      <c r="ORM39" s="658"/>
      <c r="ORN39" s="1193"/>
      <c r="ORO39" s="1193"/>
      <c r="ORP39" s="878"/>
      <c r="ORQ39" s="878"/>
      <c r="ORR39" s="1193"/>
      <c r="ORS39" s="1193"/>
      <c r="ORT39" s="1193"/>
      <c r="ORU39" s="1193"/>
      <c r="ORV39" s="658"/>
      <c r="ORW39" s="1193"/>
      <c r="ORX39" s="1193"/>
      <c r="ORY39" s="878"/>
      <c r="ORZ39" s="878"/>
      <c r="OSA39" s="1193"/>
      <c r="OSB39" s="1193"/>
      <c r="OSC39" s="1193"/>
      <c r="OSD39" s="1193"/>
      <c r="OSE39" s="658"/>
      <c r="OSF39" s="1193"/>
      <c r="OSG39" s="1193"/>
      <c r="OSH39" s="878"/>
      <c r="OSI39" s="878"/>
      <c r="OSJ39" s="1193"/>
      <c r="OSK39" s="1193"/>
      <c r="OSL39" s="1193"/>
      <c r="OSM39" s="1193"/>
      <c r="OSN39" s="658"/>
      <c r="OSO39" s="1193"/>
      <c r="OSP39" s="1193"/>
      <c r="OSQ39" s="878"/>
      <c r="OSR39" s="878"/>
      <c r="OSS39" s="1193"/>
      <c r="OST39" s="1193"/>
      <c r="OSU39" s="1193"/>
      <c r="OSV39" s="1193"/>
      <c r="OSW39" s="658"/>
      <c r="OSX39" s="1193"/>
      <c r="OSY39" s="1193"/>
      <c r="OSZ39" s="878"/>
      <c r="OTA39" s="878"/>
      <c r="OTB39" s="1193"/>
      <c r="OTC39" s="1193"/>
      <c r="OTD39" s="1193"/>
      <c r="OTE39" s="1193"/>
      <c r="OTF39" s="658"/>
      <c r="OTG39" s="1193"/>
      <c r="OTH39" s="1193"/>
      <c r="OTI39" s="878"/>
      <c r="OTJ39" s="878"/>
      <c r="OTK39" s="1193"/>
      <c r="OTL39" s="1193"/>
      <c r="OTM39" s="1193"/>
      <c r="OTN39" s="1193"/>
      <c r="OTO39" s="658"/>
      <c r="OTP39" s="1193"/>
      <c r="OTQ39" s="1193"/>
      <c r="OTR39" s="878"/>
      <c r="OTS39" s="878"/>
      <c r="OTT39" s="1193"/>
      <c r="OTU39" s="1193"/>
      <c r="OTV39" s="1193"/>
      <c r="OTW39" s="1193"/>
      <c r="OTX39" s="658"/>
      <c r="OTY39" s="1193"/>
      <c r="OTZ39" s="1193"/>
      <c r="OUA39" s="878"/>
      <c r="OUB39" s="878"/>
      <c r="OUC39" s="1193"/>
      <c r="OUD39" s="1193"/>
      <c r="OUE39" s="1193"/>
      <c r="OUF39" s="1193"/>
      <c r="OUG39" s="658"/>
      <c r="OUH39" s="1193"/>
      <c r="OUI39" s="1193"/>
      <c r="OUJ39" s="878"/>
      <c r="OUK39" s="878"/>
      <c r="OUL39" s="1193"/>
      <c r="OUM39" s="1193"/>
      <c r="OUN39" s="1193"/>
      <c r="OUO39" s="1193"/>
      <c r="OUP39" s="658"/>
      <c r="OUQ39" s="1193"/>
      <c r="OUR39" s="1193"/>
      <c r="OUS39" s="878"/>
      <c r="OUT39" s="878"/>
      <c r="OUU39" s="1193"/>
      <c r="OUV39" s="1193"/>
      <c r="OUW39" s="1193"/>
      <c r="OUX39" s="1193"/>
      <c r="OUY39" s="658"/>
      <c r="OUZ39" s="1193"/>
      <c r="OVA39" s="1193"/>
      <c r="OVB39" s="878"/>
      <c r="OVC39" s="878"/>
      <c r="OVD39" s="1193"/>
      <c r="OVE39" s="1193"/>
      <c r="OVF39" s="1193"/>
      <c r="OVG39" s="1193"/>
      <c r="OVH39" s="658"/>
      <c r="OVI39" s="1193"/>
      <c r="OVJ39" s="1193"/>
      <c r="OVK39" s="878"/>
      <c r="OVL39" s="878"/>
      <c r="OVM39" s="1193"/>
      <c r="OVN39" s="1193"/>
      <c r="OVO39" s="1193"/>
      <c r="OVP39" s="1193"/>
      <c r="OVQ39" s="658"/>
      <c r="OVR39" s="1193"/>
      <c r="OVS39" s="1193"/>
      <c r="OVT39" s="878"/>
      <c r="OVU39" s="878"/>
      <c r="OVV39" s="1193"/>
      <c r="OVW39" s="1193"/>
      <c r="OVX39" s="1193"/>
      <c r="OVY39" s="1193"/>
      <c r="OVZ39" s="658"/>
      <c r="OWA39" s="1193"/>
      <c r="OWB39" s="1193"/>
      <c r="OWC39" s="878"/>
      <c r="OWD39" s="878"/>
      <c r="OWE39" s="1193"/>
      <c r="OWF39" s="1193"/>
      <c r="OWG39" s="1193"/>
      <c r="OWH39" s="1193"/>
      <c r="OWI39" s="658"/>
      <c r="OWJ39" s="1193"/>
      <c r="OWK39" s="1193"/>
      <c r="OWL39" s="878"/>
      <c r="OWM39" s="878"/>
      <c r="OWN39" s="1193"/>
      <c r="OWO39" s="1193"/>
      <c r="OWP39" s="1193"/>
      <c r="OWQ39" s="1193"/>
      <c r="OWR39" s="658"/>
      <c r="OWS39" s="1193"/>
      <c r="OWT39" s="1193"/>
      <c r="OWU39" s="878"/>
      <c r="OWV39" s="878"/>
      <c r="OWW39" s="1193"/>
      <c r="OWX39" s="1193"/>
      <c r="OWY39" s="1193"/>
      <c r="OWZ39" s="1193"/>
      <c r="OXA39" s="658"/>
      <c r="OXB39" s="1193"/>
      <c r="OXC39" s="1193"/>
      <c r="OXD39" s="878"/>
      <c r="OXE39" s="878"/>
      <c r="OXF39" s="1193"/>
      <c r="OXG39" s="1193"/>
      <c r="OXH39" s="1193"/>
      <c r="OXI39" s="1193"/>
      <c r="OXJ39" s="658"/>
      <c r="OXK39" s="1193"/>
      <c r="OXL39" s="1193"/>
      <c r="OXM39" s="878"/>
      <c r="OXN39" s="878"/>
      <c r="OXO39" s="1193"/>
      <c r="OXP39" s="1193"/>
      <c r="OXQ39" s="1193"/>
      <c r="OXR39" s="1193"/>
      <c r="OXS39" s="658"/>
      <c r="OXT39" s="1193"/>
      <c r="OXU39" s="1193"/>
      <c r="OXV39" s="878"/>
      <c r="OXW39" s="878"/>
      <c r="OXX39" s="1193"/>
      <c r="OXY39" s="1193"/>
      <c r="OXZ39" s="1193"/>
      <c r="OYA39" s="1193"/>
      <c r="OYB39" s="658"/>
      <c r="OYC39" s="1193"/>
      <c r="OYD39" s="1193"/>
      <c r="OYE39" s="878"/>
      <c r="OYF39" s="878"/>
      <c r="OYG39" s="1193"/>
      <c r="OYH39" s="1193"/>
      <c r="OYI39" s="1193"/>
      <c r="OYJ39" s="1193"/>
      <c r="OYK39" s="658"/>
      <c r="OYL39" s="1193"/>
      <c r="OYM39" s="1193"/>
      <c r="OYN39" s="878"/>
      <c r="OYO39" s="878"/>
      <c r="OYP39" s="1193"/>
      <c r="OYQ39" s="1193"/>
      <c r="OYR39" s="1193"/>
      <c r="OYS39" s="1193"/>
      <c r="OYT39" s="658"/>
      <c r="OYU39" s="1193"/>
      <c r="OYV39" s="1193"/>
      <c r="OYW39" s="878"/>
      <c r="OYX39" s="878"/>
      <c r="OYY39" s="1193"/>
      <c r="OYZ39" s="1193"/>
      <c r="OZA39" s="1193"/>
      <c r="OZB39" s="1193"/>
      <c r="OZC39" s="658"/>
      <c r="OZD39" s="1193"/>
      <c r="OZE39" s="1193"/>
      <c r="OZF39" s="878"/>
      <c r="OZG39" s="878"/>
      <c r="OZH39" s="1193"/>
      <c r="OZI39" s="1193"/>
      <c r="OZJ39" s="1193"/>
      <c r="OZK39" s="1193"/>
      <c r="OZL39" s="658"/>
      <c r="OZM39" s="1193"/>
      <c r="OZN39" s="1193"/>
      <c r="OZO39" s="878"/>
      <c r="OZP39" s="878"/>
      <c r="OZQ39" s="1193"/>
      <c r="OZR39" s="1193"/>
      <c r="OZS39" s="1193"/>
      <c r="OZT39" s="1193"/>
      <c r="OZU39" s="658"/>
      <c r="OZV39" s="1193"/>
      <c r="OZW39" s="1193"/>
      <c r="OZX39" s="878"/>
      <c r="OZY39" s="878"/>
      <c r="OZZ39" s="1193"/>
      <c r="PAA39" s="1193"/>
      <c r="PAB39" s="1193"/>
      <c r="PAC39" s="1193"/>
      <c r="PAD39" s="658"/>
      <c r="PAE39" s="1193"/>
      <c r="PAF39" s="1193"/>
      <c r="PAG39" s="878"/>
      <c r="PAH39" s="878"/>
      <c r="PAI39" s="1193"/>
      <c r="PAJ39" s="1193"/>
      <c r="PAK39" s="1193"/>
      <c r="PAL39" s="1193"/>
      <c r="PAM39" s="658"/>
      <c r="PAN39" s="1193"/>
      <c r="PAO39" s="1193"/>
      <c r="PAP39" s="878"/>
      <c r="PAQ39" s="878"/>
      <c r="PAR39" s="1193"/>
      <c r="PAS39" s="1193"/>
      <c r="PAT39" s="1193"/>
      <c r="PAU39" s="1193"/>
      <c r="PAV39" s="658"/>
      <c r="PAW39" s="1193"/>
      <c r="PAX39" s="1193"/>
      <c r="PAY39" s="878"/>
      <c r="PAZ39" s="878"/>
      <c r="PBA39" s="1193"/>
      <c r="PBB39" s="1193"/>
      <c r="PBC39" s="1193"/>
      <c r="PBD39" s="1193"/>
      <c r="PBE39" s="658"/>
      <c r="PBF39" s="1193"/>
      <c r="PBG39" s="1193"/>
      <c r="PBH39" s="878"/>
      <c r="PBI39" s="878"/>
      <c r="PBJ39" s="1193"/>
      <c r="PBK39" s="1193"/>
      <c r="PBL39" s="1193"/>
      <c r="PBM39" s="1193"/>
      <c r="PBN39" s="658"/>
      <c r="PBO39" s="1193"/>
      <c r="PBP39" s="1193"/>
      <c r="PBQ39" s="878"/>
      <c r="PBR39" s="878"/>
      <c r="PBS39" s="1193"/>
      <c r="PBT39" s="1193"/>
      <c r="PBU39" s="1193"/>
      <c r="PBV39" s="1193"/>
      <c r="PBW39" s="658"/>
      <c r="PBX39" s="1193"/>
      <c r="PBY39" s="1193"/>
      <c r="PBZ39" s="878"/>
      <c r="PCA39" s="878"/>
      <c r="PCB39" s="1193"/>
      <c r="PCC39" s="1193"/>
      <c r="PCD39" s="1193"/>
      <c r="PCE39" s="1193"/>
      <c r="PCF39" s="658"/>
      <c r="PCG39" s="1193"/>
      <c r="PCH39" s="1193"/>
      <c r="PCI39" s="878"/>
      <c r="PCJ39" s="878"/>
      <c r="PCK39" s="1193"/>
      <c r="PCL39" s="1193"/>
      <c r="PCM39" s="1193"/>
      <c r="PCN39" s="1193"/>
      <c r="PCO39" s="658"/>
      <c r="PCP39" s="1193"/>
      <c r="PCQ39" s="1193"/>
      <c r="PCR39" s="878"/>
      <c r="PCS39" s="878"/>
      <c r="PCT39" s="1193"/>
      <c r="PCU39" s="1193"/>
      <c r="PCV39" s="1193"/>
      <c r="PCW39" s="1193"/>
      <c r="PCX39" s="658"/>
      <c r="PCY39" s="1193"/>
      <c r="PCZ39" s="1193"/>
      <c r="PDA39" s="878"/>
      <c r="PDB39" s="878"/>
      <c r="PDC39" s="1193"/>
      <c r="PDD39" s="1193"/>
      <c r="PDE39" s="1193"/>
      <c r="PDF39" s="1193"/>
      <c r="PDG39" s="658"/>
      <c r="PDH39" s="1193"/>
      <c r="PDI39" s="1193"/>
      <c r="PDJ39" s="878"/>
      <c r="PDK39" s="878"/>
      <c r="PDL39" s="1193"/>
      <c r="PDM39" s="1193"/>
      <c r="PDN39" s="1193"/>
      <c r="PDO39" s="1193"/>
      <c r="PDP39" s="658"/>
      <c r="PDQ39" s="1193"/>
      <c r="PDR39" s="1193"/>
      <c r="PDS39" s="878"/>
      <c r="PDT39" s="878"/>
      <c r="PDU39" s="1193"/>
      <c r="PDV39" s="1193"/>
      <c r="PDW39" s="1193"/>
      <c r="PDX39" s="1193"/>
      <c r="PDY39" s="658"/>
      <c r="PDZ39" s="1193"/>
      <c r="PEA39" s="1193"/>
      <c r="PEB39" s="878"/>
      <c r="PEC39" s="878"/>
      <c r="PED39" s="1193"/>
      <c r="PEE39" s="1193"/>
      <c r="PEF39" s="1193"/>
      <c r="PEG39" s="1193"/>
      <c r="PEH39" s="658"/>
      <c r="PEI39" s="1193"/>
      <c r="PEJ39" s="1193"/>
      <c r="PEK39" s="878"/>
      <c r="PEL39" s="878"/>
      <c r="PEM39" s="1193"/>
      <c r="PEN39" s="1193"/>
      <c r="PEO39" s="1193"/>
      <c r="PEP39" s="1193"/>
      <c r="PEQ39" s="658"/>
      <c r="PER39" s="1193"/>
      <c r="PES39" s="1193"/>
      <c r="PET39" s="878"/>
      <c r="PEU39" s="878"/>
      <c r="PEV39" s="1193"/>
      <c r="PEW39" s="1193"/>
      <c r="PEX39" s="1193"/>
      <c r="PEY39" s="1193"/>
      <c r="PEZ39" s="658"/>
      <c r="PFA39" s="1193"/>
      <c r="PFB39" s="1193"/>
      <c r="PFC39" s="878"/>
      <c r="PFD39" s="878"/>
      <c r="PFE39" s="1193"/>
      <c r="PFF39" s="1193"/>
      <c r="PFG39" s="1193"/>
      <c r="PFH39" s="1193"/>
      <c r="PFI39" s="658"/>
      <c r="PFJ39" s="1193"/>
      <c r="PFK39" s="1193"/>
      <c r="PFL39" s="878"/>
      <c r="PFM39" s="878"/>
      <c r="PFN39" s="1193"/>
      <c r="PFO39" s="1193"/>
      <c r="PFP39" s="1193"/>
      <c r="PFQ39" s="1193"/>
      <c r="PFR39" s="658"/>
      <c r="PFS39" s="1193"/>
      <c r="PFT39" s="1193"/>
      <c r="PFU39" s="878"/>
      <c r="PFV39" s="878"/>
      <c r="PFW39" s="1193"/>
      <c r="PFX39" s="1193"/>
      <c r="PFY39" s="1193"/>
      <c r="PFZ39" s="1193"/>
      <c r="PGA39" s="658"/>
      <c r="PGB39" s="1193"/>
      <c r="PGC39" s="1193"/>
      <c r="PGD39" s="878"/>
      <c r="PGE39" s="878"/>
      <c r="PGF39" s="1193"/>
      <c r="PGG39" s="1193"/>
      <c r="PGH39" s="1193"/>
      <c r="PGI39" s="1193"/>
      <c r="PGJ39" s="658"/>
      <c r="PGK39" s="1193"/>
      <c r="PGL39" s="1193"/>
      <c r="PGM39" s="878"/>
      <c r="PGN39" s="878"/>
      <c r="PGO39" s="1193"/>
      <c r="PGP39" s="1193"/>
      <c r="PGQ39" s="1193"/>
      <c r="PGR39" s="1193"/>
      <c r="PGS39" s="658"/>
      <c r="PGT39" s="1193"/>
      <c r="PGU39" s="1193"/>
      <c r="PGV39" s="878"/>
      <c r="PGW39" s="878"/>
      <c r="PGX39" s="1193"/>
      <c r="PGY39" s="1193"/>
      <c r="PGZ39" s="1193"/>
      <c r="PHA39" s="1193"/>
      <c r="PHB39" s="658"/>
      <c r="PHC39" s="1193"/>
      <c r="PHD39" s="1193"/>
      <c r="PHE39" s="878"/>
      <c r="PHF39" s="878"/>
      <c r="PHG39" s="1193"/>
      <c r="PHH39" s="1193"/>
      <c r="PHI39" s="1193"/>
      <c r="PHJ39" s="1193"/>
      <c r="PHK39" s="658"/>
      <c r="PHL39" s="1193"/>
      <c r="PHM39" s="1193"/>
      <c r="PHN39" s="878"/>
      <c r="PHO39" s="878"/>
      <c r="PHP39" s="1193"/>
      <c r="PHQ39" s="1193"/>
      <c r="PHR39" s="1193"/>
      <c r="PHS39" s="1193"/>
      <c r="PHT39" s="658"/>
      <c r="PHU39" s="1193"/>
      <c r="PHV39" s="1193"/>
      <c r="PHW39" s="878"/>
      <c r="PHX39" s="878"/>
      <c r="PHY39" s="1193"/>
      <c r="PHZ39" s="1193"/>
      <c r="PIA39" s="1193"/>
      <c r="PIB39" s="1193"/>
      <c r="PIC39" s="658"/>
      <c r="PID39" s="1193"/>
      <c r="PIE39" s="1193"/>
      <c r="PIF39" s="878"/>
      <c r="PIG39" s="878"/>
      <c r="PIH39" s="1193"/>
      <c r="PII39" s="1193"/>
      <c r="PIJ39" s="1193"/>
      <c r="PIK39" s="1193"/>
      <c r="PIL39" s="658"/>
      <c r="PIM39" s="1193"/>
      <c r="PIN39" s="1193"/>
      <c r="PIO39" s="878"/>
      <c r="PIP39" s="878"/>
      <c r="PIQ39" s="1193"/>
      <c r="PIR39" s="1193"/>
      <c r="PIS39" s="1193"/>
      <c r="PIT39" s="1193"/>
      <c r="PIU39" s="658"/>
      <c r="PIV39" s="1193"/>
      <c r="PIW39" s="1193"/>
      <c r="PIX39" s="878"/>
      <c r="PIY39" s="878"/>
      <c r="PIZ39" s="1193"/>
      <c r="PJA39" s="1193"/>
      <c r="PJB39" s="1193"/>
      <c r="PJC39" s="1193"/>
      <c r="PJD39" s="658"/>
      <c r="PJE39" s="1193"/>
      <c r="PJF39" s="1193"/>
      <c r="PJG39" s="878"/>
      <c r="PJH39" s="878"/>
      <c r="PJI39" s="1193"/>
      <c r="PJJ39" s="1193"/>
      <c r="PJK39" s="1193"/>
      <c r="PJL39" s="1193"/>
      <c r="PJM39" s="658"/>
      <c r="PJN39" s="1193"/>
      <c r="PJO39" s="1193"/>
      <c r="PJP39" s="878"/>
      <c r="PJQ39" s="878"/>
      <c r="PJR39" s="1193"/>
      <c r="PJS39" s="1193"/>
      <c r="PJT39" s="1193"/>
      <c r="PJU39" s="1193"/>
      <c r="PJV39" s="658"/>
      <c r="PJW39" s="1193"/>
      <c r="PJX39" s="1193"/>
      <c r="PJY39" s="878"/>
      <c r="PJZ39" s="878"/>
      <c r="PKA39" s="1193"/>
      <c r="PKB39" s="1193"/>
      <c r="PKC39" s="1193"/>
      <c r="PKD39" s="1193"/>
      <c r="PKE39" s="658"/>
      <c r="PKF39" s="1193"/>
      <c r="PKG39" s="1193"/>
      <c r="PKH39" s="878"/>
      <c r="PKI39" s="878"/>
      <c r="PKJ39" s="1193"/>
      <c r="PKK39" s="1193"/>
      <c r="PKL39" s="1193"/>
      <c r="PKM39" s="1193"/>
      <c r="PKN39" s="658"/>
      <c r="PKO39" s="1193"/>
      <c r="PKP39" s="1193"/>
      <c r="PKQ39" s="878"/>
      <c r="PKR39" s="878"/>
      <c r="PKS39" s="1193"/>
      <c r="PKT39" s="1193"/>
      <c r="PKU39" s="1193"/>
      <c r="PKV39" s="1193"/>
      <c r="PKW39" s="658"/>
      <c r="PKX39" s="1193"/>
      <c r="PKY39" s="1193"/>
      <c r="PKZ39" s="878"/>
      <c r="PLA39" s="878"/>
      <c r="PLB39" s="1193"/>
      <c r="PLC39" s="1193"/>
      <c r="PLD39" s="1193"/>
      <c r="PLE39" s="1193"/>
      <c r="PLF39" s="658"/>
      <c r="PLG39" s="1193"/>
      <c r="PLH39" s="1193"/>
      <c r="PLI39" s="878"/>
      <c r="PLJ39" s="878"/>
      <c r="PLK39" s="1193"/>
      <c r="PLL39" s="1193"/>
      <c r="PLM39" s="1193"/>
      <c r="PLN39" s="1193"/>
      <c r="PLO39" s="658"/>
      <c r="PLP39" s="1193"/>
      <c r="PLQ39" s="1193"/>
      <c r="PLR39" s="878"/>
      <c r="PLS39" s="878"/>
      <c r="PLT39" s="1193"/>
      <c r="PLU39" s="1193"/>
      <c r="PLV39" s="1193"/>
      <c r="PLW39" s="1193"/>
      <c r="PLX39" s="658"/>
      <c r="PLY39" s="1193"/>
      <c r="PLZ39" s="1193"/>
      <c r="PMA39" s="878"/>
      <c r="PMB39" s="878"/>
      <c r="PMC39" s="1193"/>
      <c r="PMD39" s="1193"/>
      <c r="PME39" s="1193"/>
      <c r="PMF39" s="1193"/>
      <c r="PMG39" s="658"/>
      <c r="PMH39" s="1193"/>
      <c r="PMI39" s="1193"/>
      <c r="PMJ39" s="878"/>
      <c r="PMK39" s="878"/>
      <c r="PML39" s="1193"/>
      <c r="PMM39" s="1193"/>
      <c r="PMN39" s="1193"/>
      <c r="PMO39" s="1193"/>
      <c r="PMP39" s="658"/>
      <c r="PMQ39" s="1193"/>
      <c r="PMR39" s="1193"/>
      <c r="PMS39" s="878"/>
      <c r="PMT39" s="878"/>
      <c r="PMU39" s="1193"/>
      <c r="PMV39" s="1193"/>
      <c r="PMW39" s="1193"/>
      <c r="PMX39" s="1193"/>
      <c r="PMY39" s="658"/>
      <c r="PMZ39" s="1193"/>
      <c r="PNA39" s="1193"/>
      <c r="PNB39" s="878"/>
      <c r="PNC39" s="878"/>
      <c r="PND39" s="1193"/>
      <c r="PNE39" s="1193"/>
      <c r="PNF39" s="1193"/>
      <c r="PNG39" s="1193"/>
      <c r="PNH39" s="658"/>
      <c r="PNI39" s="1193"/>
      <c r="PNJ39" s="1193"/>
      <c r="PNK39" s="878"/>
      <c r="PNL39" s="878"/>
      <c r="PNM39" s="1193"/>
      <c r="PNN39" s="1193"/>
      <c r="PNO39" s="1193"/>
      <c r="PNP39" s="1193"/>
      <c r="PNQ39" s="658"/>
      <c r="PNR39" s="1193"/>
      <c r="PNS39" s="1193"/>
      <c r="PNT39" s="878"/>
      <c r="PNU39" s="878"/>
      <c r="PNV39" s="1193"/>
      <c r="PNW39" s="1193"/>
      <c r="PNX39" s="1193"/>
      <c r="PNY39" s="1193"/>
      <c r="PNZ39" s="658"/>
      <c r="POA39" s="1193"/>
      <c r="POB39" s="1193"/>
      <c r="POC39" s="878"/>
      <c r="POD39" s="878"/>
      <c r="POE39" s="1193"/>
      <c r="POF39" s="1193"/>
      <c r="POG39" s="1193"/>
      <c r="POH39" s="1193"/>
      <c r="POI39" s="658"/>
      <c r="POJ39" s="1193"/>
      <c r="POK39" s="1193"/>
      <c r="POL39" s="878"/>
      <c r="POM39" s="878"/>
      <c r="PON39" s="1193"/>
      <c r="POO39" s="1193"/>
      <c r="POP39" s="1193"/>
      <c r="POQ39" s="1193"/>
      <c r="POR39" s="658"/>
      <c r="POS39" s="1193"/>
      <c r="POT39" s="1193"/>
      <c r="POU39" s="878"/>
      <c r="POV39" s="878"/>
      <c r="POW39" s="1193"/>
      <c r="POX39" s="1193"/>
      <c r="POY39" s="1193"/>
      <c r="POZ39" s="1193"/>
      <c r="PPA39" s="658"/>
      <c r="PPB39" s="1193"/>
      <c r="PPC39" s="1193"/>
      <c r="PPD39" s="878"/>
      <c r="PPE39" s="878"/>
      <c r="PPF39" s="1193"/>
      <c r="PPG39" s="1193"/>
      <c r="PPH39" s="1193"/>
      <c r="PPI39" s="1193"/>
      <c r="PPJ39" s="658"/>
      <c r="PPK39" s="1193"/>
      <c r="PPL39" s="1193"/>
      <c r="PPM39" s="878"/>
      <c r="PPN39" s="878"/>
      <c r="PPO39" s="1193"/>
      <c r="PPP39" s="1193"/>
      <c r="PPQ39" s="1193"/>
      <c r="PPR39" s="1193"/>
      <c r="PPS39" s="658"/>
      <c r="PPT39" s="1193"/>
      <c r="PPU39" s="1193"/>
      <c r="PPV39" s="878"/>
      <c r="PPW39" s="878"/>
      <c r="PPX39" s="1193"/>
      <c r="PPY39" s="1193"/>
      <c r="PPZ39" s="1193"/>
      <c r="PQA39" s="1193"/>
      <c r="PQB39" s="658"/>
      <c r="PQC39" s="1193"/>
      <c r="PQD39" s="1193"/>
      <c r="PQE39" s="878"/>
      <c r="PQF39" s="878"/>
      <c r="PQG39" s="1193"/>
      <c r="PQH39" s="1193"/>
      <c r="PQI39" s="1193"/>
      <c r="PQJ39" s="1193"/>
      <c r="PQK39" s="658"/>
      <c r="PQL39" s="1193"/>
      <c r="PQM39" s="1193"/>
      <c r="PQN39" s="878"/>
      <c r="PQO39" s="878"/>
      <c r="PQP39" s="1193"/>
      <c r="PQQ39" s="1193"/>
      <c r="PQR39" s="1193"/>
      <c r="PQS39" s="1193"/>
      <c r="PQT39" s="658"/>
      <c r="PQU39" s="1193"/>
      <c r="PQV39" s="1193"/>
      <c r="PQW39" s="878"/>
      <c r="PQX39" s="878"/>
      <c r="PQY39" s="1193"/>
      <c r="PQZ39" s="1193"/>
      <c r="PRA39" s="1193"/>
      <c r="PRB39" s="1193"/>
      <c r="PRC39" s="658"/>
      <c r="PRD39" s="1193"/>
      <c r="PRE39" s="1193"/>
      <c r="PRF39" s="878"/>
      <c r="PRG39" s="878"/>
      <c r="PRH39" s="1193"/>
      <c r="PRI39" s="1193"/>
      <c r="PRJ39" s="1193"/>
      <c r="PRK39" s="1193"/>
      <c r="PRL39" s="658"/>
      <c r="PRM39" s="1193"/>
      <c r="PRN39" s="1193"/>
      <c r="PRO39" s="878"/>
      <c r="PRP39" s="878"/>
      <c r="PRQ39" s="1193"/>
      <c r="PRR39" s="1193"/>
      <c r="PRS39" s="1193"/>
      <c r="PRT39" s="1193"/>
      <c r="PRU39" s="658"/>
      <c r="PRV39" s="1193"/>
      <c r="PRW39" s="1193"/>
      <c r="PRX39" s="878"/>
      <c r="PRY39" s="878"/>
      <c r="PRZ39" s="1193"/>
      <c r="PSA39" s="1193"/>
      <c r="PSB39" s="1193"/>
      <c r="PSC39" s="1193"/>
      <c r="PSD39" s="658"/>
      <c r="PSE39" s="1193"/>
      <c r="PSF39" s="1193"/>
      <c r="PSG39" s="878"/>
      <c r="PSH39" s="878"/>
      <c r="PSI39" s="1193"/>
      <c r="PSJ39" s="1193"/>
      <c r="PSK39" s="1193"/>
      <c r="PSL39" s="1193"/>
      <c r="PSM39" s="658"/>
      <c r="PSN39" s="1193"/>
      <c r="PSO39" s="1193"/>
      <c r="PSP39" s="878"/>
      <c r="PSQ39" s="878"/>
      <c r="PSR39" s="1193"/>
      <c r="PSS39" s="1193"/>
      <c r="PST39" s="1193"/>
      <c r="PSU39" s="1193"/>
      <c r="PSV39" s="658"/>
      <c r="PSW39" s="1193"/>
      <c r="PSX39" s="1193"/>
      <c r="PSY39" s="878"/>
      <c r="PSZ39" s="878"/>
      <c r="PTA39" s="1193"/>
      <c r="PTB39" s="1193"/>
      <c r="PTC39" s="1193"/>
      <c r="PTD39" s="1193"/>
      <c r="PTE39" s="658"/>
      <c r="PTF39" s="1193"/>
      <c r="PTG39" s="1193"/>
      <c r="PTH39" s="878"/>
      <c r="PTI39" s="878"/>
      <c r="PTJ39" s="1193"/>
      <c r="PTK39" s="1193"/>
      <c r="PTL39" s="1193"/>
      <c r="PTM39" s="1193"/>
      <c r="PTN39" s="658"/>
      <c r="PTO39" s="1193"/>
      <c r="PTP39" s="1193"/>
      <c r="PTQ39" s="878"/>
      <c r="PTR39" s="878"/>
      <c r="PTS39" s="1193"/>
      <c r="PTT39" s="1193"/>
      <c r="PTU39" s="1193"/>
      <c r="PTV39" s="1193"/>
      <c r="PTW39" s="658"/>
      <c r="PTX39" s="1193"/>
      <c r="PTY39" s="1193"/>
      <c r="PTZ39" s="878"/>
      <c r="PUA39" s="878"/>
      <c r="PUB39" s="1193"/>
      <c r="PUC39" s="1193"/>
      <c r="PUD39" s="1193"/>
      <c r="PUE39" s="1193"/>
      <c r="PUF39" s="658"/>
      <c r="PUG39" s="1193"/>
      <c r="PUH39" s="1193"/>
      <c r="PUI39" s="878"/>
      <c r="PUJ39" s="878"/>
      <c r="PUK39" s="1193"/>
      <c r="PUL39" s="1193"/>
      <c r="PUM39" s="1193"/>
      <c r="PUN39" s="1193"/>
      <c r="PUO39" s="658"/>
      <c r="PUP39" s="1193"/>
      <c r="PUQ39" s="1193"/>
      <c r="PUR39" s="878"/>
      <c r="PUS39" s="878"/>
      <c r="PUT39" s="1193"/>
      <c r="PUU39" s="1193"/>
      <c r="PUV39" s="1193"/>
      <c r="PUW39" s="1193"/>
      <c r="PUX39" s="658"/>
      <c r="PUY39" s="1193"/>
      <c r="PUZ39" s="1193"/>
      <c r="PVA39" s="878"/>
      <c r="PVB39" s="878"/>
      <c r="PVC39" s="1193"/>
      <c r="PVD39" s="1193"/>
      <c r="PVE39" s="1193"/>
      <c r="PVF39" s="1193"/>
      <c r="PVG39" s="658"/>
      <c r="PVH39" s="1193"/>
      <c r="PVI39" s="1193"/>
      <c r="PVJ39" s="878"/>
      <c r="PVK39" s="878"/>
      <c r="PVL39" s="1193"/>
      <c r="PVM39" s="1193"/>
      <c r="PVN39" s="1193"/>
      <c r="PVO39" s="1193"/>
      <c r="PVP39" s="658"/>
      <c r="PVQ39" s="1193"/>
      <c r="PVR39" s="1193"/>
      <c r="PVS39" s="878"/>
      <c r="PVT39" s="878"/>
      <c r="PVU39" s="1193"/>
      <c r="PVV39" s="1193"/>
      <c r="PVW39" s="1193"/>
      <c r="PVX39" s="1193"/>
      <c r="PVY39" s="658"/>
      <c r="PVZ39" s="1193"/>
      <c r="PWA39" s="1193"/>
      <c r="PWB39" s="878"/>
      <c r="PWC39" s="878"/>
      <c r="PWD39" s="1193"/>
      <c r="PWE39" s="1193"/>
      <c r="PWF39" s="1193"/>
      <c r="PWG39" s="1193"/>
      <c r="PWH39" s="658"/>
      <c r="PWI39" s="1193"/>
      <c r="PWJ39" s="1193"/>
      <c r="PWK39" s="878"/>
      <c r="PWL39" s="878"/>
      <c r="PWM39" s="1193"/>
      <c r="PWN39" s="1193"/>
      <c r="PWO39" s="1193"/>
      <c r="PWP39" s="1193"/>
      <c r="PWQ39" s="658"/>
      <c r="PWR39" s="1193"/>
      <c r="PWS39" s="1193"/>
      <c r="PWT39" s="878"/>
      <c r="PWU39" s="878"/>
      <c r="PWV39" s="1193"/>
      <c r="PWW39" s="1193"/>
      <c r="PWX39" s="1193"/>
      <c r="PWY39" s="1193"/>
      <c r="PWZ39" s="658"/>
      <c r="PXA39" s="1193"/>
      <c r="PXB39" s="1193"/>
      <c r="PXC39" s="878"/>
      <c r="PXD39" s="878"/>
      <c r="PXE39" s="1193"/>
      <c r="PXF39" s="1193"/>
      <c r="PXG39" s="1193"/>
      <c r="PXH39" s="1193"/>
      <c r="PXI39" s="658"/>
      <c r="PXJ39" s="1193"/>
      <c r="PXK39" s="1193"/>
      <c r="PXL39" s="878"/>
      <c r="PXM39" s="878"/>
      <c r="PXN39" s="1193"/>
      <c r="PXO39" s="1193"/>
      <c r="PXP39" s="1193"/>
      <c r="PXQ39" s="1193"/>
      <c r="PXR39" s="658"/>
      <c r="PXS39" s="1193"/>
      <c r="PXT39" s="1193"/>
      <c r="PXU39" s="878"/>
      <c r="PXV39" s="878"/>
      <c r="PXW39" s="1193"/>
      <c r="PXX39" s="1193"/>
      <c r="PXY39" s="1193"/>
      <c r="PXZ39" s="1193"/>
      <c r="PYA39" s="658"/>
      <c r="PYB39" s="1193"/>
      <c r="PYC39" s="1193"/>
      <c r="PYD39" s="878"/>
      <c r="PYE39" s="878"/>
      <c r="PYF39" s="1193"/>
      <c r="PYG39" s="1193"/>
      <c r="PYH39" s="1193"/>
      <c r="PYI39" s="1193"/>
      <c r="PYJ39" s="658"/>
      <c r="PYK39" s="1193"/>
      <c r="PYL39" s="1193"/>
      <c r="PYM39" s="878"/>
      <c r="PYN39" s="878"/>
      <c r="PYO39" s="1193"/>
      <c r="PYP39" s="1193"/>
      <c r="PYQ39" s="1193"/>
      <c r="PYR39" s="1193"/>
      <c r="PYS39" s="658"/>
      <c r="PYT39" s="1193"/>
      <c r="PYU39" s="1193"/>
      <c r="PYV39" s="878"/>
      <c r="PYW39" s="878"/>
      <c r="PYX39" s="1193"/>
      <c r="PYY39" s="1193"/>
      <c r="PYZ39" s="1193"/>
      <c r="PZA39" s="1193"/>
      <c r="PZB39" s="658"/>
      <c r="PZC39" s="1193"/>
      <c r="PZD39" s="1193"/>
      <c r="PZE39" s="878"/>
      <c r="PZF39" s="878"/>
      <c r="PZG39" s="1193"/>
      <c r="PZH39" s="1193"/>
      <c r="PZI39" s="1193"/>
      <c r="PZJ39" s="1193"/>
      <c r="PZK39" s="658"/>
      <c r="PZL39" s="1193"/>
      <c r="PZM39" s="1193"/>
      <c r="PZN39" s="878"/>
      <c r="PZO39" s="878"/>
      <c r="PZP39" s="1193"/>
      <c r="PZQ39" s="1193"/>
      <c r="PZR39" s="1193"/>
      <c r="PZS39" s="1193"/>
      <c r="PZT39" s="658"/>
      <c r="PZU39" s="1193"/>
      <c r="PZV39" s="1193"/>
      <c r="PZW39" s="878"/>
      <c r="PZX39" s="878"/>
      <c r="PZY39" s="1193"/>
      <c r="PZZ39" s="1193"/>
      <c r="QAA39" s="1193"/>
      <c r="QAB39" s="1193"/>
      <c r="QAC39" s="658"/>
      <c r="QAD39" s="1193"/>
      <c r="QAE39" s="1193"/>
      <c r="QAF39" s="878"/>
      <c r="QAG39" s="878"/>
      <c r="QAH39" s="1193"/>
      <c r="QAI39" s="1193"/>
      <c r="QAJ39" s="1193"/>
      <c r="QAK39" s="1193"/>
      <c r="QAL39" s="658"/>
      <c r="QAM39" s="1193"/>
      <c r="QAN39" s="1193"/>
      <c r="QAO39" s="878"/>
      <c r="QAP39" s="878"/>
      <c r="QAQ39" s="1193"/>
      <c r="QAR39" s="1193"/>
      <c r="QAS39" s="1193"/>
      <c r="QAT39" s="1193"/>
      <c r="QAU39" s="658"/>
      <c r="QAV39" s="1193"/>
      <c r="QAW39" s="1193"/>
      <c r="QAX39" s="878"/>
      <c r="QAY39" s="878"/>
      <c r="QAZ39" s="1193"/>
      <c r="QBA39" s="1193"/>
      <c r="QBB39" s="1193"/>
      <c r="QBC39" s="1193"/>
      <c r="QBD39" s="658"/>
      <c r="QBE39" s="1193"/>
      <c r="QBF39" s="1193"/>
      <c r="QBG39" s="878"/>
      <c r="QBH39" s="878"/>
      <c r="QBI39" s="1193"/>
      <c r="QBJ39" s="1193"/>
      <c r="QBK39" s="1193"/>
      <c r="QBL39" s="1193"/>
      <c r="QBM39" s="658"/>
      <c r="QBN39" s="1193"/>
      <c r="QBO39" s="1193"/>
      <c r="QBP39" s="878"/>
      <c r="QBQ39" s="878"/>
      <c r="QBR39" s="1193"/>
      <c r="QBS39" s="1193"/>
      <c r="QBT39" s="1193"/>
      <c r="QBU39" s="1193"/>
      <c r="QBV39" s="658"/>
      <c r="QBW39" s="1193"/>
      <c r="QBX39" s="1193"/>
      <c r="QBY39" s="878"/>
      <c r="QBZ39" s="878"/>
      <c r="QCA39" s="1193"/>
      <c r="QCB39" s="1193"/>
      <c r="QCC39" s="1193"/>
      <c r="QCD39" s="1193"/>
      <c r="QCE39" s="658"/>
      <c r="QCF39" s="1193"/>
      <c r="QCG39" s="1193"/>
      <c r="QCH39" s="878"/>
      <c r="QCI39" s="878"/>
      <c r="QCJ39" s="1193"/>
      <c r="QCK39" s="1193"/>
      <c r="QCL39" s="1193"/>
      <c r="QCM39" s="1193"/>
      <c r="QCN39" s="658"/>
      <c r="QCO39" s="1193"/>
      <c r="QCP39" s="1193"/>
      <c r="QCQ39" s="878"/>
      <c r="QCR39" s="878"/>
      <c r="QCS39" s="1193"/>
      <c r="QCT39" s="1193"/>
      <c r="QCU39" s="1193"/>
      <c r="QCV39" s="1193"/>
      <c r="QCW39" s="658"/>
      <c r="QCX39" s="1193"/>
      <c r="QCY39" s="1193"/>
      <c r="QCZ39" s="878"/>
      <c r="QDA39" s="878"/>
      <c r="QDB39" s="1193"/>
      <c r="QDC39" s="1193"/>
      <c r="QDD39" s="1193"/>
      <c r="QDE39" s="1193"/>
      <c r="QDF39" s="658"/>
      <c r="QDG39" s="1193"/>
      <c r="QDH39" s="1193"/>
      <c r="QDI39" s="878"/>
      <c r="QDJ39" s="878"/>
      <c r="QDK39" s="1193"/>
      <c r="QDL39" s="1193"/>
      <c r="QDM39" s="1193"/>
      <c r="QDN39" s="1193"/>
      <c r="QDO39" s="658"/>
      <c r="QDP39" s="1193"/>
      <c r="QDQ39" s="1193"/>
      <c r="QDR39" s="878"/>
      <c r="QDS39" s="878"/>
      <c r="QDT39" s="1193"/>
      <c r="QDU39" s="1193"/>
      <c r="QDV39" s="1193"/>
      <c r="QDW39" s="1193"/>
      <c r="QDX39" s="658"/>
      <c r="QDY39" s="1193"/>
      <c r="QDZ39" s="1193"/>
      <c r="QEA39" s="878"/>
      <c r="QEB39" s="878"/>
      <c r="QEC39" s="1193"/>
      <c r="QED39" s="1193"/>
      <c r="QEE39" s="1193"/>
      <c r="QEF39" s="1193"/>
      <c r="QEG39" s="658"/>
      <c r="QEH39" s="1193"/>
      <c r="QEI39" s="1193"/>
      <c r="QEJ39" s="878"/>
      <c r="QEK39" s="878"/>
      <c r="QEL39" s="1193"/>
      <c r="QEM39" s="1193"/>
      <c r="QEN39" s="1193"/>
      <c r="QEO39" s="1193"/>
      <c r="QEP39" s="658"/>
      <c r="QEQ39" s="1193"/>
      <c r="QER39" s="1193"/>
      <c r="QES39" s="878"/>
      <c r="QET39" s="878"/>
      <c r="QEU39" s="1193"/>
      <c r="QEV39" s="1193"/>
      <c r="QEW39" s="1193"/>
      <c r="QEX39" s="1193"/>
      <c r="QEY39" s="658"/>
      <c r="QEZ39" s="1193"/>
      <c r="QFA39" s="1193"/>
      <c r="QFB39" s="878"/>
      <c r="QFC39" s="878"/>
      <c r="QFD39" s="1193"/>
      <c r="QFE39" s="1193"/>
      <c r="QFF39" s="1193"/>
      <c r="QFG39" s="1193"/>
      <c r="QFH39" s="658"/>
      <c r="QFI39" s="1193"/>
      <c r="QFJ39" s="1193"/>
      <c r="QFK39" s="878"/>
      <c r="QFL39" s="878"/>
      <c r="QFM39" s="1193"/>
      <c r="QFN39" s="1193"/>
      <c r="QFO39" s="1193"/>
      <c r="QFP39" s="1193"/>
      <c r="QFQ39" s="658"/>
      <c r="QFR39" s="1193"/>
      <c r="QFS39" s="1193"/>
      <c r="QFT39" s="878"/>
      <c r="QFU39" s="878"/>
      <c r="QFV39" s="1193"/>
      <c r="QFW39" s="1193"/>
      <c r="QFX39" s="1193"/>
      <c r="QFY39" s="1193"/>
      <c r="QFZ39" s="658"/>
      <c r="QGA39" s="1193"/>
      <c r="QGB39" s="1193"/>
      <c r="QGC39" s="878"/>
      <c r="QGD39" s="878"/>
      <c r="QGE39" s="1193"/>
      <c r="QGF39" s="1193"/>
      <c r="QGG39" s="1193"/>
      <c r="QGH39" s="1193"/>
      <c r="QGI39" s="658"/>
      <c r="QGJ39" s="1193"/>
      <c r="QGK39" s="1193"/>
      <c r="QGL39" s="878"/>
      <c r="QGM39" s="878"/>
      <c r="QGN39" s="1193"/>
      <c r="QGO39" s="1193"/>
      <c r="QGP39" s="1193"/>
      <c r="QGQ39" s="1193"/>
      <c r="QGR39" s="658"/>
      <c r="QGS39" s="1193"/>
      <c r="QGT39" s="1193"/>
      <c r="QGU39" s="878"/>
      <c r="QGV39" s="878"/>
      <c r="QGW39" s="1193"/>
      <c r="QGX39" s="1193"/>
      <c r="QGY39" s="1193"/>
      <c r="QGZ39" s="1193"/>
      <c r="QHA39" s="658"/>
      <c r="QHB39" s="1193"/>
      <c r="QHC39" s="1193"/>
      <c r="QHD39" s="878"/>
      <c r="QHE39" s="878"/>
      <c r="QHF39" s="1193"/>
      <c r="QHG39" s="1193"/>
      <c r="QHH39" s="1193"/>
      <c r="QHI39" s="1193"/>
      <c r="QHJ39" s="658"/>
      <c r="QHK39" s="1193"/>
      <c r="QHL39" s="1193"/>
      <c r="QHM39" s="878"/>
      <c r="QHN39" s="878"/>
      <c r="QHO39" s="1193"/>
      <c r="QHP39" s="1193"/>
      <c r="QHQ39" s="1193"/>
      <c r="QHR39" s="1193"/>
      <c r="QHS39" s="658"/>
      <c r="QHT39" s="1193"/>
      <c r="QHU39" s="1193"/>
      <c r="QHV39" s="878"/>
      <c r="QHW39" s="878"/>
      <c r="QHX39" s="1193"/>
      <c r="QHY39" s="1193"/>
      <c r="QHZ39" s="1193"/>
      <c r="QIA39" s="1193"/>
      <c r="QIB39" s="658"/>
      <c r="QIC39" s="1193"/>
      <c r="QID39" s="1193"/>
      <c r="QIE39" s="878"/>
      <c r="QIF39" s="878"/>
      <c r="QIG39" s="1193"/>
      <c r="QIH39" s="1193"/>
      <c r="QII39" s="1193"/>
      <c r="QIJ39" s="1193"/>
      <c r="QIK39" s="658"/>
      <c r="QIL39" s="1193"/>
      <c r="QIM39" s="1193"/>
      <c r="QIN39" s="878"/>
      <c r="QIO39" s="878"/>
      <c r="QIP39" s="1193"/>
      <c r="QIQ39" s="1193"/>
      <c r="QIR39" s="1193"/>
      <c r="QIS39" s="1193"/>
      <c r="QIT39" s="658"/>
      <c r="QIU39" s="1193"/>
      <c r="QIV39" s="1193"/>
      <c r="QIW39" s="878"/>
      <c r="QIX39" s="878"/>
      <c r="QIY39" s="1193"/>
      <c r="QIZ39" s="1193"/>
      <c r="QJA39" s="1193"/>
      <c r="QJB39" s="1193"/>
      <c r="QJC39" s="658"/>
      <c r="QJD39" s="1193"/>
      <c r="QJE39" s="1193"/>
      <c r="QJF39" s="878"/>
      <c r="QJG39" s="878"/>
      <c r="QJH39" s="1193"/>
      <c r="QJI39" s="1193"/>
      <c r="QJJ39" s="1193"/>
      <c r="QJK39" s="1193"/>
      <c r="QJL39" s="658"/>
      <c r="QJM39" s="1193"/>
      <c r="QJN39" s="1193"/>
      <c r="QJO39" s="878"/>
      <c r="QJP39" s="878"/>
      <c r="QJQ39" s="1193"/>
      <c r="QJR39" s="1193"/>
      <c r="QJS39" s="1193"/>
      <c r="QJT39" s="1193"/>
      <c r="QJU39" s="658"/>
      <c r="QJV39" s="1193"/>
      <c r="QJW39" s="1193"/>
      <c r="QJX39" s="878"/>
      <c r="QJY39" s="878"/>
      <c r="QJZ39" s="1193"/>
      <c r="QKA39" s="1193"/>
      <c r="QKB39" s="1193"/>
      <c r="QKC39" s="1193"/>
      <c r="QKD39" s="658"/>
      <c r="QKE39" s="1193"/>
      <c r="QKF39" s="1193"/>
      <c r="QKG39" s="878"/>
      <c r="QKH39" s="878"/>
      <c r="QKI39" s="1193"/>
      <c r="QKJ39" s="1193"/>
      <c r="QKK39" s="1193"/>
      <c r="QKL39" s="1193"/>
      <c r="QKM39" s="658"/>
      <c r="QKN39" s="1193"/>
      <c r="QKO39" s="1193"/>
      <c r="QKP39" s="878"/>
      <c r="QKQ39" s="878"/>
      <c r="QKR39" s="1193"/>
      <c r="QKS39" s="1193"/>
      <c r="QKT39" s="1193"/>
      <c r="QKU39" s="1193"/>
      <c r="QKV39" s="658"/>
      <c r="QKW39" s="1193"/>
      <c r="QKX39" s="1193"/>
      <c r="QKY39" s="878"/>
      <c r="QKZ39" s="878"/>
      <c r="QLA39" s="1193"/>
      <c r="QLB39" s="1193"/>
      <c r="QLC39" s="1193"/>
      <c r="QLD39" s="1193"/>
      <c r="QLE39" s="658"/>
      <c r="QLF39" s="1193"/>
      <c r="QLG39" s="1193"/>
      <c r="QLH39" s="878"/>
      <c r="QLI39" s="878"/>
      <c r="QLJ39" s="1193"/>
      <c r="QLK39" s="1193"/>
      <c r="QLL39" s="1193"/>
      <c r="QLM39" s="1193"/>
      <c r="QLN39" s="658"/>
      <c r="QLO39" s="1193"/>
      <c r="QLP39" s="1193"/>
      <c r="QLQ39" s="878"/>
      <c r="QLR39" s="878"/>
      <c r="QLS39" s="1193"/>
      <c r="QLT39" s="1193"/>
      <c r="QLU39" s="1193"/>
      <c r="QLV39" s="1193"/>
      <c r="QLW39" s="658"/>
      <c r="QLX39" s="1193"/>
      <c r="QLY39" s="1193"/>
      <c r="QLZ39" s="878"/>
      <c r="QMA39" s="878"/>
      <c r="QMB39" s="1193"/>
      <c r="QMC39" s="1193"/>
      <c r="QMD39" s="1193"/>
      <c r="QME39" s="1193"/>
      <c r="QMF39" s="658"/>
      <c r="QMG39" s="1193"/>
      <c r="QMH39" s="1193"/>
      <c r="QMI39" s="878"/>
      <c r="QMJ39" s="878"/>
      <c r="QMK39" s="1193"/>
      <c r="QML39" s="1193"/>
      <c r="QMM39" s="1193"/>
      <c r="QMN39" s="1193"/>
      <c r="QMO39" s="658"/>
      <c r="QMP39" s="1193"/>
      <c r="QMQ39" s="1193"/>
      <c r="QMR39" s="878"/>
      <c r="QMS39" s="878"/>
      <c r="QMT39" s="1193"/>
      <c r="QMU39" s="1193"/>
      <c r="QMV39" s="1193"/>
      <c r="QMW39" s="1193"/>
      <c r="QMX39" s="658"/>
      <c r="QMY39" s="1193"/>
      <c r="QMZ39" s="1193"/>
      <c r="QNA39" s="878"/>
      <c r="QNB39" s="878"/>
      <c r="QNC39" s="1193"/>
      <c r="QND39" s="1193"/>
      <c r="QNE39" s="1193"/>
      <c r="QNF39" s="1193"/>
      <c r="QNG39" s="658"/>
      <c r="QNH39" s="1193"/>
      <c r="QNI39" s="1193"/>
      <c r="QNJ39" s="878"/>
      <c r="QNK39" s="878"/>
      <c r="QNL39" s="1193"/>
      <c r="QNM39" s="1193"/>
      <c r="QNN39" s="1193"/>
      <c r="QNO39" s="1193"/>
      <c r="QNP39" s="658"/>
      <c r="QNQ39" s="1193"/>
      <c r="QNR39" s="1193"/>
      <c r="QNS39" s="878"/>
      <c r="QNT39" s="878"/>
      <c r="QNU39" s="1193"/>
      <c r="QNV39" s="1193"/>
      <c r="QNW39" s="1193"/>
      <c r="QNX39" s="1193"/>
      <c r="QNY39" s="658"/>
      <c r="QNZ39" s="1193"/>
      <c r="QOA39" s="1193"/>
      <c r="QOB39" s="878"/>
      <c r="QOC39" s="878"/>
      <c r="QOD39" s="1193"/>
      <c r="QOE39" s="1193"/>
      <c r="QOF39" s="1193"/>
      <c r="QOG39" s="1193"/>
      <c r="QOH39" s="658"/>
      <c r="QOI39" s="1193"/>
      <c r="QOJ39" s="1193"/>
      <c r="QOK39" s="878"/>
      <c r="QOL39" s="878"/>
      <c r="QOM39" s="1193"/>
      <c r="QON39" s="1193"/>
      <c r="QOO39" s="1193"/>
      <c r="QOP39" s="1193"/>
      <c r="QOQ39" s="658"/>
      <c r="QOR39" s="1193"/>
      <c r="QOS39" s="1193"/>
      <c r="QOT39" s="878"/>
      <c r="QOU39" s="878"/>
      <c r="QOV39" s="1193"/>
      <c r="QOW39" s="1193"/>
      <c r="QOX39" s="1193"/>
      <c r="QOY39" s="1193"/>
      <c r="QOZ39" s="658"/>
      <c r="QPA39" s="1193"/>
      <c r="QPB39" s="1193"/>
      <c r="QPC39" s="878"/>
      <c r="QPD39" s="878"/>
      <c r="QPE39" s="1193"/>
      <c r="QPF39" s="1193"/>
      <c r="QPG39" s="1193"/>
      <c r="QPH39" s="1193"/>
      <c r="QPI39" s="658"/>
      <c r="QPJ39" s="1193"/>
      <c r="QPK39" s="1193"/>
      <c r="QPL39" s="878"/>
      <c r="QPM39" s="878"/>
      <c r="QPN39" s="1193"/>
      <c r="QPO39" s="1193"/>
      <c r="QPP39" s="1193"/>
      <c r="QPQ39" s="1193"/>
      <c r="QPR39" s="658"/>
      <c r="QPS39" s="1193"/>
      <c r="QPT39" s="1193"/>
      <c r="QPU39" s="878"/>
      <c r="QPV39" s="878"/>
      <c r="QPW39" s="1193"/>
      <c r="QPX39" s="1193"/>
      <c r="QPY39" s="1193"/>
      <c r="QPZ39" s="1193"/>
      <c r="QQA39" s="658"/>
      <c r="QQB39" s="1193"/>
      <c r="QQC39" s="1193"/>
      <c r="QQD39" s="878"/>
      <c r="QQE39" s="878"/>
      <c r="QQF39" s="1193"/>
      <c r="QQG39" s="1193"/>
      <c r="QQH39" s="1193"/>
      <c r="QQI39" s="1193"/>
      <c r="QQJ39" s="658"/>
      <c r="QQK39" s="1193"/>
      <c r="QQL39" s="1193"/>
      <c r="QQM39" s="878"/>
      <c r="QQN39" s="878"/>
      <c r="QQO39" s="1193"/>
      <c r="QQP39" s="1193"/>
      <c r="QQQ39" s="1193"/>
      <c r="QQR39" s="1193"/>
      <c r="QQS39" s="658"/>
      <c r="QQT39" s="1193"/>
      <c r="QQU39" s="1193"/>
      <c r="QQV39" s="878"/>
      <c r="QQW39" s="878"/>
      <c r="QQX39" s="1193"/>
      <c r="QQY39" s="1193"/>
      <c r="QQZ39" s="1193"/>
      <c r="QRA39" s="1193"/>
      <c r="QRB39" s="658"/>
      <c r="QRC39" s="1193"/>
      <c r="QRD39" s="1193"/>
      <c r="QRE39" s="878"/>
      <c r="QRF39" s="878"/>
      <c r="QRG39" s="1193"/>
      <c r="QRH39" s="1193"/>
      <c r="QRI39" s="1193"/>
      <c r="QRJ39" s="1193"/>
      <c r="QRK39" s="658"/>
      <c r="QRL39" s="1193"/>
      <c r="QRM39" s="1193"/>
      <c r="QRN39" s="878"/>
      <c r="QRO39" s="878"/>
      <c r="QRP39" s="1193"/>
      <c r="QRQ39" s="1193"/>
      <c r="QRR39" s="1193"/>
      <c r="QRS39" s="1193"/>
      <c r="QRT39" s="658"/>
      <c r="QRU39" s="1193"/>
      <c r="QRV39" s="1193"/>
      <c r="QRW39" s="878"/>
      <c r="QRX39" s="878"/>
      <c r="QRY39" s="1193"/>
      <c r="QRZ39" s="1193"/>
      <c r="QSA39" s="1193"/>
      <c r="QSB39" s="1193"/>
      <c r="QSC39" s="658"/>
      <c r="QSD39" s="1193"/>
      <c r="QSE39" s="1193"/>
      <c r="QSF39" s="878"/>
      <c r="QSG39" s="878"/>
      <c r="QSH39" s="1193"/>
      <c r="QSI39" s="1193"/>
      <c r="QSJ39" s="1193"/>
      <c r="QSK39" s="1193"/>
      <c r="QSL39" s="658"/>
      <c r="QSM39" s="1193"/>
      <c r="QSN39" s="1193"/>
      <c r="QSO39" s="878"/>
      <c r="QSP39" s="878"/>
      <c r="QSQ39" s="1193"/>
      <c r="QSR39" s="1193"/>
      <c r="QSS39" s="1193"/>
      <c r="QST39" s="1193"/>
      <c r="QSU39" s="658"/>
      <c r="QSV39" s="1193"/>
      <c r="QSW39" s="1193"/>
      <c r="QSX39" s="878"/>
      <c r="QSY39" s="878"/>
      <c r="QSZ39" s="1193"/>
      <c r="QTA39" s="1193"/>
      <c r="QTB39" s="1193"/>
      <c r="QTC39" s="1193"/>
      <c r="QTD39" s="658"/>
      <c r="QTE39" s="1193"/>
      <c r="QTF39" s="1193"/>
      <c r="QTG39" s="878"/>
      <c r="QTH39" s="878"/>
      <c r="QTI39" s="1193"/>
      <c r="QTJ39" s="1193"/>
      <c r="QTK39" s="1193"/>
      <c r="QTL39" s="1193"/>
      <c r="QTM39" s="658"/>
      <c r="QTN39" s="1193"/>
      <c r="QTO39" s="1193"/>
      <c r="QTP39" s="878"/>
      <c r="QTQ39" s="878"/>
      <c r="QTR39" s="1193"/>
      <c r="QTS39" s="1193"/>
      <c r="QTT39" s="1193"/>
      <c r="QTU39" s="1193"/>
      <c r="QTV39" s="658"/>
      <c r="QTW39" s="1193"/>
      <c r="QTX39" s="1193"/>
      <c r="QTY39" s="878"/>
      <c r="QTZ39" s="878"/>
      <c r="QUA39" s="1193"/>
      <c r="QUB39" s="1193"/>
      <c r="QUC39" s="1193"/>
      <c r="QUD39" s="1193"/>
      <c r="QUE39" s="658"/>
      <c r="QUF39" s="1193"/>
      <c r="QUG39" s="1193"/>
      <c r="QUH39" s="878"/>
      <c r="QUI39" s="878"/>
      <c r="QUJ39" s="1193"/>
      <c r="QUK39" s="1193"/>
      <c r="QUL39" s="1193"/>
      <c r="QUM39" s="1193"/>
      <c r="QUN39" s="658"/>
      <c r="QUO39" s="1193"/>
      <c r="QUP39" s="1193"/>
      <c r="QUQ39" s="878"/>
      <c r="QUR39" s="878"/>
      <c r="QUS39" s="1193"/>
      <c r="QUT39" s="1193"/>
      <c r="QUU39" s="1193"/>
      <c r="QUV39" s="1193"/>
      <c r="QUW39" s="658"/>
      <c r="QUX39" s="1193"/>
      <c r="QUY39" s="1193"/>
      <c r="QUZ39" s="878"/>
      <c r="QVA39" s="878"/>
      <c r="QVB39" s="1193"/>
      <c r="QVC39" s="1193"/>
      <c r="QVD39" s="1193"/>
      <c r="QVE39" s="1193"/>
      <c r="QVF39" s="658"/>
      <c r="QVG39" s="1193"/>
      <c r="QVH39" s="1193"/>
      <c r="QVI39" s="878"/>
      <c r="QVJ39" s="878"/>
      <c r="QVK39" s="1193"/>
      <c r="QVL39" s="1193"/>
      <c r="QVM39" s="1193"/>
      <c r="QVN39" s="1193"/>
      <c r="QVO39" s="658"/>
      <c r="QVP39" s="1193"/>
      <c r="QVQ39" s="1193"/>
      <c r="QVR39" s="878"/>
      <c r="QVS39" s="878"/>
      <c r="QVT39" s="1193"/>
      <c r="QVU39" s="1193"/>
      <c r="QVV39" s="1193"/>
      <c r="QVW39" s="1193"/>
      <c r="QVX39" s="658"/>
      <c r="QVY39" s="1193"/>
      <c r="QVZ39" s="1193"/>
      <c r="QWA39" s="878"/>
      <c r="QWB39" s="878"/>
      <c r="QWC39" s="1193"/>
      <c r="QWD39" s="1193"/>
      <c r="QWE39" s="1193"/>
      <c r="QWF39" s="1193"/>
      <c r="QWG39" s="658"/>
      <c r="QWH39" s="1193"/>
      <c r="QWI39" s="1193"/>
      <c r="QWJ39" s="878"/>
      <c r="QWK39" s="878"/>
      <c r="QWL39" s="1193"/>
      <c r="QWM39" s="1193"/>
      <c r="QWN39" s="1193"/>
      <c r="QWO39" s="1193"/>
      <c r="QWP39" s="658"/>
      <c r="QWQ39" s="1193"/>
      <c r="QWR39" s="1193"/>
      <c r="QWS39" s="878"/>
      <c r="QWT39" s="878"/>
      <c r="QWU39" s="1193"/>
      <c r="QWV39" s="1193"/>
      <c r="QWW39" s="1193"/>
      <c r="QWX39" s="1193"/>
      <c r="QWY39" s="658"/>
      <c r="QWZ39" s="1193"/>
      <c r="QXA39" s="1193"/>
      <c r="QXB39" s="878"/>
      <c r="QXC39" s="878"/>
      <c r="QXD39" s="1193"/>
      <c r="QXE39" s="1193"/>
      <c r="QXF39" s="1193"/>
      <c r="QXG39" s="1193"/>
      <c r="QXH39" s="658"/>
      <c r="QXI39" s="1193"/>
      <c r="QXJ39" s="1193"/>
      <c r="QXK39" s="878"/>
      <c r="QXL39" s="878"/>
      <c r="QXM39" s="1193"/>
      <c r="QXN39" s="1193"/>
      <c r="QXO39" s="1193"/>
      <c r="QXP39" s="1193"/>
      <c r="QXQ39" s="658"/>
      <c r="QXR39" s="1193"/>
      <c r="QXS39" s="1193"/>
      <c r="QXT39" s="878"/>
      <c r="QXU39" s="878"/>
      <c r="QXV39" s="1193"/>
      <c r="QXW39" s="1193"/>
      <c r="QXX39" s="1193"/>
      <c r="QXY39" s="1193"/>
      <c r="QXZ39" s="658"/>
      <c r="QYA39" s="1193"/>
      <c r="QYB39" s="1193"/>
      <c r="QYC39" s="878"/>
      <c r="QYD39" s="878"/>
      <c r="QYE39" s="1193"/>
      <c r="QYF39" s="1193"/>
      <c r="QYG39" s="1193"/>
      <c r="QYH39" s="1193"/>
      <c r="QYI39" s="658"/>
      <c r="QYJ39" s="1193"/>
      <c r="QYK39" s="1193"/>
      <c r="QYL39" s="878"/>
      <c r="QYM39" s="878"/>
      <c r="QYN39" s="1193"/>
      <c r="QYO39" s="1193"/>
      <c r="QYP39" s="1193"/>
      <c r="QYQ39" s="1193"/>
      <c r="QYR39" s="658"/>
      <c r="QYS39" s="1193"/>
      <c r="QYT39" s="1193"/>
      <c r="QYU39" s="878"/>
      <c r="QYV39" s="878"/>
      <c r="QYW39" s="1193"/>
      <c r="QYX39" s="1193"/>
      <c r="QYY39" s="1193"/>
      <c r="QYZ39" s="1193"/>
      <c r="QZA39" s="658"/>
      <c r="QZB39" s="1193"/>
      <c r="QZC39" s="1193"/>
      <c r="QZD39" s="878"/>
      <c r="QZE39" s="878"/>
      <c r="QZF39" s="1193"/>
      <c r="QZG39" s="1193"/>
      <c r="QZH39" s="1193"/>
      <c r="QZI39" s="1193"/>
      <c r="QZJ39" s="658"/>
      <c r="QZK39" s="1193"/>
      <c r="QZL39" s="1193"/>
      <c r="QZM39" s="878"/>
      <c r="QZN39" s="878"/>
      <c r="QZO39" s="1193"/>
      <c r="QZP39" s="1193"/>
      <c r="QZQ39" s="1193"/>
      <c r="QZR39" s="1193"/>
      <c r="QZS39" s="658"/>
      <c r="QZT39" s="1193"/>
      <c r="QZU39" s="1193"/>
      <c r="QZV39" s="878"/>
      <c r="QZW39" s="878"/>
      <c r="QZX39" s="1193"/>
      <c r="QZY39" s="1193"/>
      <c r="QZZ39" s="1193"/>
      <c r="RAA39" s="1193"/>
      <c r="RAB39" s="658"/>
      <c r="RAC39" s="1193"/>
      <c r="RAD39" s="1193"/>
      <c r="RAE39" s="878"/>
      <c r="RAF39" s="878"/>
      <c r="RAG39" s="1193"/>
      <c r="RAH39" s="1193"/>
      <c r="RAI39" s="1193"/>
      <c r="RAJ39" s="1193"/>
      <c r="RAK39" s="658"/>
      <c r="RAL39" s="1193"/>
      <c r="RAM39" s="1193"/>
      <c r="RAN39" s="878"/>
      <c r="RAO39" s="878"/>
      <c r="RAP39" s="1193"/>
      <c r="RAQ39" s="1193"/>
      <c r="RAR39" s="1193"/>
      <c r="RAS39" s="1193"/>
      <c r="RAT39" s="658"/>
      <c r="RAU39" s="1193"/>
      <c r="RAV39" s="1193"/>
      <c r="RAW39" s="878"/>
      <c r="RAX39" s="878"/>
      <c r="RAY39" s="1193"/>
      <c r="RAZ39" s="1193"/>
      <c r="RBA39" s="1193"/>
      <c r="RBB39" s="1193"/>
      <c r="RBC39" s="658"/>
      <c r="RBD39" s="1193"/>
      <c r="RBE39" s="1193"/>
      <c r="RBF39" s="878"/>
      <c r="RBG39" s="878"/>
      <c r="RBH39" s="1193"/>
      <c r="RBI39" s="1193"/>
      <c r="RBJ39" s="1193"/>
      <c r="RBK39" s="1193"/>
      <c r="RBL39" s="658"/>
      <c r="RBM39" s="1193"/>
      <c r="RBN39" s="1193"/>
      <c r="RBO39" s="878"/>
      <c r="RBP39" s="878"/>
      <c r="RBQ39" s="1193"/>
      <c r="RBR39" s="1193"/>
      <c r="RBS39" s="1193"/>
      <c r="RBT39" s="1193"/>
      <c r="RBU39" s="658"/>
      <c r="RBV39" s="1193"/>
      <c r="RBW39" s="1193"/>
      <c r="RBX39" s="878"/>
      <c r="RBY39" s="878"/>
      <c r="RBZ39" s="1193"/>
      <c r="RCA39" s="1193"/>
      <c r="RCB39" s="1193"/>
      <c r="RCC39" s="1193"/>
      <c r="RCD39" s="658"/>
      <c r="RCE39" s="1193"/>
      <c r="RCF39" s="1193"/>
      <c r="RCG39" s="878"/>
      <c r="RCH39" s="878"/>
      <c r="RCI39" s="1193"/>
      <c r="RCJ39" s="1193"/>
      <c r="RCK39" s="1193"/>
      <c r="RCL39" s="1193"/>
      <c r="RCM39" s="658"/>
      <c r="RCN39" s="1193"/>
      <c r="RCO39" s="1193"/>
      <c r="RCP39" s="878"/>
      <c r="RCQ39" s="878"/>
      <c r="RCR39" s="1193"/>
      <c r="RCS39" s="1193"/>
      <c r="RCT39" s="1193"/>
      <c r="RCU39" s="1193"/>
      <c r="RCV39" s="658"/>
      <c r="RCW39" s="1193"/>
      <c r="RCX39" s="1193"/>
      <c r="RCY39" s="878"/>
      <c r="RCZ39" s="878"/>
      <c r="RDA39" s="1193"/>
      <c r="RDB39" s="1193"/>
      <c r="RDC39" s="1193"/>
      <c r="RDD39" s="1193"/>
      <c r="RDE39" s="658"/>
      <c r="RDF39" s="1193"/>
      <c r="RDG39" s="1193"/>
      <c r="RDH39" s="878"/>
      <c r="RDI39" s="878"/>
      <c r="RDJ39" s="1193"/>
      <c r="RDK39" s="1193"/>
      <c r="RDL39" s="1193"/>
      <c r="RDM39" s="1193"/>
      <c r="RDN39" s="658"/>
      <c r="RDO39" s="1193"/>
      <c r="RDP39" s="1193"/>
      <c r="RDQ39" s="878"/>
      <c r="RDR39" s="878"/>
      <c r="RDS39" s="1193"/>
      <c r="RDT39" s="1193"/>
      <c r="RDU39" s="1193"/>
      <c r="RDV39" s="1193"/>
      <c r="RDW39" s="658"/>
      <c r="RDX39" s="1193"/>
      <c r="RDY39" s="1193"/>
      <c r="RDZ39" s="878"/>
      <c r="REA39" s="878"/>
      <c r="REB39" s="1193"/>
      <c r="REC39" s="1193"/>
      <c r="RED39" s="1193"/>
      <c r="REE39" s="1193"/>
      <c r="REF39" s="658"/>
      <c r="REG39" s="1193"/>
      <c r="REH39" s="1193"/>
      <c r="REI39" s="878"/>
      <c r="REJ39" s="878"/>
      <c r="REK39" s="1193"/>
      <c r="REL39" s="1193"/>
      <c r="REM39" s="1193"/>
      <c r="REN39" s="1193"/>
      <c r="REO39" s="658"/>
      <c r="REP39" s="1193"/>
      <c r="REQ39" s="1193"/>
      <c r="RER39" s="878"/>
      <c r="RES39" s="878"/>
      <c r="RET39" s="1193"/>
      <c r="REU39" s="1193"/>
      <c r="REV39" s="1193"/>
      <c r="REW39" s="1193"/>
      <c r="REX39" s="658"/>
      <c r="REY39" s="1193"/>
      <c r="REZ39" s="1193"/>
      <c r="RFA39" s="878"/>
      <c r="RFB39" s="878"/>
      <c r="RFC39" s="1193"/>
      <c r="RFD39" s="1193"/>
      <c r="RFE39" s="1193"/>
      <c r="RFF39" s="1193"/>
      <c r="RFG39" s="658"/>
      <c r="RFH39" s="1193"/>
      <c r="RFI39" s="1193"/>
      <c r="RFJ39" s="878"/>
      <c r="RFK39" s="878"/>
      <c r="RFL39" s="1193"/>
      <c r="RFM39" s="1193"/>
      <c r="RFN39" s="1193"/>
      <c r="RFO39" s="1193"/>
      <c r="RFP39" s="658"/>
      <c r="RFQ39" s="1193"/>
      <c r="RFR39" s="1193"/>
      <c r="RFS39" s="878"/>
      <c r="RFT39" s="878"/>
      <c r="RFU39" s="1193"/>
      <c r="RFV39" s="1193"/>
      <c r="RFW39" s="1193"/>
      <c r="RFX39" s="1193"/>
      <c r="RFY39" s="658"/>
      <c r="RFZ39" s="1193"/>
      <c r="RGA39" s="1193"/>
      <c r="RGB39" s="878"/>
      <c r="RGC39" s="878"/>
      <c r="RGD39" s="1193"/>
      <c r="RGE39" s="1193"/>
      <c r="RGF39" s="1193"/>
      <c r="RGG39" s="1193"/>
      <c r="RGH39" s="658"/>
      <c r="RGI39" s="1193"/>
      <c r="RGJ39" s="1193"/>
      <c r="RGK39" s="878"/>
      <c r="RGL39" s="878"/>
      <c r="RGM39" s="1193"/>
      <c r="RGN39" s="1193"/>
      <c r="RGO39" s="1193"/>
      <c r="RGP39" s="1193"/>
      <c r="RGQ39" s="658"/>
      <c r="RGR39" s="1193"/>
      <c r="RGS39" s="1193"/>
      <c r="RGT39" s="878"/>
      <c r="RGU39" s="878"/>
      <c r="RGV39" s="1193"/>
      <c r="RGW39" s="1193"/>
      <c r="RGX39" s="1193"/>
      <c r="RGY39" s="1193"/>
      <c r="RGZ39" s="658"/>
      <c r="RHA39" s="1193"/>
      <c r="RHB39" s="1193"/>
      <c r="RHC39" s="878"/>
      <c r="RHD39" s="878"/>
      <c r="RHE39" s="1193"/>
      <c r="RHF39" s="1193"/>
      <c r="RHG39" s="1193"/>
      <c r="RHH39" s="1193"/>
      <c r="RHI39" s="658"/>
      <c r="RHJ39" s="1193"/>
      <c r="RHK39" s="1193"/>
      <c r="RHL39" s="878"/>
      <c r="RHM39" s="878"/>
      <c r="RHN39" s="1193"/>
      <c r="RHO39" s="1193"/>
      <c r="RHP39" s="1193"/>
      <c r="RHQ39" s="1193"/>
      <c r="RHR39" s="658"/>
      <c r="RHS39" s="1193"/>
      <c r="RHT39" s="1193"/>
      <c r="RHU39" s="878"/>
      <c r="RHV39" s="878"/>
      <c r="RHW39" s="1193"/>
      <c r="RHX39" s="1193"/>
      <c r="RHY39" s="1193"/>
      <c r="RHZ39" s="1193"/>
      <c r="RIA39" s="658"/>
      <c r="RIB39" s="1193"/>
      <c r="RIC39" s="1193"/>
      <c r="RID39" s="878"/>
      <c r="RIE39" s="878"/>
      <c r="RIF39" s="1193"/>
      <c r="RIG39" s="1193"/>
      <c r="RIH39" s="1193"/>
      <c r="RII39" s="1193"/>
      <c r="RIJ39" s="658"/>
      <c r="RIK39" s="1193"/>
      <c r="RIL39" s="1193"/>
      <c r="RIM39" s="878"/>
      <c r="RIN39" s="878"/>
      <c r="RIO39" s="1193"/>
      <c r="RIP39" s="1193"/>
      <c r="RIQ39" s="1193"/>
      <c r="RIR39" s="1193"/>
      <c r="RIS39" s="658"/>
      <c r="RIT39" s="1193"/>
      <c r="RIU39" s="1193"/>
      <c r="RIV39" s="878"/>
      <c r="RIW39" s="878"/>
      <c r="RIX39" s="1193"/>
      <c r="RIY39" s="1193"/>
      <c r="RIZ39" s="1193"/>
      <c r="RJA39" s="1193"/>
      <c r="RJB39" s="658"/>
      <c r="RJC39" s="1193"/>
      <c r="RJD39" s="1193"/>
      <c r="RJE39" s="878"/>
      <c r="RJF39" s="878"/>
      <c r="RJG39" s="1193"/>
      <c r="RJH39" s="1193"/>
      <c r="RJI39" s="1193"/>
      <c r="RJJ39" s="1193"/>
      <c r="RJK39" s="658"/>
      <c r="RJL39" s="1193"/>
      <c r="RJM39" s="1193"/>
      <c r="RJN39" s="878"/>
      <c r="RJO39" s="878"/>
      <c r="RJP39" s="1193"/>
      <c r="RJQ39" s="1193"/>
      <c r="RJR39" s="1193"/>
      <c r="RJS39" s="1193"/>
      <c r="RJT39" s="658"/>
      <c r="RJU39" s="1193"/>
      <c r="RJV39" s="1193"/>
      <c r="RJW39" s="878"/>
      <c r="RJX39" s="878"/>
      <c r="RJY39" s="1193"/>
      <c r="RJZ39" s="1193"/>
      <c r="RKA39" s="1193"/>
      <c r="RKB39" s="1193"/>
      <c r="RKC39" s="658"/>
      <c r="RKD39" s="1193"/>
      <c r="RKE39" s="1193"/>
      <c r="RKF39" s="878"/>
      <c r="RKG39" s="878"/>
      <c r="RKH39" s="1193"/>
      <c r="RKI39" s="1193"/>
      <c r="RKJ39" s="1193"/>
      <c r="RKK39" s="1193"/>
      <c r="RKL39" s="658"/>
      <c r="RKM39" s="1193"/>
      <c r="RKN39" s="1193"/>
      <c r="RKO39" s="878"/>
      <c r="RKP39" s="878"/>
      <c r="RKQ39" s="1193"/>
      <c r="RKR39" s="1193"/>
      <c r="RKS39" s="1193"/>
      <c r="RKT39" s="1193"/>
      <c r="RKU39" s="658"/>
      <c r="RKV39" s="1193"/>
      <c r="RKW39" s="1193"/>
      <c r="RKX39" s="878"/>
      <c r="RKY39" s="878"/>
      <c r="RKZ39" s="1193"/>
      <c r="RLA39" s="1193"/>
      <c r="RLB39" s="1193"/>
      <c r="RLC39" s="1193"/>
      <c r="RLD39" s="658"/>
      <c r="RLE39" s="1193"/>
      <c r="RLF39" s="1193"/>
      <c r="RLG39" s="878"/>
      <c r="RLH39" s="878"/>
      <c r="RLI39" s="1193"/>
      <c r="RLJ39" s="1193"/>
      <c r="RLK39" s="1193"/>
      <c r="RLL39" s="1193"/>
      <c r="RLM39" s="658"/>
      <c r="RLN39" s="1193"/>
      <c r="RLO39" s="1193"/>
      <c r="RLP39" s="878"/>
      <c r="RLQ39" s="878"/>
      <c r="RLR39" s="1193"/>
      <c r="RLS39" s="1193"/>
      <c r="RLT39" s="1193"/>
      <c r="RLU39" s="1193"/>
      <c r="RLV39" s="658"/>
      <c r="RLW39" s="1193"/>
      <c r="RLX39" s="1193"/>
      <c r="RLY39" s="878"/>
      <c r="RLZ39" s="878"/>
      <c r="RMA39" s="1193"/>
      <c r="RMB39" s="1193"/>
      <c r="RMC39" s="1193"/>
      <c r="RMD39" s="1193"/>
      <c r="RME39" s="658"/>
      <c r="RMF39" s="1193"/>
      <c r="RMG39" s="1193"/>
      <c r="RMH39" s="878"/>
      <c r="RMI39" s="878"/>
      <c r="RMJ39" s="1193"/>
      <c r="RMK39" s="1193"/>
      <c r="RML39" s="1193"/>
      <c r="RMM39" s="1193"/>
      <c r="RMN39" s="658"/>
      <c r="RMO39" s="1193"/>
      <c r="RMP39" s="1193"/>
      <c r="RMQ39" s="878"/>
      <c r="RMR39" s="878"/>
      <c r="RMS39" s="1193"/>
      <c r="RMT39" s="1193"/>
      <c r="RMU39" s="1193"/>
      <c r="RMV39" s="1193"/>
      <c r="RMW39" s="658"/>
      <c r="RMX39" s="1193"/>
      <c r="RMY39" s="1193"/>
      <c r="RMZ39" s="878"/>
      <c r="RNA39" s="878"/>
      <c r="RNB39" s="1193"/>
      <c r="RNC39" s="1193"/>
      <c r="RND39" s="1193"/>
      <c r="RNE39" s="1193"/>
      <c r="RNF39" s="658"/>
      <c r="RNG39" s="1193"/>
      <c r="RNH39" s="1193"/>
      <c r="RNI39" s="878"/>
      <c r="RNJ39" s="878"/>
      <c r="RNK39" s="1193"/>
      <c r="RNL39" s="1193"/>
      <c r="RNM39" s="1193"/>
      <c r="RNN39" s="1193"/>
      <c r="RNO39" s="658"/>
      <c r="RNP39" s="1193"/>
      <c r="RNQ39" s="1193"/>
      <c r="RNR39" s="878"/>
      <c r="RNS39" s="878"/>
      <c r="RNT39" s="1193"/>
      <c r="RNU39" s="1193"/>
      <c r="RNV39" s="1193"/>
      <c r="RNW39" s="1193"/>
      <c r="RNX39" s="658"/>
      <c r="RNY39" s="1193"/>
      <c r="RNZ39" s="1193"/>
      <c r="ROA39" s="878"/>
      <c r="ROB39" s="878"/>
      <c r="ROC39" s="1193"/>
      <c r="ROD39" s="1193"/>
      <c r="ROE39" s="1193"/>
      <c r="ROF39" s="1193"/>
      <c r="ROG39" s="658"/>
      <c r="ROH39" s="1193"/>
      <c r="ROI39" s="1193"/>
      <c r="ROJ39" s="878"/>
      <c r="ROK39" s="878"/>
      <c r="ROL39" s="1193"/>
      <c r="ROM39" s="1193"/>
      <c r="RON39" s="1193"/>
      <c r="ROO39" s="1193"/>
      <c r="ROP39" s="658"/>
      <c r="ROQ39" s="1193"/>
      <c r="ROR39" s="1193"/>
      <c r="ROS39" s="878"/>
      <c r="ROT39" s="878"/>
      <c r="ROU39" s="1193"/>
      <c r="ROV39" s="1193"/>
      <c r="ROW39" s="1193"/>
      <c r="ROX39" s="1193"/>
      <c r="ROY39" s="658"/>
      <c r="ROZ39" s="1193"/>
      <c r="RPA39" s="1193"/>
      <c r="RPB39" s="878"/>
      <c r="RPC39" s="878"/>
      <c r="RPD39" s="1193"/>
      <c r="RPE39" s="1193"/>
      <c r="RPF39" s="1193"/>
      <c r="RPG39" s="1193"/>
      <c r="RPH39" s="658"/>
      <c r="RPI39" s="1193"/>
      <c r="RPJ39" s="1193"/>
      <c r="RPK39" s="878"/>
      <c r="RPL39" s="878"/>
      <c r="RPM39" s="1193"/>
      <c r="RPN39" s="1193"/>
      <c r="RPO39" s="1193"/>
      <c r="RPP39" s="1193"/>
      <c r="RPQ39" s="658"/>
      <c r="RPR39" s="1193"/>
      <c r="RPS39" s="1193"/>
      <c r="RPT39" s="878"/>
      <c r="RPU39" s="878"/>
      <c r="RPV39" s="1193"/>
      <c r="RPW39" s="1193"/>
      <c r="RPX39" s="1193"/>
      <c r="RPY39" s="1193"/>
      <c r="RPZ39" s="658"/>
      <c r="RQA39" s="1193"/>
      <c r="RQB39" s="1193"/>
      <c r="RQC39" s="878"/>
      <c r="RQD39" s="878"/>
      <c r="RQE39" s="1193"/>
      <c r="RQF39" s="1193"/>
      <c r="RQG39" s="1193"/>
      <c r="RQH39" s="1193"/>
      <c r="RQI39" s="658"/>
      <c r="RQJ39" s="1193"/>
      <c r="RQK39" s="1193"/>
      <c r="RQL39" s="878"/>
      <c r="RQM39" s="878"/>
      <c r="RQN39" s="1193"/>
      <c r="RQO39" s="1193"/>
      <c r="RQP39" s="1193"/>
      <c r="RQQ39" s="1193"/>
      <c r="RQR39" s="658"/>
      <c r="RQS39" s="1193"/>
      <c r="RQT39" s="1193"/>
      <c r="RQU39" s="878"/>
      <c r="RQV39" s="878"/>
      <c r="RQW39" s="1193"/>
      <c r="RQX39" s="1193"/>
      <c r="RQY39" s="1193"/>
      <c r="RQZ39" s="1193"/>
      <c r="RRA39" s="658"/>
      <c r="RRB39" s="1193"/>
      <c r="RRC39" s="1193"/>
      <c r="RRD39" s="878"/>
      <c r="RRE39" s="878"/>
      <c r="RRF39" s="1193"/>
      <c r="RRG39" s="1193"/>
      <c r="RRH39" s="1193"/>
      <c r="RRI39" s="1193"/>
      <c r="RRJ39" s="658"/>
      <c r="RRK39" s="1193"/>
      <c r="RRL39" s="1193"/>
      <c r="RRM39" s="878"/>
      <c r="RRN39" s="878"/>
      <c r="RRO39" s="1193"/>
      <c r="RRP39" s="1193"/>
      <c r="RRQ39" s="1193"/>
      <c r="RRR39" s="1193"/>
      <c r="RRS39" s="658"/>
      <c r="RRT39" s="1193"/>
      <c r="RRU39" s="1193"/>
      <c r="RRV39" s="878"/>
      <c r="RRW39" s="878"/>
      <c r="RRX39" s="1193"/>
      <c r="RRY39" s="1193"/>
      <c r="RRZ39" s="1193"/>
      <c r="RSA39" s="1193"/>
      <c r="RSB39" s="658"/>
      <c r="RSC39" s="1193"/>
      <c r="RSD39" s="1193"/>
      <c r="RSE39" s="878"/>
      <c r="RSF39" s="878"/>
      <c r="RSG39" s="1193"/>
      <c r="RSH39" s="1193"/>
      <c r="RSI39" s="1193"/>
      <c r="RSJ39" s="1193"/>
      <c r="RSK39" s="658"/>
      <c r="RSL39" s="1193"/>
      <c r="RSM39" s="1193"/>
      <c r="RSN39" s="878"/>
      <c r="RSO39" s="878"/>
      <c r="RSP39" s="1193"/>
      <c r="RSQ39" s="1193"/>
      <c r="RSR39" s="1193"/>
      <c r="RSS39" s="1193"/>
      <c r="RST39" s="658"/>
      <c r="RSU39" s="1193"/>
      <c r="RSV39" s="1193"/>
      <c r="RSW39" s="878"/>
      <c r="RSX39" s="878"/>
      <c r="RSY39" s="1193"/>
      <c r="RSZ39" s="1193"/>
      <c r="RTA39" s="1193"/>
      <c r="RTB39" s="1193"/>
      <c r="RTC39" s="658"/>
      <c r="RTD39" s="1193"/>
      <c r="RTE39" s="1193"/>
      <c r="RTF39" s="878"/>
      <c r="RTG39" s="878"/>
      <c r="RTH39" s="1193"/>
      <c r="RTI39" s="1193"/>
      <c r="RTJ39" s="1193"/>
      <c r="RTK39" s="1193"/>
      <c r="RTL39" s="658"/>
      <c r="RTM39" s="1193"/>
      <c r="RTN39" s="1193"/>
      <c r="RTO39" s="878"/>
      <c r="RTP39" s="878"/>
      <c r="RTQ39" s="1193"/>
      <c r="RTR39" s="1193"/>
      <c r="RTS39" s="1193"/>
      <c r="RTT39" s="1193"/>
      <c r="RTU39" s="658"/>
      <c r="RTV39" s="1193"/>
      <c r="RTW39" s="1193"/>
      <c r="RTX39" s="878"/>
      <c r="RTY39" s="878"/>
      <c r="RTZ39" s="1193"/>
      <c r="RUA39" s="1193"/>
      <c r="RUB39" s="1193"/>
      <c r="RUC39" s="1193"/>
      <c r="RUD39" s="658"/>
      <c r="RUE39" s="1193"/>
      <c r="RUF39" s="1193"/>
      <c r="RUG39" s="878"/>
      <c r="RUH39" s="878"/>
      <c r="RUI39" s="1193"/>
      <c r="RUJ39" s="1193"/>
      <c r="RUK39" s="1193"/>
      <c r="RUL39" s="1193"/>
      <c r="RUM39" s="658"/>
      <c r="RUN39" s="1193"/>
      <c r="RUO39" s="1193"/>
      <c r="RUP39" s="878"/>
      <c r="RUQ39" s="878"/>
      <c r="RUR39" s="1193"/>
      <c r="RUS39" s="1193"/>
      <c r="RUT39" s="1193"/>
      <c r="RUU39" s="1193"/>
      <c r="RUV39" s="658"/>
      <c r="RUW39" s="1193"/>
      <c r="RUX39" s="1193"/>
      <c r="RUY39" s="878"/>
      <c r="RUZ39" s="878"/>
      <c r="RVA39" s="1193"/>
      <c r="RVB39" s="1193"/>
      <c r="RVC39" s="1193"/>
      <c r="RVD39" s="1193"/>
      <c r="RVE39" s="658"/>
      <c r="RVF39" s="1193"/>
      <c r="RVG39" s="1193"/>
      <c r="RVH39" s="878"/>
      <c r="RVI39" s="878"/>
      <c r="RVJ39" s="1193"/>
      <c r="RVK39" s="1193"/>
      <c r="RVL39" s="1193"/>
      <c r="RVM39" s="1193"/>
      <c r="RVN39" s="658"/>
      <c r="RVO39" s="1193"/>
      <c r="RVP39" s="1193"/>
      <c r="RVQ39" s="878"/>
      <c r="RVR39" s="878"/>
      <c r="RVS39" s="1193"/>
      <c r="RVT39" s="1193"/>
      <c r="RVU39" s="1193"/>
      <c r="RVV39" s="1193"/>
      <c r="RVW39" s="658"/>
      <c r="RVX39" s="1193"/>
      <c r="RVY39" s="1193"/>
      <c r="RVZ39" s="878"/>
      <c r="RWA39" s="878"/>
      <c r="RWB39" s="1193"/>
      <c r="RWC39" s="1193"/>
      <c r="RWD39" s="1193"/>
      <c r="RWE39" s="1193"/>
      <c r="RWF39" s="658"/>
      <c r="RWG39" s="1193"/>
      <c r="RWH39" s="1193"/>
      <c r="RWI39" s="878"/>
      <c r="RWJ39" s="878"/>
      <c r="RWK39" s="1193"/>
      <c r="RWL39" s="1193"/>
      <c r="RWM39" s="1193"/>
      <c r="RWN39" s="1193"/>
      <c r="RWO39" s="658"/>
      <c r="RWP39" s="1193"/>
      <c r="RWQ39" s="1193"/>
      <c r="RWR39" s="878"/>
      <c r="RWS39" s="878"/>
      <c r="RWT39" s="1193"/>
      <c r="RWU39" s="1193"/>
      <c r="RWV39" s="1193"/>
      <c r="RWW39" s="1193"/>
      <c r="RWX39" s="658"/>
      <c r="RWY39" s="1193"/>
      <c r="RWZ39" s="1193"/>
      <c r="RXA39" s="878"/>
      <c r="RXB39" s="878"/>
      <c r="RXC39" s="1193"/>
      <c r="RXD39" s="1193"/>
      <c r="RXE39" s="1193"/>
      <c r="RXF39" s="1193"/>
      <c r="RXG39" s="658"/>
      <c r="RXH39" s="1193"/>
      <c r="RXI39" s="1193"/>
      <c r="RXJ39" s="878"/>
      <c r="RXK39" s="878"/>
      <c r="RXL39" s="1193"/>
      <c r="RXM39" s="1193"/>
      <c r="RXN39" s="1193"/>
      <c r="RXO39" s="1193"/>
      <c r="RXP39" s="658"/>
      <c r="RXQ39" s="1193"/>
      <c r="RXR39" s="1193"/>
      <c r="RXS39" s="878"/>
      <c r="RXT39" s="878"/>
      <c r="RXU39" s="1193"/>
      <c r="RXV39" s="1193"/>
      <c r="RXW39" s="1193"/>
      <c r="RXX39" s="1193"/>
      <c r="RXY39" s="658"/>
      <c r="RXZ39" s="1193"/>
      <c r="RYA39" s="1193"/>
      <c r="RYB39" s="878"/>
      <c r="RYC39" s="878"/>
      <c r="RYD39" s="1193"/>
      <c r="RYE39" s="1193"/>
      <c r="RYF39" s="1193"/>
      <c r="RYG39" s="1193"/>
      <c r="RYH39" s="658"/>
      <c r="RYI39" s="1193"/>
      <c r="RYJ39" s="1193"/>
      <c r="RYK39" s="878"/>
      <c r="RYL39" s="878"/>
      <c r="RYM39" s="1193"/>
      <c r="RYN39" s="1193"/>
      <c r="RYO39" s="1193"/>
      <c r="RYP39" s="1193"/>
      <c r="RYQ39" s="658"/>
      <c r="RYR39" s="1193"/>
      <c r="RYS39" s="1193"/>
      <c r="RYT39" s="878"/>
      <c r="RYU39" s="878"/>
      <c r="RYV39" s="1193"/>
      <c r="RYW39" s="1193"/>
      <c r="RYX39" s="1193"/>
      <c r="RYY39" s="1193"/>
      <c r="RYZ39" s="658"/>
      <c r="RZA39" s="1193"/>
      <c r="RZB39" s="1193"/>
      <c r="RZC39" s="878"/>
      <c r="RZD39" s="878"/>
      <c r="RZE39" s="1193"/>
      <c r="RZF39" s="1193"/>
      <c r="RZG39" s="1193"/>
      <c r="RZH39" s="1193"/>
      <c r="RZI39" s="658"/>
      <c r="RZJ39" s="1193"/>
      <c r="RZK39" s="1193"/>
      <c r="RZL39" s="878"/>
      <c r="RZM39" s="878"/>
      <c r="RZN39" s="1193"/>
      <c r="RZO39" s="1193"/>
      <c r="RZP39" s="1193"/>
      <c r="RZQ39" s="1193"/>
      <c r="RZR39" s="658"/>
      <c r="RZS39" s="1193"/>
      <c r="RZT39" s="1193"/>
      <c r="RZU39" s="878"/>
      <c r="RZV39" s="878"/>
      <c r="RZW39" s="1193"/>
      <c r="RZX39" s="1193"/>
      <c r="RZY39" s="1193"/>
      <c r="RZZ39" s="1193"/>
      <c r="SAA39" s="658"/>
      <c r="SAB39" s="1193"/>
      <c r="SAC39" s="1193"/>
      <c r="SAD39" s="878"/>
      <c r="SAE39" s="878"/>
      <c r="SAF39" s="1193"/>
      <c r="SAG39" s="1193"/>
      <c r="SAH39" s="1193"/>
      <c r="SAI39" s="1193"/>
      <c r="SAJ39" s="658"/>
      <c r="SAK39" s="1193"/>
      <c r="SAL39" s="1193"/>
      <c r="SAM39" s="878"/>
      <c r="SAN39" s="878"/>
      <c r="SAO39" s="1193"/>
      <c r="SAP39" s="1193"/>
      <c r="SAQ39" s="1193"/>
      <c r="SAR39" s="1193"/>
      <c r="SAS39" s="658"/>
      <c r="SAT39" s="1193"/>
      <c r="SAU39" s="1193"/>
      <c r="SAV39" s="878"/>
      <c r="SAW39" s="878"/>
      <c r="SAX39" s="1193"/>
      <c r="SAY39" s="1193"/>
      <c r="SAZ39" s="1193"/>
      <c r="SBA39" s="1193"/>
      <c r="SBB39" s="658"/>
      <c r="SBC39" s="1193"/>
      <c r="SBD39" s="1193"/>
      <c r="SBE39" s="878"/>
      <c r="SBF39" s="878"/>
      <c r="SBG39" s="1193"/>
      <c r="SBH39" s="1193"/>
      <c r="SBI39" s="1193"/>
      <c r="SBJ39" s="1193"/>
      <c r="SBK39" s="658"/>
      <c r="SBL39" s="1193"/>
      <c r="SBM39" s="1193"/>
      <c r="SBN39" s="878"/>
      <c r="SBO39" s="878"/>
      <c r="SBP39" s="1193"/>
      <c r="SBQ39" s="1193"/>
      <c r="SBR39" s="1193"/>
      <c r="SBS39" s="1193"/>
      <c r="SBT39" s="658"/>
      <c r="SBU39" s="1193"/>
      <c r="SBV39" s="1193"/>
      <c r="SBW39" s="878"/>
      <c r="SBX39" s="878"/>
      <c r="SBY39" s="1193"/>
      <c r="SBZ39" s="1193"/>
      <c r="SCA39" s="1193"/>
      <c r="SCB39" s="1193"/>
      <c r="SCC39" s="658"/>
      <c r="SCD39" s="1193"/>
      <c r="SCE39" s="1193"/>
      <c r="SCF39" s="878"/>
      <c r="SCG39" s="878"/>
      <c r="SCH39" s="1193"/>
      <c r="SCI39" s="1193"/>
      <c r="SCJ39" s="1193"/>
      <c r="SCK39" s="1193"/>
      <c r="SCL39" s="658"/>
      <c r="SCM39" s="1193"/>
      <c r="SCN39" s="1193"/>
      <c r="SCO39" s="878"/>
      <c r="SCP39" s="878"/>
      <c r="SCQ39" s="1193"/>
      <c r="SCR39" s="1193"/>
      <c r="SCS39" s="1193"/>
      <c r="SCT39" s="1193"/>
      <c r="SCU39" s="658"/>
      <c r="SCV39" s="1193"/>
      <c r="SCW39" s="1193"/>
      <c r="SCX39" s="878"/>
      <c r="SCY39" s="878"/>
      <c r="SCZ39" s="1193"/>
      <c r="SDA39" s="1193"/>
      <c r="SDB39" s="1193"/>
      <c r="SDC39" s="1193"/>
      <c r="SDD39" s="658"/>
      <c r="SDE39" s="1193"/>
      <c r="SDF39" s="1193"/>
      <c r="SDG39" s="878"/>
      <c r="SDH39" s="878"/>
      <c r="SDI39" s="1193"/>
      <c r="SDJ39" s="1193"/>
      <c r="SDK39" s="1193"/>
      <c r="SDL39" s="1193"/>
      <c r="SDM39" s="658"/>
      <c r="SDN39" s="1193"/>
      <c r="SDO39" s="1193"/>
      <c r="SDP39" s="878"/>
      <c r="SDQ39" s="878"/>
      <c r="SDR39" s="1193"/>
      <c r="SDS39" s="1193"/>
      <c r="SDT39" s="1193"/>
      <c r="SDU39" s="1193"/>
      <c r="SDV39" s="658"/>
      <c r="SDW39" s="1193"/>
      <c r="SDX39" s="1193"/>
      <c r="SDY39" s="878"/>
      <c r="SDZ39" s="878"/>
      <c r="SEA39" s="1193"/>
      <c r="SEB39" s="1193"/>
      <c r="SEC39" s="1193"/>
      <c r="SED39" s="1193"/>
      <c r="SEE39" s="658"/>
      <c r="SEF39" s="1193"/>
      <c r="SEG39" s="1193"/>
      <c r="SEH39" s="878"/>
      <c r="SEI39" s="878"/>
      <c r="SEJ39" s="1193"/>
      <c r="SEK39" s="1193"/>
      <c r="SEL39" s="1193"/>
      <c r="SEM39" s="1193"/>
      <c r="SEN39" s="658"/>
      <c r="SEO39" s="1193"/>
      <c r="SEP39" s="1193"/>
      <c r="SEQ39" s="878"/>
      <c r="SER39" s="878"/>
      <c r="SES39" s="1193"/>
      <c r="SET39" s="1193"/>
      <c r="SEU39" s="1193"/>
      <c r="SEV39" s="1193"/>
      <c r="SEW39" s="658"/>
      <c r="SEX39" s="1193"/>
      <c r="SEY39" s="1193"/>
      <c r="SEZ39" s="878"/>
      <c r="SFA39" s="878"/>
      <c r="SFB39" s="1193"/>
      <c r="SFC39" s="1193"/>
      <c r="SFD39" s="1193"/>
      <c r="SFE39" s="1193"/>
      <c r="SFF39" s="658"/>
      <c r="SFG39" s="1193"/>
      <c r="SFH39" s="1193"/>
      <c r="SFI39" s="878"/>
      <c r="SFJ39" s="878"/>
      <c r="SFK39" s="1193"/>
      <c r="SFL39" s="1193"/>
      <c r="SFM39" s="1193"/>
      <c r="SFN39" s="1193"/>
      <c r="SFO39" s="658"/>
      <c r="SFP39" s="1193"/>
      <c r="SFQ39" s="1193"/>
      <c r="SFR39" s="878"/>
      <c r="SFS39" s="878"/>
      <c r="SFT39" s="1193"/>
      <c r="SFU39" s="1193"/>
      <c r="SFV39" s="1193"/>
      <c r="SFW39" s="1193"/>
      <c r="SFX39" s="658"/>
      <c r="SFY39" s="1193"/>
      <c r="SFZ39" s="1193"/>
      <c r="SGA39" s="878"/>
      <c r="SGB39" s="878"/>
      <c r="SGC39" s="1193"/>
      <c r="SGD39" s="1193"/>
      <c r="SGE39" s="1193"/>
      <c r="SGF39" s="1193"/>
      <c r="SGG39" s="658"/>
      <c r="SGH39" s="1193"/>
      <c r="SGI39" s="1193"/>
      <c r="SGJ39" s="878"/>
      <c r="SGK39" s="878"/>
      <c r="SGL39" s="1193"/>
      <c r="SGM39" s="1193"/>
      <c r="SGN39" s="1193"/>
      <c r="SGO39" s="1193"/>
      <c r="SGP39" s="658"/>
      <c r="SGQ39" s="1193"/>
      <c r="SGR39" s="1193"/>
      <c r="SGS39" s="878"/>
      <c r="SGT39" s="878"/>
      <c r="SGU39" s="1193"/>
      <c r="SGV39" s="1193"/>
      <c r="SGW39" s="1193"/>
      <c r="SGX39" s="1193"/>
      <c r="SGY39" s="658"/>
      <c r="SGZ39" s="1193"/>
      <c r="SHA39" s="1193"/>
      <c r="SHB39" s="878"/>
      <c r="SHC39" s="878"/>
      <c r="SHD39" s="1193"/>
      <c r="SHE39" s="1193"/>
      <c r="SHF39" s="1193"/>
      <c r="SHG39" s="1193"/>
      <c r="SHH39" s="658"/>
      <c r="SHI39" s="1193"/>
      <c r="SHJ39" s="1193"/>
      <c r="SHK39" s="878"/>
      <c r="SHL39" s="878"/>
      <c r="SHM39" s="1193"/>
      <c r="SHN39" s="1193"/>
      <c r="SHO39" s="1193"/>
      <c r="SHP39" s="1193"/>
      <c r="SHQ39" s="658"/>
      <c r="SHR39" s="1193"/>
      <c r="SHS39" s="1193"/>
      <c r="SHT39" s="878"/>
      <c r="SHU39" s="878"/>
      <c r="SHV39" s="1193"/>
      <c r="SHW39" s="1193"/>
      <c r="SHX39" s="1193"/>
      <c r="SHY39" s="1193"/>
      <c r="SHZ39" s="658"/>
      <c r="SIA39" s="1193"/>
      <c r="SIB39" s="1193"/>
      <c r="SIC39" s="878"/>
      <c r="SID39" s="878"/>
      <c r="SIE39" s="1193"/>
      <c r="SIF39" s="1193"/>
      <c r="SIG39" s="1193"/>
      <c r="SIH39" s="1193"/>
      <c r="SII39" s="658"/>
      <c r="SIJ39" s="1193"/>
      <c r="SIK39" s="1193"/>
      <c r="SIL39" s="878"/>
      <c r="SIM39" s="878"/>
      <c r="SIN39" s="1193"/>
      <c r="SIO39" s="1193"/>
      <c r="SIP39" s="1193"/>
      <c r="SIQ39" s="1193"/>
      <c r="SIR39" s="658"/>
      <c r="SIS39" s="1193"/>
      <c r="SIT39" s="1193"/>
      <c r="SIU39" s="878"/>
      <c r="SIV39" s="878"/>
      <c r="SIW39" s="1193"/>
      <c r="SIX39" s="1193"/>
      <c r="SIY39" s="1193"/>
      <c r="SIZ39" s="1193"/>
      <c r="SJA39" s="658"/>
      <c r="SJB39" s="1193"/>
      <c r="SJC39" s="1193"/>
      <c r="SJD39" s="878"/>
      <c r="SJE39" s="878"/>
      <c r="SJF39" s="1193"/>
      <c r="SJG39" s="1193"/>
      <c r="SJH39" s="1193"/>
      <c r="SJI39" s="1193"/>
      <c r="SJJ39" s="658"/>
      <c r="SJK39" s="1193"/>
      <c r="SJL39" s="1193"/>
      <c r="SJM39" s="878"/>
      <c r="SJN39" s="878"/>
      <c r="SJO39" s="1193"/>
      <c r="SJP39" s="1193"/>
      <c r="SJQ39" s="1193"/>
      <c r="SJR39" s="1193"/>
      <c r="SJS39" s="658"/>
      <c r="SJT39" s="1193"/>
      <c r="SJU39" s="1193"/>
      <c r="SJV39" s="878"/>
      <c r="SJW39" s="878"/>
      <c r="SJX39" s="1193"/>
      <c r="SJY39" s="1193"/>
      <c r="SJZ39" s="1193"/>
      <c r="SKA39" s="1193"/>
      <c r="SKB39" s="658"/>
      <c r="SKC39" s="1193"/>
      <c r="SKD39" s="1193"/>
      <c r="SKE39" s="878"/>
      <c r="SKF39" s="878"/>
      <c r="SKG39" s="1193"/>
      <c r="SKH39" s="1193"/>
      <c r="SKI39" s="1193"/>
      <c r="SKJ39" s="1193"/>
      <c r="SKK39" s="658"/>
      <c r="SKL39" s="1193"/>
      <c r="SKM39" s="1193"/>
      <c r="SKN39" s="878"/>
      <c r="SKO39" s="878"/>
      <c r="SKP39" s="1193"/>
      <c r="SKQ39" s="1193"/>
      <c r="SKR39" s="1193"/>
      <c r="SKS39" s="1193"/>
      <c r="SKT39" s="658"/>
      <c r="SKU39" s="1193"/>
      <c r="SKV39" s="1193"/>
      <c r="SKW39" s="878"/>
      <c r="SKX39" s="878"/>
      <c r="SKY39" s="1193"/>
      <c r="SKZ39" s="1193"/>
      <c r="SLA39" s="1193"/>
      <c r="SLB39" s="1193"/>
      <c r="SLC39" s="658"/>
      <c r="SLD39" s="1193"/>
      <c r="SLE39" s="1193"/>
      <c r="SLF39" s="878"/>
      <c r="SLG39" s="878"/>
      <c r="SLH39" s="1193"/>
      <c r="SLI39" s="1193"/>
      <c r="SLJ39" s="1193"/>
      <c r="SLK39" s="1193"/>
      <c r="SLL39" s="658"/>
      <c r="SLM39" s="1193"/>
      <c r="SLN39" s="1193"/>
      <c r="SLO39" s="878"/>
      <c r="SLP39" s="878"/>
      <c r="SLQ39" s="1193"/>
      <c r="SLR39" s="1193"/>
      <c r="SLS39" s="1193"/>
      <c r="SLT39" s="1193"/>
      <c r="SLU39" s="658"/>
      <c r="SLV39" s="1193"/>
      <c r="SLW39" s="1193"/>
      <c r="SLX39" s="878"/>
      <c r="SLY39" s="878"/>
      <c r="SLZ39" s="1193"/>
      <c r="SMA39" s="1193"/>
      <c r="SMB39" s="1193"/>
      <c r="SMC39" s="1193"/>
      <c r="SMD39" s="658"/>
      <c r="SME39" s="1193"/>
      <c r="SMF39" s="1193"/>
      <c r="SMG39" s="878"/>
      <c r="SMH39" s="878"/>
      <c r="SMI39" s="1193"/>
      <c r="SMJ39" s="1193"/>
      <c r="SMK39" s="1193"/>
      <c r="SML39" s="1193"/>
      <c r="SMM39" s="658"/>
      <c r="SMN39" s="1193"/>
      <c r="SMO39" s="1193"/>
      <c r="SMP39" s="878"/>
      <c r="SMQ39" s="878"/>
      <c r="SMR39" s="1193"/>
      <c r="SMS39" s="1193"/>
      <c r="SMT39" s="1193"/>
      <c r="SMU39" s="1193"/>
      <c r="SMV39" s="658"/>
      <c r="SMW39" s="1193"/>
      <c r="SMX39" s="1193"/>
      <c r="SMY39" s="878"/>
      <c r="SMZ39" s="878"/>
      <c r="SNA39" s="1193"/>
      <c r="SNB39" s="1193"/>
      <c r="SNC39" s="1193"/>
      <c r="SND39" s="1193"/>
      <c r="SNE39" s="658"/>
      <c r="SNF39" s="1193"/>
      <c r="SNG39" s="1193"/>
      <c r="SNH39" s="878"/>
      <c r="SNI39" s="878"/>
      <c r="SNJ39" s="1193"/>
      <c r="SNK39" s="1193"/>
      <c r="SNL39" s="1193"/>
      <c r="SNM39" s="1193"/>
      <c r="SNN39" s="658"/>
      <c r="SNO39" s="1193"/>
      <c r="SNP39" s="1193"/>
      <c r="SNQ39" s="878"/>
      <c r="SNR39" s="878"/>
      <c r="SNS39" s="1193"/>
      <c r="SNT39" s="1193"/>
      <c r="SNU39" s="1193"/>
      <c r="SNV39" s="1193"/>
      <c r="SNW39" s="658"/>
      <c r="SNX39" s="1193"/>
      <c r="SNY39" s="1193"/>
      <c r="SNZ39" s="878"/>
      <c r="SOA39" s="878"/>
      <c r="SOB39" s="1193"/>
      <c r="SOC39" s="1193"/>
      <c r="SOD39" s="1193"/>
      <c r="SOE39" s="1193"/>
      <c r="SOF39" s="658"/>
      <c r="SOG39" s="1193"/>
      <c r="SOH39" s="1193"/>
      <c r="SOI39" s="878"/>
      <c r="SOJ39" s="878"/>
      <c r="SOK39" s="1193"/>
      <c r="SOL39" s="1193"/>
      <c r="SOM39" s="1193"/>
      <c r="SON39" s="1193"/>
      <c r="SOO39" s="658"/>
      <c r="SOP39" s="1193"/>
      <c r="SOQ39" s="1193"/>
      <c r="SOR39" s="878"/>
      <c r="SOS39" s="878"/>
      <c r="SOT39" s="1193"/>
      <c r="SOU39" s="1193"/>
      <c r="SOV39" s="1193"/>
      <c r="SOW39" s="1193"/>
      <c r="SOX39" s="658"/>
      <c r="SOY39" s="1193"/>
      <c r="SOZ39" s="1193"/>
      <c r="SPA39" s="878"/>
      <c r="SPB39" s="878"/>
      <c r="SPC39" s="1193"/>
      <c r="SPD39" s="1193"/>
      <c r="SPE39" s="1193"/>
      <c r="SPF39" s="1193"/>
      <c r="SPG39" s="658"/>
      <c r="SPH39" s="1193"/>
      <c r="SPI39" s="1193"/>
      <c r="SPJ39" s="878"/>
      <c r="SPK39" s="878"/>
      <c r="SPL39" s="1193"/>
      <c r="SPM39" s="1193"/>
      <c r="SPN39" s="1193"/>
      <c r="SPO39" s="1193"/>
      <c r="SPP39" s="658"/>
      <c r="SPQ39" s="1193"/>
      <c r="SPR39" s="1193"/>
      <c r="SPS39" s="878"/>
      <c r="SPT39" s="878"/>
      <c r="SPU39" s="1193"/>
      <c r="SPV39" s="1193"/>
      <c r="SPW39" s="1193"/>
      <c r="SPX39" s="1193"/>
      <c r="SPY39" s="658"/>
      <c r="SPZ39" s="1193"/>
      <c r="SQA39" s="1193"/>
      <c r="SQB39" s="878"/>
      <c r="SQC39" s="878"/>
      <c r="SQD39" s="1193"/>
      <c r="SQE39" s="1193"/>
      <c r="SQF39" s="1193"/>
      <c r="SQG39" s="1193"/>
      <c r="SQH39" s="658"/>
      <c r="SQI39" s="1193"/>
      <c r="SQJ39" s="1193"/>
      <c r="SQK39" s="878"/>
      <c r="SQL39" s="878"/>
      <c r="SQM39" s="1193"/>
      <c r="SQN39" s="1193"/>
      <c r="SQO39" s="1193"/>
      <c r="SQP39" s="1193"/>
      <c r="SQQ39" s="658"/>
      <c r="SQR39" s="1193"/>
      <c r="SQS39" s="1193"/>
      <c r="SQT39" s="878"/>
      <c r="SQU39" s="878"/>
      <c r="SQV39" s="1193"/>
      <c r="SQW39" s="1193"/>
      <c r="SQX39" s="1193"/>
      <c r="SQY39" s="1193"/>
      <c r="SQZ39" s="658"/>
      <c r="SRA39" s="1193"/>
      <c r="SRB39" s="1193"/>
      <c r="SRC39" s="878"/>
      <c r="SRD39" s="878"/>
      <c r="SRE39" s="1193"/>
      <c r="SRF39" s="1193"/>
      <c r="SRG39" s="1193"/>
      <c r="SRH39" s="1193"/>
      <c r="SRI39" s="658"/>
      <c r="SRJ39" s="1193"/>
      <c r="SRK39" s="1193"/>
      <c r="SRL39" s="878"/>
      <c r="SRM39" s="878"/>
      <c r="SRN39" s="1193"/>
      <c r="SRO39" s="1193"/>
      <c r="SRP39" s="1193"/>
      <c r="SRQ39" s="1193"/>
      <c r="SRR39" s="658"/>
      <c r="SRS39" s="1193"/>
      <c r="SRT39" s="1193"/>
      <c r="SRU39" s="878"/>
      <c r="SRV39" s="878"/>
      <c r="SRW39" s="1193"/>
      <c r="SRX39" s="1193"/>
      <c r="SRY39" s="1193"/>
      <c r="SRZ39" s="1193"/>
      <c r="SSA39" s="658"/>
      <c r="SSB39" s="1193"/>
      <c r="SSC39" s="1193"/>
      <c r="SSD39" s="878"/>
      <c r="SSE39" s="878"/>
      <c r="SSF39" s="1193"/>
      <c r="SSG39" s="1193"/>
      <c r="SSH39" s="1193"/>
      <c r="SSI39" s="1193"/>
      <c r="SSJ39" s="658"/>
      <c r="SSK39" s="1193"/>
      <c r="SSL39" s="1193"/>
      <c r="SSM39" s="878"/>
      <c r="SSN39" s="878"/>
      <c r="SSO39" s="1193"/>
      <c r="SSP39" s="1193"/>
      <c r="SSQ39" s="1193"/>
      <c r="SSR39" s="1193"/>
      <c r="SSS39" s="658"/>
      <c r="SST39" s="1193"/>
      <c r="SSU39" s="1193"/>
      <c r="SSV39" s="878"/>
      <c r="SSW39" s="878"/>
      <c r="SSX39" s="1193"/>
      <c r="SSY39" s="1193"/>
      <c r="SSZ39" s="1193"/>
      <c r="STA39" s="1193"/>
      <c r="STB39" s="658"/>
      <c r="STC39" s="1193"/>
      <c r="STD39" s="1193"/>
      <c r="STE39" s="878"/>
      <c r="STF39" s="878"/>
      <c r="STG39" s="1193"/>
      <c r="STH39" s="1193"/>
      <c r="STI39" s="1193"/>
      <c r="STJ39" s="1193"/>
      <c r="STK39" s="658"/>
      <c r="STL39" s="1193"/>
      <c r="STM39" s="1193"/>
      <c r="STN39" s="878"/>
      <c r="STO39" s="878"/>
      <c r="STP39" s="1193"/>
      <c r="STQ39" s="1193"/>
      <c r="STR39" s="1193"/>
      <c r="STS39" s="1193"/>
      <c r="STT39" s="658"/>
      <c r="STU39" s="1193"/>
      <c r="STV39" s="1193"/>
      <c r="STW39" s="878"/>
      <c r="STX39" s="878"/>
      <c r="STY39" s="1193"/>
      <c r="STZ39" s="1193"/>
      <c r="SUA39" s="1193"/>
      <c r="SUB39" s="1193"/>
      <c r="SUC39" s="658"/>
      <c r="SUD39" s="1193"/>
      <c r="SUE39" s="1193"/>
      <c r="SUF39" s="878"/>
      <c r="SUG39" s="878"/>
      <c r="SUH39" s="1193"/>
      <c r="SUI39" s="1193"/>
      <c r="SUJ39" s="1193"/>
      <c r="SUK39" s="1193"/>
      <c r="SUL39" s="658"/>
      <c r="SUM39" s="1193"/>
      <c r="SUN39" s="1193"/>
      <c r="SUO39" s="878"/>
      <c r="SUP39" s="878"/>
      <c r="SUQ39" s="1193"/>
      <c r="SUR39" s="1193"/>
      <c r="SUS39" s="1193"/>
      <c r="SUT39" s="1193"/>
      <c r="SUU39" s="658"/>
      <c r="SUV39" s="1193"/>
      <c r="SUW39" s="1193"/>
      <c r="SUX39" s="878"/>
      <c r="SUY39" s="878"/>
      <c r="SUZ39" s="1193"/>
      <c r="SVA39" s="1193"/>
      <c r="SVB39" s="1193"/>
      <c r="SVC39" s="1193"/>
      <c r="SVD39" s="658"/>
      <c r="SVE39" s="1193"/>
      <c r="SVF39" s="1193"/>
      <c r="SVG39" s="878"/>
      <c r="SVH39" s="878"/>
      <c r="SVI39" s="1193"/>
      <c r="SVJ39" s="1193"/>
      <c r="SVK39" s="1193"/>
      <c r="SVL39" s="1193"/>
      <c r="SVM39" s="658"/>
      <c r="SVN39" s="1193"/>
      <c r="SVO39" s="1193"/>
      <c r="SVP39" s="878"/>
      <c r="SVQ39" s="878"/>
      <c r="SVR39" s="1193"/>
      <c r="SVS39" s="1193"/>
      <c r="SVT39" s="1193"/>
      <c r="SVU39" s="1193"/>
      <c r="SVV39" s="658"/>
      <c r="SVW39" s="1193"/>
      <c r="SVX39" s="1193"/>
      <c r="SVY39" s="878"/>
      <c r="SVZ39" s="878"/>
      <c r="SWA39" s="1193"/>
      <c r="SWB39" s="1193"/>
      <c r="SWC39" s="1193"/>
      <c r="SWD39" s="1193"/>
      <c r="SWE39" s="658"/>
      <c r="SWF39" s="1193"/>
      <c r="SWG39" s="1193"/>
      <c r="SWH39" s="878"/>
      <c r="SWI39" s="878"/>
      <c r="SWJ39" s="1193"/>
      <c r="SWK39" s="1193"/>
      <c r="SWL39" s="1193"/>
      <c r="SWM39" s="1193"/>
      <c r="SWN39" s="658"/>
      <c r="SWO39" s="1193"/>
      <c r="SWP39" s="1193"/>
      <c r="SWQ39" s="878"/>
      <c r="SWR39" s="878"/>
      <c r="SWS39" s="1193"/>
      <c r="SWT39" s="1193"/>
      <c r="SWU39" s="1193"/>
      <c r="SWV39" s="1193"/>
      <c r="SWW39" s="658"/>
      <c r="SWX39" s="1193"/>
      <c r="SWY39" s="1193"/>
      <c r="SWZ39" s="878"/>
      <c r="SXA39" s="878"/>
      <c r="SXB39" s="1193"/>
      <c r="SXC39" s="1193"/>
      <c r="SXD39" s="1193"/>
      <c r="SXE39" s="1193"/>
      <c r="SXF39" s="658"/>
      <c r="SXG39" s="1193"/>
      <c r="SXH39" s="1193"/>
      <c r="SXI39" s="878"/>
      <c r="SXJ39" s="878"/>
      <c r="SXK39" s="1193"/>
      <c r="SXL39" s="1193"/>
      <c r="SXM39" s="1193"/>
      <c r="SXN39" s="1193"/>
      <c r="SXO39" s="658"/>
      <c r="SXP39" s="1193"/>
      <c r="SXQ39" s="1193"/>
      <c r="SXR39" s="878"/>
      <c r="SXS39" s="878"/>
      <c r="SXT39" s="1193"/>
      <c r="SXU39" s="1193"/>
      <c r="SXV39" s="1193"/>
      <c r="SXW39" s="1193"/>
      <c r="SXX39" s="658"/>
      <c r="SXY39" s="1193"/>
      <c r="SXZ39" s="1193"/>
      <c r="SYA39" s="878"/>
      <c r="SYB39" s="878"/>
      <c r="SYC39" s="1193"/>
      <c r="SYD39" s="1193"/>
      <c r="SYE39" s="1193"/>
      <c r="SYF39" s="1193"/>
      <c r="SYG39" s="658"/>
      <c r="SYH39" s="1193"/>
      <c r="SYI39" s="1193"/>
      <c r="SYJ39" s="878"/>
      <c r="SYK39" s="878"/>
      <c r="SYL39" s="1193"/>
      <c r="SYM39" s="1193"/>
      <c r="SYN39" s="1193"/>
      <c r="SYO39" s="1193"/>
      <c r="SYP39" s="658"/>
      <c r="SYQ39" s="1193"/>
      <c r="SYR39" s="1193"/>
      <c r="SYS39" s="878"/>
      <c r="SYT39" s="878"/>
      <c r="SYU39" s="1193"/>
      <c r="SYV39" s="1193"/>
      <c r="SYW39" s="1193"/>
      <c r="SYX39" s="1193"/>
      <c r="SYY39" s="658"/>
      <c r="SYZ39" s="1193"/>
      <c r="SZA39" s="1193"/>
      <c r="SZB39" s="878"/>
      <c r="SZC39" s="878"/>
      <c r="SZD39" s="1193"/>
      <c r="SZE39" s="1193"/>
      <c r="SZF39" s="1193"/>
      <c r="SZG39" s="1193"/>
      <c r="SZH39" s="658"/>
      <c r="SZI39" s="1193"/>
      <c r="SZJ39" s="1193"/>
      <c r="SZK39" s="878"/>
      <c r="SZL39" s="878"/>
      <c r="SZM39" s="1193"/>
      <c r="SZN39" s="1193"/>
      <c r="SZO39" s="1193"/>
      <c r="SZP39" s="1193"/>
      <c r="SZQ39" s="658"/>
      <c r="SZR39" s="1193"/>
      <c r="SZS39" s="1193"/>
      <c r="SZT39" s="878"/>
      <c r="SZU39" s="878"/>
      <c r="SZV39" s="1193"/>
      <c r="SZW39" s="1193"/>
      <c r="SZX39" s="1193"/>
      <c r="SZY39" s="1193"/>
      <c r="SZZ39" s="658"/>
      <c r="TAA39" s="1193"/>
      <c r="TAB39" s="1193"/>
      <c r="TAC39" s="878"/>
      <c r="TAD39" s="878"/>
      <c r="TAE39" s="1193"/>
      <c r="TAF39" s="1193"/>
      <c r="TAG39" s="1193"/>
      <c r="TAH39" s="1193"/>
      <c r="TAI39" s="658"/>
      <c r="TAJ39" s="1193"/>
      <c r="TAK39" s="1193"/>
      <c r="TAL39" s="878"/>
      <c r="TAM39" s="878"/>
      <c r="TAN39" s="1193"/>
      <c r="TAO39" s="1193"/>
      <c r="TAP39" s="1193"/>
      <c r="TAQ39" s="1193"/>
      <c r="TAR39" s="658"/>
      <c r="TAS39" s="1193"/>
      <c r="TAT39" s="1193"/>
      <c r="TAU39" s="878"/>
      <c r="TAV39" s="878"/>
      <c r="TAW39" s="1193"/>
      <c r="TAX39" s="1193"/>
      <c r="TAY39" s="1193"/>
      <c r="TAZ39" s="1193"/>
      <c r="TBA39" s="658"/>
      <c r="TBB39" s="1193"/>
      <c r="TBC39" s="1193"/>
      <c r="TBD39" s="878"/>
      <c r="TBE39" s="878"/>
      <c r="TBF39" s="1193"/>
      <c r="TBG39" s="1193"/>
      <c r="TBH39" s="1193"/>
      <c r="TBI39" s="1193"/>
      <c r="TBJ39" s="658"/>
      <c r="TBK39" s="1193"/>
      <c r="TBL39" s="1193"/>
      <c r="TBM39" s="878"/>
      <c r="TBN39" s="878"/>
      <c r="TBO39" s="1193"/>
      <c r="TBP39" s="1193"/>
      <c r="TBQ39" s="1193"/>
      <c r="TBR39" s="1193"/>
      <c r="TBS39" s="658"/>
      <c r="TBT39" s="1193"/>
      <c r="TBU39" s="1193"/>
      <c r="TBV39" s="878"/>
      <c r="TBW39" s="878"/>
      <c r="TBX39" s="1193"/>
      <c r="TBY39" s="1193"/>
      <c r="TBZ39" s="1193"/>
      <c r="TCA39" s="1193"/>
      <c r="TCB39" s="658"/>
      <c r="TCC39" s="1193"/>
      <c r="TCD39" s="1193"/>
      <c r="TCE39" s="878"/>
      <c r="TCF39" s="878"/>
      <c r="TCG39" s="1193"/>
      <c r="TCH39" s="1193"/>
      <c r="TCI39" s="1193"/>
      <c r="TCJ39" s="1193"/>
      <c r="TCK39" s="658"/>
      <c r="TCL39" s="1193"/>
      <c r="TCM39" s="1193"/>
      <c r="TCN39" s="878"/>
      <c r="TCO39" s="878"/>
      <c r="TCP39" s="1193"/>
      <c r="TCQ39" s="1193"/>
      <c r="TCR39" s="1193"/>
      <c r="TCS39" s="1193"/>
      <c r="TCT39" s="658"/>
      <c r="TCU39" s="1193"/>
      <c r="TCV39" s="1193"/>
      <c r="TCW39" s="878"/>
      <c r="TCX39" s="878"/>
      <c r="TCY39" s="1193"/>
      <c r="TCZ39" s="1193"/>
      <c r="TDA39" s="1193"/>
      <c r="TDB39" s="1193"/>
      <c r="TDC39" s="658"/>
      <c r="TDD39" s="1193"/>
      <c r="TDE39" s="1193"/>
      <c r="TDF39" s="878"/>
      <c r="TDG39" s="878"/>
      <c r="TDH39" s="1193"/>
      <c r="TDI39" s="1193"/>
      <c r="TDJ39" s="1193"/>
      <c r="TDK39" s="1193"/>
      <c r="TDL39" s="658"/>
      <c r="TDM39" s="1193"/>
      <c r="TDN39" s="1193"/>
      <c r="TDO39" s="878"/>
      <c r="TDP39" s="878"/>
      <c r="TDQ39" s="1193"/>
      <c r="TDR39" s="1193"/>
      <c r="TDS39" s="1193"/>
      <c r="TDT39" s="1193"/>
      <c r="TDU39" s="658"/>
      <c r="TDV39" s="1193"/>
      <c r="TDW39" s="1193"/>
      <c r="TDX39" s="878"/>
      <c r="TDY39" s="878"/>
      <c r="TDZ39" s="1193"/>
      <c r="TEA39" s="1193"/>
      <c r="TEB39" s="1193"/>
      <c r="TEC39" s="1193"/>
      <c r="TED39" s="658"/>
      <c r="TEE39" s="1193"/>
      <c r="TEF39" s="1193"/>
      <c r="TEG39" s="878"/>
      <c r="TEH39" s="878"/>
      <c r="TEI39" s="1193"/>
      <c r="TEJ39" s="1193"/>
      <c r="TEK39" s="1193"/>
      <c r="TEL39" s="1193"/>
      <c r="TEM39" s="658"/>
      <c r="TEN39" s="1193"/>
      <c r="TEO39" s="1193"/>
      <c r="TEP39" s="878"/>
      <c r="TEQ39" s="878"/>
      <c r="TER39" s="1193"/>
      <c r="TES39" s="1193"/>
      <c r="TET39" s="1193"/>
      <c r="TEU39" s="1193"/>
      <c r="TEV39" s="658"/>
      <c r="TEW39" s="1193"/>
      <c r="TEX39" s="1193"/>
      <c r="TEY39" s="878"/>
      <c r="TEZ39" s="878"/>
      <c r="TFA39" s="1193"/>
      <c r="TFB39" s="1193"/>
      <c r="TFC39" s="1193"/>
      <c r="TFD39" s="1193"/>
      <c r="TFE39" s="658"/>
      <c r="TFF39" s="1193"/>
      <c r="TFG39" s="1193"/>
      <c r="TFH39" s="878"/>
      <c r="TFI39" s="878"/>
      <c r="TFJ39" s="1193"/>
      <c r="TFK39" s="1193"/>
      <c r="TFL39" s="1193"/>
      <c r="TFM39" s="1193"/>
      <c r="TFN39" s="658"/>
      <c r="TFO39" s="1193"/>
      <c r="TFP39" s="1193"/>
      <c r="TFQ39" s="878"/>
      <c r="TFR39" s="878"/>
      <c r="TFS39" s="1193"/>
      <c r="TFT39" s="1193"/>
      <c r="TFU39" s="1193"/>
      <c r="TFV39" s="1193"/>
      <c r="TFW39" s="658"/>
      <c r="TFX39" s="1193"/>
      <c r="TFY39" s="1193"/>
      <c r="TFZ39" s="878"/>
      <c r="TGA39" s="878"/>
      <c r="TGB39" s="1193"/>
      <c r="TGC39" s="1193"/>
      <c r="TGD39" s="1193"/>
      <c r="TGE39" s="1193"/>
      <c r="TGF39" s="658"/>
      <c r="TGG39" s="1193"/>
      <c r="TGH39" s="1193"/>
      <c r="TGI39" s="878"/>
      <c r="TGJ39" s="878"/>
      <c r="TGK39" s="1193"/>
      <c r="TGL39" s="1193"/>
      <c r="TGM39" s="1193"/>
      <c r="TGN39" s="1193"/>
      <c r="TGO39" s="658"/>
      <c r="TGP39" s="1193"/>
      <c r="TGQ39" s="1193"/>
      <c r="TGR39" s="878"/>
      <c r="TGS39" s="878"/>
      <c r="TGT39" s="1193"/>
      <c r="TGU39" s="1193"/>
      <c r="TGV39" s="1193"/>
      <c r="TGW39" s="1193"/>
      <c r="TGX39" s="658"/>
      <c r="TGY39" s="1193"/>
      <c r="TGZ39" s="1193"/>
      <c r="THA39" s="878"/>
      <c r="THB39" s="878"/>
      <c r="THC39" s="1193"/>
      <c r="THD39" s="1193"/>
      <c r="THE39" s="1193"/>
      <c r="THF39" s="1193"/>
      <c r="THG39" s="658"/>
      <c r="THH39" s="1193"/>
      <c r="THI39" s="1193"/>
      <c r="THJ39" s="878"/>
      <c r="THK39" s="878"/>
      <c r="THL39" s="1193"/>
      <c r="THM39" s="1193"/>
      <c r="THN39" s="1193"/>
      <c r="THO39" s="1193"/>
      <c r="THP39" s="658"/>
      <c r="THQ39" s="1193"/>
      <c r="THR39" s="1193"/>
      <c r="THS39" s="878"/>
      <c r="THT39" s="878"/>
      <c r="THU39" s="1193"/>
      <c r="THV39" s="1193"/>
      <c r="THW39" s="1193"/>
      <c r="THX39" s="1193"/>
      <c r="THY39" s="658"/>
      <c r="THZ39" s="1193"/>
      <c r="TIA39" s="1193"/>
      <c r="TIB39" s="878"/>
      <c r="TIC39" s="878"/>
      <c r="TID39" s="1193"/>
      <c r="TIE39" s="1193"/>
      <c r="TIF39" s="1193"/>
      <c r="TIG39" s="1193"/>
      <c r="TIH39" s="658"/>
      <c r="TII39" s="1193"/>
      <c r="TIJ39" s="1193"/>
      <c r="TIK39" s="878"/>
      <c r="TIL39" s="878"/>
      <c r="TIM39" s="1193"/>
      <c r="TIN39" s="1193"/>
      <c r="TIO39" s="1193"/>
      <c r="TIP39" s="1193"/>
      <c r="TIQ39" s="658"/>
      <c r="TIR39" s="1193"/>
      <c r="TIS39" s="1193"/>
      <c r="TIT39" s="878"/>
      <c r="TIU39" s="878"/>
      <c r="TIV39" s="1193"/>
      <c r="TIW39" s="1193"/>
      <c r="TIX39" s="1193"/>
      <c r="TIY39" s="1193"/>
      <c r="TIZ39" s="658"/>
      <c r="TJA39" s="1193"/>
      <c r="TJB39" s="1193"/>
      <c r="TJC39" s="878"/>
      <c r="TJD39" s="878"/>
      <c r="TJE39" s="1193"/>
      <c r="TJF39" s="1193"/>
      <c r="TJG39" s="1193"/>
      <c r="TJH39" s="1193"/>
      <c r="TJI39" s="658"/>
      <c r="TJJ39" s="1193"/>
      <c r="TJK39" s="1193"/>
      <c r="TJL39" s="878"/>
      <c r="TJM39" s="878"/>
      <c r="TJN39" s="1193"/>
      <c r="TJO39" s="1193"/>
      <c r="TJP39" s="1193"/>
      <c r="TJQ39" s="1193"/>
      <c r="TJR39" s="658"/>
      <c r="TJS39" s="1193"/>
      <c r="TJT39" s="1193"/>
      <c r="TJU39" s="878"/>
      <c r="TJV39" s="878"/>
      <c r="TJW39" s="1193"/>
      <c r="TJX39" s="1193"/>
      <c r="TJY39" s="1193"/>
      <c r="TJZ39" s="1193"/>
      <c r="TKA39" s="658"/>
      <c r="TKB39" s="1193"/>
      <c r="TKC39" s="1193"/>
      <c r="TKD39" s="878"/>
      <c r="TKE39" s="878"/>
      <c r="TKF39" s="1193"/>
      <c r="TKG39" s="1193"/>
      <c r="TKH39" s="1193"/>
      <c r="TKI39" s="1193"/>
      <c r="TKJ39" s="658"/>
      <c r="TKK39" s="1193"/>
      <c r="TKL39" s="1193"/>
      <c r="TKM39" s="878"/>
      <c r="TKN39" s="878"/>
      <c r="TKO39" s="1193"/>
      <c r="TKP39" s="1193"/>
      <c r="TKQ39" s="1193"/>
      <c r="TKR39" s="1193"/>
      <c r="TKS39" s="658"/>
      <c r="TKT39" s="1193"/>
      <c r="TKU39" s="1193"/>
      <c r="TKV39" s="878"/>
      <c r="TKW39" s="878"/>
      <c r="TKX39" s="1193"/>
      <c r="TKY39" s="1193"/>
      <c r="TKZ39" s="1193"/>
      <c r="TLA39" s="1193"/>
      <c r="TLB39" s="658"/>
      <c r="TLC39" s="1193"/>
      <c r="TLD39" s="1193"/>
      <c r="TLE39" s="878"/>
      <c r="TLF39" s="878"/>
      <c r="TLG39" s="1193"/>
      <c r="TLH39" s="1193"/>
      <c r="TLI39" s="1193"/>
      <c r="TLJ39" s="1193"/>
      <c r="TLK39" s="658"/>
      <c r="TLL39" s="1193"/>
      <c r="TLM39" s="1193"/>
      <c r="TLN39" s="878"/>
      <c r="TLO39" s="878"/>
      <c r="TLP39" s="1193"/>
      <c r="TLQ39" s="1193"/>
      <c r="TLR39" s="1193"/>
      <c r="TLS39" s="1193"/>
      <c r="TLT39" s="658"/>
      <c r="TLU39" s="1193"/>
      <c r="TLV39" s="1193"/>
      <c r="TLW39" s="878"/>
      <c r="TLX39" s="878"/>
      <c r="TLY39" s="1193"/>
      <c r="TLZ39" s="1193"/>
      <c r="TMA39" s="1193"/>
      <c r="TMB39" s="1193"/>
      <c r="TMC39" s="658"/>
      <c r="TMD39" s="1193"/>
      <c r="TME39" s="1193"/>
      <c r="TMF39" s="878"/>
      <c r="TMG39" s="878"/>
      <c r="TMH39" s="1193"/>
      <c r="TMI39" s="1193"/>
      <c r="TMJ39" s="1193"/>
      <c r="TMK39" s="1193"/>
      <c r="TML39" s="658"/>
      <c r="TMM39" s="1193"/>
      <c r="TMN39" s="1193"/>
      <c r="TMO39" s="878"/>
      <c r="TMP39" s="878"/>
      <c r="TMQ39" s="1193"/>
      <c r="TMR39" s="1193"/>
      <c r="TMS39" s="1193"/>
      <c r="TMT39" s="1193"/>
      <c r="TMU39" s="658"/>
      <c r="TMV39" s="1193"/>
      <c r="TMW39" s="1193"/>
      <c r="TMX39" s="878"/>
      <c r="TMY39" s="878"/>
      <c r="TMZ39" s="1193"/>
      <c r="TNA39" s="1193"/>
      <c r="TNB39" s="1193"/>
      <c r="TNC39" s="1193"/>
      <c r="TND39" s="658"/>
      <c r="TNE39" s="1193"/>
      <c r="TNF39" s="1193"/>
      <c r="TNG39" s="878"/>
      <c r="TNH39" s="878"/>
      <c r="TNI39" s="1193"/>
      <c r="TNJ39" s="1193"/>
      <c r="TNK39" s="1193"/>
      <c r="TNL39" s="1193"/>
      <c r="TNM39" s="658"/>
      <c r="TNN39" s="1193"/>
      <c r="TNO39" s="1193"/>
      <c r="TNP39" s="878"/>
      <c r="TNQ39" s="878"/>
      <c r="TNR39" s="1193"/>
      <c r="TNS39" s="1193"/>
      <c r="TNT39" s="1193"/>
      <c r="TNU39" s="1193"/>
      <c r="TNV39" s="658"/>
      <c r="TNW39" s="1193"/>
      <c r="TNX39" s="1193"/>
      <c r="TNY39" s="878"/>
      <c r="TNZ39" s="878"/>
      <c r="TOA39" s="1193"/>
      <c r="TOB39" s="1193"/>
      <c r="TOC39" s="1193"/>
      <c r="TOD39" s="1193"/>
      <c r="TOE39" s="658"/>
      <c r="TOF39" s="1193"/>
      <c r="TOG39" s="1193"/>
      <c r="TOH39" s="878"/>
      <c r="TOI39" s="878"/>
      <c r="TOJ39" s="1193"/>
      <c r="TOK39" s="1193"/>
      <c r="TOL39" s="1193"/>
      <c r="TOM39" s="1193"/>
      <c r="TON39" s="658"/>
      <c r="TOO39" s="1193"/>
      <c r="TOP39" s="1193"/>
      <c r="TOQ39" s="878"/>
      <c r="TOR39" s="878"/>
      <c r="TOS39" s="1193"/>
      <c r="TOT39" s="1193"/>
      <c r="TOU39" s="1193"/>
      <c r="TOV39" s="1193"/>
      <c r="TOW39" s="658"/>
      <c r="TOX39" s="1193"/>
      <c r="TOY39" s="1193"/>
      <c r="TOZ39" s="878"/>
      <c r="TPA39" s="878"/>
      <c r="TPB39" s="1193"/>
      <c r="TPC39" s="1193"/>
      <c r="TPD39" s="1193"/>
      <c r="TPE39" s="1193"/>
      <c r="TPF39" s="658"/>
      <c r="TPG39" s="1193"/>
      <c r="TPH39" s="1193"/>
      <c r="TPI39" s="878"/>
      <c r="TPJ39" s="878"/>
      <c r="TPK39" s="1193"/>
      <c r="TPL39" s="1193"/>
      <c r="TPM39" s="1193"/>
      <c r="TPN39" s="1193"/>
      <c r="TPO39" s="658"/>
      <c r="TPP39" s="1193"/>
      <c r="TPQ39" s="1193"/>
      <c r="TPR39" s="878"/>
      <c r="TPS39" s="878"/>
      <c r="TPT39" s="1193"/>
      <c r="TPU39" s="1193"/>
      <c r="TPV39" s="1193"/>
      <c r="TPW39" s="1193"/>
      <c r="TPX39" s="658"/>
      <c r="TPY39" s="1193"/>
      <c r="TPZ39" s="1193"/>
      <c r="TQA39" s="878"/>
      <c r="TQB39" s="878"/>
      <c r="TQC39" s="1193"/>
      <c r="TQD39" s="1193"/>
      <c r="TQE39" s="1193"/>
      <c r="TQF39" s="1193"/>
      <c r="TQG39" s="658"/>
      <c r="TQH39" s="1193"/>
      <c r="TQI39" s="1193"/>
      <c r="TQJ39" s="878"/>
      <c r="TQK39" s="878"/>
      <c r="TQL39" s="1193"/>
      <c r="TQM39" s="1193"/>
      <c r="TQN39" s="1193"/>
      <c r="TQO39" s="1193"/>
      <c r="TQP39" s="658"/>
      <c r="TQQ39" s="1193"/>
      <c r="TQR39" s="1193"/>
      <c r="TQS39" s="878"/>
      <c r="TQT39" s="878"/>
      <c r="TQU39" s="1193"/>
      <c r="TQV39" s="1193"/>
      <c r="TQW39" s="1193"/>
      <c r="TQX39" s="1193"/>
      <c r="TQY39" s="658"/>
      <c r="TQZ39" s="1193"/>
      <c r="TRA39" s="1193"/>
      <c r="TRB39" s="878"/>
      <c r="TRC39" s="878"/>
      <c r="TRD39" s="1193"/>
      <c r="TRE39" s="1193"/>
      <c r="TRF39" s="1193"/>
      <c r="TRG39" s="1193"/>
      <c r="TRH39" s="658"/>
      <c r="TRI39" s="1193"/>
      <c r="TRJ39" s="1193"/>
      <c r="TRK39" s="878"/>
      <c r="TRL39" s="878"/>
      <c r="TRM39" s="1193"/>
      <c r="TRN39" s="1193"/>
      <c r="TRO39" s="1193"/>
      <c r="TRP39" s="1193"/>
      <c r="TRQ39" s="658"/>
      <c r="TRR39" s="1193"/>
      <c r="TRS39" s="1193"/>
      <c r="TRT39" s="878"/>
      <c r="TRU39" s="878"/>
      <c r="TRV39" s="1193"/>
      <c r="TRW39" s="1193"/>
      <c r="TRX39" s="1193"/>
      <c r="TRY39" s="1193"/>
      <c r="TRZ39" s="658"/>
      <c r="TSA39" s="1193"/>
      <c r="TSB39" s="1193"/>
      <c r="TSC39" s="878"/>
      <c r="TSD39" s="878"/>
      <c r="TSE39" s="1193"/>
      <c r="TSF39" s="1193"/>
      <c r="TSG39" s="1193"/>
      <c r="TSH39" s="1193"/>
      <c r="TSI39" s="658"/>
      <c r="TSJ39" s="1193"/>
      <c r="TSK39" s="1193"/>
      <c r="TSL39" s="878"/>
      <c r="TSM39" s="878"/>
      <c r="TSN39" s="1193"/>
      <c r="TSO39" s="1193"/>
      <c r="TSP39" s="1193"/>
      <c r="TSQ39" s="1193"/>
      <c r="TSR39" s="658"/>
      <c r="TSS39" s="1193"/>
      <c r="TST39" s="1193"/>
      <c r="TSU39" s="878"/>
      <c r="TSV39" s="878"/>
      <c r="TSW39" s="1193"/>
      <c r="TSX39" s="1193"/>
      <c r="TSY39" s="1193"/>
      <c r="TSZ39" s="1193"/>
      <c r="TTA39" s="658"/>
      <c r="TTB39" s="1193"/>
      <c r="TTC39" s="1193"/>
      <c r="TTD39" s="878"/>
      <c r="TTE39" s="878"/>
      <c r="TTF39" s="1193"/>
      <c r="TTG39" s="1193"/>
      <c r="TTH39" s="1193"/>
      <c r="TTI39" s="1193"/>
      <c r="TTJ39" s="658"/>
      <c r="TTK39" s="1193"/>
      <c r="TTL39" s="1193"/>
      <c r="TTM39" s="878"/>
      <c r="TTN39" s="878"/>
      <c r="TTO39" s="1193"/>
      <c r="TTP39" s="1193"/>
      <c r="TTQ39" s="1193"/>
      <c r="TTR39" s="1193"/>
      <c r="TTS39" s="658"/>
      <c r="TTT39" s="1193"/>
      <c r="TTU39" s="1193"/>
      <c r="TTV39" s="878"/>
      <c r="TTW39" s="878"/>
      <c r="TTX39" s="1193"/>
      <c r="TTY39" s="1193"/>
      <c r="TTZ39" s="1193"/>
      <c r="TUA39" s="1193"/>
      <c r="TUB39" s="658"/>
      <c r="TUC39" s="1193"/>
      <c r="TUD39" s="1193"/>
      <c r="TUE39" s="878"/>
      <c r="TUF39" s="878"/>
      <c r="TUG39" s="1193"/>
      <c r="TUH39" s="1193"/>
      <c r="TUI39" s="1193"/>
      <c r="TUJ39" s="1193"/>
      <c r="TUK39" s="658"/>
      <c r="TUL39" s="1193"/>
      <c r="TUM39" s="1193"/>
      <c r="TUN39" s="878"/>
      <c r="TUO39" s="878"/>
      <c r="TUP39" s="1193"/>
      <c r="TUQ39" s="1193"/>
      <c r="TUR39" s="1193"/>
      <c r="TUS39" s="1193"/>
      <c r="TUT39" s="658"/>
      <c r="TUU39" s="1193"/>
      <c r="TUV39" s="1193"/>
      <c r="TUW39" s="878"/>
      <c r="TUX39" s="878"/>
      <c r="TUY39" s="1193"/>
      <c r="TUZ39" s="1193"/>
      <c r="TVA39" s="1193"/>
      <c r="TVB39" s="1193"/>
      <c r="TVC39" s="658"/>
      <c r="TVD39" s="1193"/>
      <c r="TVE39" s="1193"/>
      <c r="TVF39" s="878"/>
      <c r="TVG39" s="878"/>
      <c r="TVH39" s="1193"/>
      <c r="TVI39" s="1193"/>
      <c r="TVJ39" s="1193"/>
      <c r="TVK39" s="1193"/>
      <c r="TVL39" s="658"/>
      <c r="TVM39" s="1193"/>
      <c r="TVN39" s="1193"/>
      <c r="TVO39" s="878"/>
      <c r="TVP39" s="878"/>
      <c r="TVQ39" s="1193"/>
      <c r="TVR39" s="1193"/>
      <c r="TVS39" s="1193"/>
      <c r="TVT39" s="1193"/>
      <c r="TVU39" s="658"/>
      <c r="TVV39" s="1193"/>
      <c r="TVW39" s="1193"/>
      <c r="TVX39" s="878"/>
      <c r="TVY39" s="878"/>
      <c r="TVZ39" s="1193"/>
      <c r="TWA39" s="1193"/>
      <c r="TWB39" s="1193"/>
      <c r="TWC39" s="1193"/>
      <c r="TWD39" s="658"/>
      <c r="TWE39" s="1193"/>
      <c r="TWF39" s="1193"/>
      <c r="TWG39" s="878"/>
      <c r="TWH39" s="878"/>
      <c r="TWI39" s="1193"/>
      <c r="TWJ39" s="1193"/>
      <c r="TWK39" s="1193"/>
      <c r="TWL39" s="1193"/>
      <c r="TWM39" s="658"/>
      <c r="TWN39" s="1193"/>
      <c r="TWO39" s="1193"/>
      <c r="TWP39" s="878"/>
      <c r="TWQ39" s="878"/>
      <c r="TWR39" s="1193"/>
      <c r="TWS39" s="1193"/>
      <c r="TWT39" s="1193"/>
      <c r="TWU39" s="1193"/>
      <c r="TWV39" s="658"/>
      <c r="TWW39" s="1193"/>
      <c r="TWX39" s="1193"/>
      <c r="TWY39" s="878"/>
      <c r="TWZ39" s="878"/>
      <c r="TXA39" s="1193"/>
      <c r="TXB39" s="1193"/>
      <c r="TXC39" s="1193"/>
      <c r="TXD39" s="1193"/>
      <c r="TXE39" s="658"/>
      <c r="TXF39" s="1193"/>
      <c r="TXG39" s="1193"/>
      <c r="TXH39" s="878"/>
      <c r="TXI39" s="878"/>
      <c r="TXJ39" s="1193"/>
      <c r="TXK39" s="1193"/>
      <c r="TXL39" s="1193"/>
      <c r="TXM39" s="1193"/>
      <c r="TXN39" s="658"/>
      <c r="TXO39" s="1193"/>
      <c r="TXP39" s="1193"/>
      <c r="TXQ39" s="878"/>
      <c r="TXR39" s="878"/>
      <c r="TXS39" s="1193"/>
      <c r="TXT39" s="1193"/>
      <c r="TXU39" s="1193"/>
      <c r="TXV39" s="1193"/>
      <c r="TXW39" s="658"/>
      <c r="TXX39" s="1193"/>
      <c r="TXY39" s="1193"/>
      <c r="TXZ39" s="878"/>
      <c r="TYA39" s="878"/>
      <c r="TYB39" s="1193"/>
      <c r="TYC39" s="1193"/>
      <c r="TYD39" s="1193"/>
      <c r="TYE39" s="1193"/>
      <c r="TYF39" s="658"/>
      <c r="TYG39" s="1193"/>
      <c r="TYH39" s="1193"/>
      <c r="TYI39" s="878"/>
      <c r="TYJ39" s="878"/>
      <c r="TYK39" s="1193"/>
      <c r="TYL39" s="1193"/>
      <c r="TYM39" s="1193"/>
      <c r="TYN39" s="1193"/>
      <c r="TYO39" s="658"/>
      <c r="TYP39" s="1193"/>
      <c r="TYQ39" s="1193"/>
      <c r="TYR39" s="878"/>
      <c r="TYS39" s="878"/>
      <c r="TYT39" s="1193"/>
      <c r="TYU39" s="1193"/>
      <c r="TYV39" s="1193"/>
      <c r="TYW39" s="1193"/>
      <c r="TYX39" s="658"/>
      <c r="TYY39" s="1193"/>
      <c r="TYZ39" s="1193"/>
      <c r="TZA39" s="878"/>
      <c r="TZB39" s="878"/>
      <c r="TZC39" s="1193"/>
      <c r="TZD39" s="1193"/>
      <c r="TZE39" s="1193"/>
      <c r="TZF39" s="1193"/>
      <c r="TZG39" s="658"/>
      <c r="TZH39" s="1193"/>
      <c r="TZI39" s="1193"/>
      <c r="TZJ39" s="878"/>
      <c r="TZK39" s="878"/>
      <c r="TZL39" s="1193"/>
      <c r="TZM39" s="1193"/>
      <c r="TZN39" s="1193"/>
      <c r="TZO39" s="1193"/>
      <c r="TZP39" s="658"/>
      <c r="TZQ39" s="1193"/>
      <c r="TZR39" s="1193"/>
      <c r="TZS39" s="878"/>
      <c r="TZT39" s="878"/>
      <c r="TZU39" s="1193"/>
      <c r="TZV39" s="1193"/>
      <c r="TZW39" s="1193"/>
      <c r="TZX39" s="1193"/>
      <c r="TZY39" s="658"/>
      <c r="TZZ39" s="1193"/>
      <c r="UAA39" s="1193"/>
      <c r="UAB39" s="878"/>
      <c r="UAC39" s="878"/>
      <c r="UAD39" s="1193"/>
      <c r="UAE39" s="1193"/>
      <c r="UAF39" s="1193"/>
      <c r="UAG39" s="1193"/>
      <c r="UAH39" s="658"/>
      <c r="UAI39" s="1193"/>
      <c r="UAJ39" s="1193"/>
      <c r="UAK39" s="878"/>
      <c r="UAL39" s="878"/>
      <c r="UAM39" s="1193"/>
      <c r="UAN39" s="1193"/>
      <c r="UAO39" s="1193"/>
      <c r="UAP39" s="1193"/>
      <c r="UAQ39" s="658"/>
      <c r="UAR39" s="1193"/>
      <c r="UAS39" s="1193"/>
      <c r="UAT39" s="878"/>
      <c r="UAU39" s="878"/>
      <c r="UAV39" s="1193"/>
      <c r="UAW39" s="1193"/>
      <c r="UAX39" s="1193"/>
      <c r="UAY39" s="1193"/>
      <c r="UAZ39" s="658"/>
      <c r="UBA39" s="1193"/>
      <c r="UBB39" s="1193"/>
      <c r="UBC39" s="878"/>
      <c r="UBD39" s="878"/>
      <c r="UBE39" s="1193"/>
      <c r="UBF39" s="1193"/>
      <c r="UBG39" s="1193"/>
      <c r="UBH39" s="1193"/>
      <c r="UBI39" s="658"/>
      <c r="UBJ39" s="1193"/>
      <c r="UBK39" s="1193"/>
      <c r="UBL39" s="878"/>
      <c r="UBM39" s="878"/>
      <c r="UBN39" s="1193"/>
      <c r="UBO39" s="1193"/>
      <c r="UBP39" s="1193"/>
      <c r="UBQ39" s="1193"/>
      <c r="UBR39" s="658"/>
      <c r="UBS39" s="1193"/>
      <c r="UBT39" s="1193"/>
      <c r="UBU39" s="878"/>
      <c r="UBV39" s="878"/>
      <c r="UBW39" s="1193"/>
      <c r="UBX39" s="1193"/>
      <c r="UBY39" s="1193"/>
      <c r="UBZ39" s="1193"/>
      <c r="UCA39" s="658"/>
      <c r="UCB39" s="1193"/>
      <c r="UCC39" s="1193"/>
      <c r="UCD39" s="878"/>
      <c r="UCE39" s="878"/>
      <c r="UCF39" s="1193"/>
      <c r="UCG39" s="1193"/>
      <c r="UCH39" s="1193"/>
      <c r="UCI39" s="1193"/>
      <c r="UCJ39" s="658"/>
      <c r="UCK39" s="1193"/>
      <c r="UCL39" s="1193"/>
      <c r="UCM39" s="878"/>
      <c r="UCN39" s="878"/>
      <c r="UCO39" s="1193"/>
      <c r="UCP39" s="1193"/>
      <c r="UCQ39" s="1193"/>
      <c r="UCR39" s="1193"/>
      <c r="UCS39" s="658"/>
      <c r="UCT39" s="1193"/>
      <c r="UCU39" s="1193"/>
      <c r="UCV39" s="878"/>
      <c r="UCW39" s="878"/>
      <c r="UCX39" s="1193"/>
      <c r="UCY39" s="1193"/>
      <c r="UCZ39" s="1193"/>
      <c r="UDA39" s="1193"/>
      <c r="UDB39" s="658"/>
      <c r="UDC39" s="1193"/>
      <c r="UDD39" s="1193"/>
      <c r="UDE39" s="878"/>
      <c r="UDF39" s="878"/>
      <c r="UDG39" s="1193"/>
      <c r="UDH39" s="1193"/>
      <c r="UDI39" s="1193"/>
      <c r="UDJ39" s="1193"/>
      <c r="UDK39" s="658"/>
      <c r="UDL39" s="1193"/>
      <c r="UDM39" s="1193"/>
      <c r="UDN39" s="878"/>
      <c r="UDO39" s="878"/>
      <c r="UDP39" s="1193"/>
      <c r="UDQ39" s="1193"/>
      <c r="UDR39" s="1193"/>
      <c r="UDS39" s="1193"/>
      <c r="UDT39" s="658"/>
      <c r="UDU39" s="1193"/>
      <c r="UDV39" s="1193"/>
      <c r="UDW39" s="878"/>
      <c r="UDX39" s="878"/>
      <c r="UDY39" s="1193"/>
      <c r="UDZ39" s="1193"/>
      <c r="UEA39" s="1193"/>
      <c r="UEB39" s="1193"/>
      <c r="UEC39" s="658"/>
      <c r="UED39" s="1193"/>
      <c r="UEE39" s="1193"/>
      <c r="UEF39" s="878"/>
      <c r="UEG39" s="878"/>
      <c r="UEH39" s="1193"/>
      <c r="UEI39" s="1193"/>
      <c r="UEJ39" s="1193"/>
      <c r="UEK39" s="1193"/>
      <c r="UEL39" s="658"/>
      <c r="UEM39" s="1193"/>
      <c r="UEN39" s="1193"/>
      <c r="UEO39" s="878"/>
      <c r="UEP39" s="878"/>
      <c r="UEQ39" s="1193"/>
      <c r="UER39" s="1193"/>
      <c r="UES39" s="1193"/>
      <c r="UET39" s="1193"/>
      <c r="UEU39" s="658"/>
      <c r="UEV39" s="1193"/>
      <c r="UEW39" s="1193"/>
      <c r="UEX39" s="878"/>
      <c r="UEY39" s="878"/>
      <c r="UEZ39" s="1193"/>
      <c r="UFA39" s="1193"/>
      <c r="UFB39" s="1193"/>
      <c r="UFC39" s="1193"/>
      <c r="UFD39" s="658"/>
      <c r="UFE39" s="1193"/>
      <c r="UFF39" s="1193"/>
      <c r="UFG39" s="878"/>
      <c r="UFH39" s="878"/>
      <c r="UFI39" s="1193"/>
      <c r="UFJ39" s="1193"/>
      <c r="UFK39" s="1193"/>
      <c r="UFL39" s="1193"/>
      <c r="UFM39" s="658"/>
      <c r="UFN39" s="1193"/>
      <c r="UFO39" s="1193"/>
      <c r="UFP39" s="878"/>
      <c r="UFQ39" s="878"/>
      <c r="UFR39" s="1193"/>
      <c r="UFS39" s="1193"/>
      <c r="UFT39" s="1193"/>
      <c r="UFU39" s="1193"/>
      <c r="UFV39" s="658"/>
      <c r="UFW39" s="1193"/>
      <c r="UFX39" s="1193"/>
      <c r="UFY39" s="878"/>
      <c r="UFZ39" s="878"/>
      <c r="UGA39" s="1193"/>
      <c r="UGB39" s="1193"/>
      <c r="UGC39" s="1193"/>
      <c r="UGD39" s="1193"/>
      <c r="UGE39" s="658"/>
      <c r="UGF39" s="1193"/>
      <c r="UGG39" s="1193"/>
      <c r="UGH39" s="878"/>
      <c r="UGI39" s="878"/>
      <c r="UGJ39" s="1193"/>
      <c r="UGK39" s="1193"/>
      <c r="UGL39" s="1193"/>
      <c r="UGM39" s="1193"/>
      <c r="UGN39" s="658"/>
      <c r="UGO39" s="1193"/>
      <c r="UGP39" s="1193"/>
      <c r="UGQ39" s="878"/>
      <c r="UGR39" s="878"/>
      <c r="UGS39" s="1193"/>
      <c r="UGT39" s="1193"/>
      <c r="UGU39" s="1193"/>
      <c r="UGV39" s="1193"/>
      <c r="UGW39" s="658"/>
      <c r="UGX39" s="1193"/>
      <c r="UGY39" s="1193"/>
      <c r="UGZ39" s="878"/>
      <c r="UHA39" s="878"/>
      <c r="UHB39" s="1193"/>
      <c r="UHC39" s="1193"/>
      <c r="UHD39" s="1193"/>
      <c r="UHE39" s="1193"/>
      <c r="UHF39" s="658"/>
      <c r="UHG39" s="1193"/>
      <c r="UHH39" s="1193"/>
      <c r="UHI39" s="878"/>
      <c r="UHJ39" s="878"/>
      <c r="UHK39" s="1193"/>
      <c r="UHL39" s="1193"/>
      <c r="UHM39" s="1193"/>
      <c r="UHN39" s="1193"/>
      <c r="UHO39" s="658"/>
      <c r="UHP39" s="1193"/>
      <c r="UHQ39" s="1193"/>
      <c r="UHR39" s="878"/>
      <c r="UHS39" s="878"/>
      <c r="UHT39" s="1193"/>
      <c r="UHU39" s="1193"/>
      <c r="UHV39" s="1193"/>
      <c r="UHW39" s="1193"/>
      <c r="UHX39" s="658"/>
      <c r="UHY39" s="1193"/>
      <c r="UHZ39" s="1193"/>
      <c r="UIA39" s="878"/>
      <c r="UIB39" s="878"/>
      <c r="UIC39" s="1193"/>
      <c r="UID39" s="1193"/>
      <c r="UIE39" s="1193"/>
      <c r="UIF39" s="1193"/>
      <c r="UIG39" s="658"/>
      <c r="UIH39" s="1193"/>
      <c r="UII39" s="1193"/>
      <c r="UIJ39" s="878"/>
      <c r="UIK39" s="878"/>
      <c r="UIL39" s="1193"/>
      <c r="UIM39" s="1193"/>
      <c r="UIN39" s="1193"/>
      <c r="UIO39" s="1193"/>
      <c r="UIP39" s="658"/>
      <c r="UIQ39" s="1193"/>
      <c r="UIR39" s="1193"/>
      <c r="UIS39" s="878"/>
      <c r="UIT39" s="878"/>
      <c r="UIU39" s="1193"/>
      <c r="UIV39" s="1193"/>
      <c r="UIW39" s="1193"/>
      <c r="UIX39" s="1193"/>
      <c r="UIY39" s="658"/>
      <c r="UIZ39" s="1193"/>
      <c r="UJA39" s="1193"/>
      <c r="UJB39" s="878"/>
      <c r="UJC39" s="878"/>
      <c r="UJD39" s="1193"/>
      <c r="UJE39" s="1193"/>
      <c r="UJF39" s="1193"/>
      <c r="UJG39" s="1193"/>
      <c r="UJH39" s="658"/>
      <c r="UJI39" s="1193"/>
      <c r="UJJ39" s="1193"/>
      <c r="UJK39" s="878"/>
      <c r="UJL39" s="878"/>
      <c r="UJM39" s="1193"/>
      <c r="UJN39" s="1193"/>
      <c r="UJO39" s="1193"/>
      <c r="UJP39" s="1193"/>
      <c r="UJQ39" s="658"/>
      <c r="UJR39" s="1193"/>
      <c r="UJS39" s="1193"/>
      <c r="UJT39" s="878"/>
      <c r="UJU39" s="878"/>
      <c r="UJV39" s="1193"/>
      <c r="UJW39" s="1193"/>
      <c r="UJX39" s="1193"/>
      <c r="UJY39" s="1193"/>
      <c r="UJZ39" s="658"/>
      <c r="UKA39" s="1193"/>
      <c r="UKB39" s="1193"/>
      <c r="UKC39" s="878"/>
      <c r="UKD39" s="878"/>
      <c r="UKE39" s="1193"/>
      <c r="UKF39" s="1193"/>
      <c r="UKG39" s="1193"/>
      <c r="UKH39" s="1193"/>
      <c r="UKI39" s="658"/>
      <c r="UKJ39" s="1193"/>
      <c r="UKK39" s="1193"/>
      <c r="UKL39" s="878"/>
      <c r="UKM39" s="878"/>
      <c r="UKN39" s="1193"/>
      <c r="UKO39" s="1193"/>
      <c r="UKP39" s="1193"/>
      <c r="UKQ39" s="1193"/>
      <c r="UKR39" s="658"/>
      <c r="UKS39" s="1193"/>
      <c r="UKT39" s="1193"/>
      <c r="UKU39" s="878"/>
      <c r="UKV39" s="878"/>
      <c r="UKW39" s="1193"/>
      <c r="UKX39" s="1193"/>
      <c r="UKY39" s="1193"/>
      <c r="UKZ39" s="1193"/>
      <c r="ULA39" s="658"/>
      <c r="ULB39" s="1193"/>
      <c r="ULC39" s="1193"/>
      <c r="ULD39" s="878"/>
      <c r="ULE39" s="878"/>
      <c r="ULF39" s="1193"/>
      <c r="ULG39" s="1193"/>
      <c r="ULH39" s="1193"/>
      <c r="ULI39" s="1193"/>
      <c r="ULJ39" s="658"/>
      <c r="ULK39" s="1193"/>
      <c r="ULL39" s="1193"/>
      <c r="ULM39" s="878"/>
      <c r="ULN39" s="878"/>
      <c r="ULO39" s="1193"/>
      <c r="ULP39" s="1193"/>
      <c r="ULQ39" s="1193"/>
      <c r="ULR39" s="1193"/>
      <c r="ULS39" s="658"/>
      <c r="ULT39" s="1193"/>
      <c r="ULU39" s="1193"/>
      <c r="ULV39" s="878"/>
      <c r="ULW39" s="878"/>
      <c r="ULX39" s="1193"/>
      <c r="ULY39" s="1193"/>
      <c r="ULZ39" s="1193"/>
      <c r="UMA39" s="1193"/>
      <c r="UMB39" s="658"/>
      <c r="UMC39" s="1193"/>
      <c r="UMD39" s="1193"/>
      <c r="UME39" s="878"/>
      <c r="UMF39" s="878"/>
      <c r="UMG39" s="1193"/>
      <c r="UMH39" s="1193"/>
      <c r="UMI39" s="1193"/>
      <c r="UMJ39" s="1193"/>
      <c r="UMK39" s="658"/>
      <c r="UML39" s="1193"/>
      <c r="UMM39" s="1193"/>
      <c r="UMN39" s="878"/>
      <c r="UMO39" s="878"/>
      <c r="UMP39" s="1193"/>
      <c r="UMQ39" s="1193"/>
      <c r="UMR39" s="1193"/>
      <c r="UMS39" s="1193"/>
      <c r="UMT39" s="658"/>
      <c r="UMU39" s="1193"/>
      <c r="UMV39" s="1193"/>
      <c r="UMW39" s="878"/>
      <c r="UMX39" s="878"/>
      <c r="UMY39" s="1193"/>
      <c r="UMZ39" s="1193"/>
      <c r="UNA39" s="1193"/>
      <c r="UNB39" s="1193"/>
      <c r="UNC39" s="658"/>
      <c r="UND39" s="1193"/>
      <c r="UNE39" s="1193"/>
      <c r="UNF39" s="878"/>
      <c r="UNG39" s="878"/>
      <c r="UNH39" s="1193"/>
      <c r="UNI39" s="1193"/>
      <c r="UNJ39" s="1193"/>
      <c r="UNK39" s="1193"/>
      <c r="UNL39" s="658"/>
      <c r="UNM39" s="1193"/>
      <c r="UNN39" s="1193"/>
      <c r="UNO39" s="878"/>
      <c r="UNP39" s="878"/>
      <c r="UNQ39" s="1193"/>
      <c r="UNR39" s="1193"/>
      <c r="UNS39" s="1193"/>
      <c r="UNT39" s="1193"/>
      <c r="UNU39" s="658"/>
      <c r="UNV39" s="1193"/>
      <c r="UNW39" s="1193"/>
      <c r="UNX39" s="878"/>
      <c r="UNY39" s="878"/>
      <c r="UNZ39" s="1193"/>
      <c r="UOA39" s="1193"/>
      <c r="UOB39" s="1193"/>
      <c r="UOC39" s="1193"/>
      <c r="UOD39" s="658"/>
      <c r="UOE39" s="1193"/>
      <c r="UOF39" s="1193"/>
      <c r="UOG39" s="878"/>
      <c r="UOH39" s="878"/>
      <c r="UOI39" s="1193"/>
      <c r="UOJ39" s="1193"/>
      <c r="UOK39" s="1193"/>
      <c r="UOL39" s="1193"/>
      <c r="UOM39" s="658"/>
      <c r="UON39" s="1193"/>
      <c r="UOO39" s="1193"/>
      <c r="UOP39" s="878"/>
      <c r="UOQ39" s="878"/>
      <c r="UOR39" s="1193"/>
      <c r="UOS39" s="1193"/>
      <c r="UOT39" s="1193"/>
      <c r="UOU39" s="1193"/>
      <c r="UOV39" s="658"/>
      <c r="UOW39" s="1193"/>
      <c r="UOX39" s="1193"/>
      <c r="UOY39" s="878"/>
      <c r="UOZ39" s="878"/>
      <c r="UPA39" s="1193"/>
      <c r="UPB39" s="1193"/>
      <c r="UPC39" s="1193"/>
      <c r="UPD39" s="1193"/>
      <c r="UPE39" s="658"/>
      <c r="UPF39" s="1193"/>
      <c r="UPG39" s="1193"/>
      <c r="UPH39" s="878"/>
      <c r="UPI39" s="878"/>
      <c r="UPJ39" s="1193"/>
      <c r="UPK39" s="1193"/>
      <c r="UPL39" s="1193"/>
      <c r="UPM39" s="1193"/>
      <c r="UPN39" s="658"/>
      <c r="UPO39" s="1193"/>
      <c r="UPP39" s="1193"/>
      <c r="UPQ39" s="878"/>
      <c r="UPR39" s="878"/>
      <c r="UPS39" s="1193"/>
      <c r="UPT39" s="1193"/>
      <c r="UPU39" s="1193"/>
      <c r="UPV39" s="1193"/>
      <c r="UPW39" s="658"/>
      <c r="UPX39" s="1193"/>
      <c r="UPY39" s="1193"/>
      <c r="UPZ39" s="878"/>
      <c r="UQA39" s="878"/>
      <c r="UQB39" s="1193"/>
      <c r="UQC39" s="1193"/>
      <c r="UQD39" s="1193"/>
      <c r="UQE39" s="1193"/>
      <c r="UQF39" s="658"/>
      <c r="UQG39" s="1193"/>
      <c r="UQH39" s="1193"/>
      <c r="UQI39" s="878"/>
      <c r="UQJ39" s="878"/>
      <c r="UQK39" s="1193"/>
      <c r="UQL39" s="1193"/>
      <c r="UQM39" s="1193"/>
      <c r="UQN39" s="1193"/>
      <c r="UQO39" s="658"/>
      <c r="UQP39" s="1193"/>
      <c r="UQQ39" s="1193"/>
      <c r="UQR39" s="878"/>
      <c r="UQS39" s="878"/>
      <c r="UQT39" s="1193"/>
      <c r="UQU39" s="1193"/>
      <c r="UQV39" s="1193"/>
      <c r="UQW39" s="1193"/>
      <c r="UQX39" s="658"/>
      <c r="UQY39" s="1193"/>
      <c r="UQZ39" s="1193"/>
      <c r="URA39" s="878"/>
      <c r="URB39" s="878"/>
      <c r="URC39" s="1193"/>
      <c r="URD39" s="1193"/>
      <c r="URE39" s="1193"/>
      <c r="URF39" s="1193"/>
      <c r="URG39" s="658"/>
      <c r="URH39" s="1193"/>
      <c r="URI39" s="1193"/>
      <c r="URJ39" s="878"/>
      <c r="URK39" s="878"/>
      <c r="URL39" s="1193"/>
      <c r="URM39" s="1193"/>
      <c r="URN39" s="1193"/>
      <c r="URO39" s="1193"/>
      <c r="URP39" s="658"/>
      <c r="URQ39" s="1193"/>
      <c r="URR39" s="1193"/>
      <c r="URS39" s="878"/>
      <c r="URT39" s="878"/>
      <c r="URU39" s="1193"/>
      <c r="URV39" s="1193"/>
      <c r="URW39" s="1193"/>
      <c r="URX39" s="1193"/>
      <c r="URY39" s="658"/>
      <c r="URZ39" s="1193"/>
      <c r="USA39" s="1193"/>
      <c r="USB39" s="878"/>
      <c r="USC39" s="878"/>
      <c r="USD39" s="1193"/>
      <c r="USE39" s="1193"/>
      <c r="USF39" s="1193"/>
      <c r="USG39" s="1193"/>
      <c r="USH39" s="658"/>
      <c r="USI39" s="1193"/>
      <c r="USJ39" s="1193"/>
      <c r="USK39" s="878"/>
      <c r="USL39" s="878"/>
      <c r="USM39" s="1193"/>
      <c r="USN39" s="1193"/>
      <c r="USO39" s="1193"/>
      <c r="USP39" s="1193"/>
      <c r="USQ39" s="658"/>
      <c r="USR39" s="1193"/>
      <c r="USS39" s="1193"/>
      <c r="UST39" s="878"/>
      <c r="USU39" s="878"/>
      <c r="USV39" s="1193"/>
      <c r="USW39" s="1193"/>
      <c r="USX39" s="1193"/>
      <c r="USY39" s="1193"/>
      <c r="USZ39" s="658"/>
      <c r="UTA39" s="1193"/>
      <c r="UTB39" s="1193"/>
      <c r="UTC39" s="878"/>
      <c r="UTD39" s="878"/>
      <c r="UTE39" s="1193"/>
      <c r="UTF39" s="1193"/>
      <c r="UTG39" s="1193"/>
      <c r="UTH39" s="1193"/>
      <c r="UTI39" s="658"/>
      <c r="UTJ39" s="1193"/>
      <c r="UTK39" s="1193"/>
      <c r="UTL39" s="878"/>
      <c r="UTM39" s="878"/>
      <c r="UTN39" s="1193"/>
      <c r="UTO39" s="1193"/>
      <c r="UTP39" s="1193"/>
      <c r="UTQ39" s="1193"/>
      <c r="UTR39" s="658"/>
      <c r="UTS39" s="1193"/>
      <c r="UTT39" s="1193"/>
      <c r="UTU39" s="878"/>
      <c r="UTV39" s="878"/>
      <c r="UTW39" s="1193"/>
      <c r="UTX39" s="1193"/>
      <c r="UTY39" s="1193"/>
      <c r="UTZ39" s="1193"/>
      <c r="UUA39" s="658"/>
      <c r="UUB39" s="1193"/>
      <c r="UUC39" s="1193"/>
      <c r="UUD39" s="878"/>
      <c r="UUE39" s="878"/>
      <c r="UUF39" s="1193"/>
      <c r="UUG39" s="1193"/>
      <c r="UUH39" s="1193"/>
      <c r="UUI39" s="1193"/>
      <c r="UUJ39" s="658"/>
      <c r="UUK39" s="1193"/>
      <c r="UUL39" s="1193"/>
      <c r="UUM39" s="878"/>
      <c r="UUN39" s="878"/>
      <c r="UUO39" s="1193"/>
      <c r="UUP39" s="1193"/>
      <c r="UUQ39" s="1193"/>
      <c r="UUR39" s="1193"/>
      <c r="UUS39" s="658"/>
      <c r="UUT39" s="1193"/>
      <c r="UUU39" s="1193"/>
      <c r="UUV39" s="878"/>
      <c r="UUW39" s="878"/>
      <c r="UUX39" s="1193"/>
      <c r="UUY39" s="1193"/>
      <c r="UUZ39" s="1193"/>
      <c r="UVA39" s="1193"/>
      <c r="UVB39" s="658"/>
      <c r="UVC39" s="1193"/>
      <c r="UVD39" s="1193"/>
      <c r="UVE39" s="878"/>
      <c r="UVF39" s="878"/>
      <c r="UVG39" s="1193"/>
      <c r="UVH39" s="1193"/>
      <c r="UVI39" s="1193"/>
      <c r="UVJ39" s="1193"/>
      <c r="UVK39" s="658"/>
      <c r="UVL39" s="1193"/>
      <c r="UVM39" s="1193"/>
      <c r="UVN39" s="878"/>
      <c r="UVO39" s="878"/>
      <c r="UVP39" s="1193"/>
      <c r="UVQ39" s="1193"/>
      <c r="UVR39" s="1193"/>
      <c r="UVS39" s="1193"/>
      <c r="UVT39" s="658"/>
      <c r="UVU39" s="1193"/>
      <c r="UVV39" s="1193"/>
      <c r="UVW39" s="878"/>
      <c r="UVX39" s="878"/>
      <c r="UVY39" s="1193"/>
      <c r="UVZ39" s="1193"/>
      <c r="UWA39" s="1193"/>
      <c r="UWB39" s="1193"/>
      <c r="UWC39" s="658"/>
      <c r="UWD39" s="1193"/>
      <c r="UWE39" s="1193"/>
      <c r="UWF39" s="878"/>
      <c r="UWG39" s="878"/>
      <c r="UWH39" s="1193"/>
      <c r="UWI39" s="1193"/>
      <c r="UWJ39" s="1193"/>
      <c r="UWK39" s="1193"/>
      <c r="UWL39" s="658"/>
      <c r="UWM39" s="1193"/>
      <c r="UWN39" s="1193"/>
      <c r="UWO39" s="878"/>
      <c r="UWP39" s="878"/>
      <c r="UWQ39" s="1193"/>
      <c r="UWR39" s="1193"/>
      <c r="UWS39" s="1193"/>
      <c r="UWT39" s="1193"/>
      <c r="UWU39" s="658"/>
      <c r="UWV39" s="1193"/>
      <c r="UWW39" s="1193"/>
      <c r="UWX39" s="878"/>
      <c r="UWY39" s="878"/>
      <c r="UWZ39" s="1193"/>
      <c r="UXA39" s="1193"/>
      <c r="UXB39" s="1193"/>
      <c r="UXC39" s="1193"/>
      <c r="UXD39" s="658"/>
      <c r="UXE39" s="1193"/>
      <c r="UXF39" s="1193"/>
      <c r="UXG39" s="878"/>
      <c r="UXH39" s="878"/>
      <c r="UXI39" s="1193"/>
      <c r="UXJ39" s="1193"/>
      <c r="UXK39" s="1193"/>
      <c r="UXL39" s="1193"/>
      <c r="UXM39" s="658"/>
      <c r="UXN39" s="1193"/>
      <c r="UXO39" s="1193"/>
      <c r="UXP39" s="878"/>
      <c r="UXQ39" s="878"/>
      <c r="UXR39" s="1193"/>
      <c r="UXS39" s="1193"/>
      <c r="UXT39" s="1193"/>
      <c r="UXU39" s="1193"/>
      <c r="UXV39" s="658"/>
      <c r="UXW39" s="1193"/>
      <c r="UXX39" s="1193"/>
      <c r="UXY39" s="878"/>
      <c r="UXZ39" s="878"/>
      <c r="UYA39" s="1193"/>
      <c r="UYB39" s="1193"/>
      <c r="UYC39" s="1193"/>
      <c r="UYD39" s="1193"/>
      <c r="UYE39" s="658"/>
      <c r="UYF39" s="1193"/>
      <c r="UYG39" s="1193"/>
      <c r="UYH39" s="878"/>
      <c r="UYI39" s="878"/>
      <c r="UYJ39" s="1193"/>
      <c r="UYK39" s="1193"/>
      <c r="UYL39" s="1193"/>
      <c r="UYM39" s="1193"/>
      <c r="UYN39" s="658"/>
      <c r="UYO39" s="1193"/>
      <c r="UYP39" s="1193"/>
      <c r="UYQ39" s="878"/>
      <c r="UYR39" s="878"/>
      <c r="UYS39" s="1193"/>
      <c r="UYT39" s="1193"/>
      <c r="UYU39" s="1193"/>
      <c r="UYV39" s="1193"/>
      <c r="UYW39" s="658"/>
      <c r="UYX39" s="1193"/>
      <c r="UYY39" s="1193"/>
      <c r="UYZ39" s="878"/>
      <c r="UZA39" s="878"/>
      <c r="UZB39" s="1193"/>
      <c r="UZC39" s="1193"/>
      <c r="UZD39" s="1193"/>
      <c r="UZE39" s="1193"/>
      <c r="UZF39" s="658"/>
      <c r="UZG39" s="1193"/>
      <c r="UZH39" s="1193"/>
      <c r="UZI39" s="878"/>
      <c r="UZJ39" s="878"/>
      <c r="UZK39" s="1193"/>
      <c r="UZL39" s="1193"/>
      <c r="UZM39" s="1193"/>
      <c r="UZN39" s="1193"/>
      <c r="UZO39" s="658"/>
      <c r="UZP39" s="1193"/>
      <c r="UZQ39" s="1193"/>
      <c r="UZR39" s="878"/>
      <c r="UZS39" s="878"/>
      <c r="UZT39" s="1193"/>
      <c r="UZU39" s="1193"/>
      <c r="UZV39" s="1193"/>
      <c r="UZW39" s="1193"/>
      <c r="UZX39" s="658"/>
      <c r="UZY39" s="1193"/>
      <c r="UZZ39" s="1193"/>
      <c r="VAA39" s="878"/>
      <c r="VAB39" s="878"/>
      <c r="VAC39" s="1193"/>
      <c r="VAD39" s="1193"/>
      <c r="VAE39" s="1193"/>
      <c r="VAF39" s="1193"/>
      <c r="VAG39" s="658"/>
      <c r="VAH39" s="1193"/>
      <c r="VAI39" s="1193"/>
      <c r="VAJ39" s="878"/>
      <c r="VAK39" s="878"/>
      <c r="VAL39" s="1193"/>
      <c r="VAM39" s="1193"/>
      <c r="VAN39" s="1193"/>
      <c r="VAO39" s="1193"/>
      <c r="VAP39" s="658"/>
      <c r="VAQ39" s="1193"/>
      <c r="VAR39" s="1193"/>
      <c r="VAS39" s="878"/>
      <c r="VAT39" s="878"/>
      <c r="VAU39" s="1193"/>
      <c r="VAV39" s="1193"/>
      <c r="VAW39" s="1193"/>
      <c r="VAX39" s="1193"/>
      <c r="VAY39" s="658"/>
      <c r="VAZ39" s="1193"/>
      <c r="VBA39" s="1193"/>
      <c r="VBB39" s="878"/>
      <c r="VBC39" s="878"/>
      <c r="VBD39" s="1193"/>
      <c r="VBE39" s="1193"/>
      <c r="VBF39" s="1193"/>
      <c r="VBG39" s="1193"/>
      <c r="VBH39" s="658"/>
      <c r="VBI39" s="1193"/>
      <c r="VBJ39" s="1193"/>
      <c r="VBK39" s="878"/>
      <c r="VBL39" s="878"/>
      <c r="VBM39" s="1193"/>
      <c r="VBN39" s="1193"/>
      <c r="VBO39" s="1193"/>
      <c r="VBP39" s="1193"/>
      <c r="VBQ39" s="658"/>
      <c r="VBR39" s="1193"/>
      <c r="VBS39" s="1193"/>
      <c r="VBT39" s="878"/>
      <c r="VBU39" s="878"/>
      <c r="VBV39" s="1193"/>
      <c r="VBW39" s="1193"/>
      <c r="VBX39" s="1193"/>
      <c r="VBY39" s="1193"/>
      <c r="VBZ39" s="658"/>
      <c r="VCA39" s="1193"/>
      <c r="VCB39" s="1193"/>
      <c r="VCC39" s="878"/>
      <c r="VCD39" s="878"/>
      <c r="VCE39" s="1193"/>
      <c r="VCF39" s="1193"/>
      <c r="VCG39" s="1193"/>
      <c r="VCH39" s="1193"/>
      <c r="VCI39" s="658"/>
      <c r="VCJ39" s="1193"/>
      <c r="VCK39" s="1193"/>
      <c r="VCL39" s="878"/>
      <c r="VCM39" s="878"/>
      <c r="VCN39" s="1193"/>
      <c r="VCO39" s="1193"/>
      <c r="VCP39" s="1193"/>
      <c r="VCQ39" s="1193"/>
      <c r="VCR39" s="658"/>
      <c r="VCS39" s="1193"/>
      <c r="VCT39" s="1193"/>
      <c r="VCU39" s="878"/>
      <c r="VCV39" s="878"/>
      <c r="VCW39" s="1193"/>
      <c r="VCX39" s="1193"/>
      <c r="VCY39" s="1193"/>
      <c r="VCZ39" s="1193"/>
      <c r="VDA39" s="658"/>
      <c r="VDB39" s="1193"/>
      <c r="VDC39" s="1193"/>
      <c r="VDD39" s="878"/>
      <c r="VDE39" s="878"/>
      <c r="VDF39" s="1193"/>
      <c r="VDG39" s="1193"/>
      <c r="VDH39" s="1193"/>
      <c r="VDI39" s="1193"/>
      <c r="VDJ39" s="658"/>
      <c r="VDK39" s="1193"/>
      <c r="VDL39" s="1193"/>
      <c r="VDM39" s="878"/>
      <c r="VDN39" s="878"/>
      <c r="VDO39" s="1193"/>
      <c r="VDP39" s="1193"/>
      <c r="VDQ39" s="1193"/>
      <c r="VDR39" s="1193"/>
      <c r="VDS39" s="658"/>
      <c r="VDT39" s="1193"/>
      <c r="VDU39" s="1193"/>
      <c r="VDV39" s="878"/>
      <c r="VDW39" s="878"/>
      <c r="VDX39" s="1193"/>
      <c r="VDY39" s="1193"/>
      <c r="VDZ39" s="1193"/>
      <c r="VEA39" s="1193"/>
      <c r="VEB39" s="658"/>
      <c r="VEC39" s="1193"/>
      <c r="VED39" s="1193"/>
      <c r="VEE39" s="878"/>
      <c r="VEF39" s="878"/>
      <c r="VEG39" s="1193"/>
      <c r="VEH39" s="1193"/>
      <c r="VEI39" s="1193"/>
      <c r="VEJ39" s="1193"/>
      <c r="VEK39" s="658"/>
      <c r="VEL39" s="1193"/>
      <c r="VEM39" s="1193"/>
      <c r="VEN39" s="878"/>
      <c r="VEO39" s="878"/>
      <c r="VEP39" s="1193"/>
      <c r="VEQ39" s="1193"/>
      <c r="VER39" s="1193"/>
      <c r="VES39" s="1193"/>
      <c r="VET39" s="658"/>
      <c r="VEU39" s="1193"/>
      <c r="VEV39" s="1193"/>
      <c r="VEW39" s="878"/>
      <c r="VEX39" s="878"/>
      <c r="VEY39" s="1193"/>
      <c r="VEZ39" s="1193"/>
      <c r="VFA39" s="1193"/>
      <c r="VFB39" s="1193"/>
      <c r="VFC39" s="658"/>
      <c r="VFD39" s="1193"/>
      <c r="VFE39" s="1193"/>
      <c r="VFF39" s="878"/>
      <c r="VFG39" s="878"/>
      <c r="VFH39" s="1193"/>
      <c r="VFI39" s="1193"/>
      <c r="VFJ39" s="1193"/>
      <c r="VFK39" s="1193"/>
      <c r="VFL39" s="658"/>
      <c r="VFM39" s="1193"/>
      <c r="VFN39" s="1193"/>
      <c r="VFO39" s="878"/>
      <c r="VFP39" s="878"/>
      <c r="VFQ39" s="1193"/>
      <c r="VFR39" s="1193"/>
      <c r="VFS39" s="1193"/>
      <c r="VFT39" s="1193"/>
      <c r="VFU39" s="658"/>
      <c r="VFV39" s="1193"/>
      <c r="VFW39" s="1193"/>
      <c r="VFX39" s="878"/>
      <c r="VFY39" s="878"/>
      <c r="VFZ39" s="1193"/>
      <c r="VGA39" s="1193"/>
      <c r="VGB39" s="1193"/>
      <c r="VGC39" s="1193"/>
      <c r="VGD39" s="658"/>
      <c r="VGE39" s="1193"/>
      <c r="VGF39" s="1193"/>
      <c r="VGG39" s="878"/>
      <c r="VGH39" s="878"/>
      <c r="VGI39" s="1193"/>
      <c r="VGJ39" s="1193"/>
      <c r="VGK39" s="1193"/>
      <c r="VGL39" s="1193"/>
      <c r="VGM39" s="658"/>
      <c r="VGN39" s="1193"/>
      <c r="VGO39" s="1193"/>
      <c r="VGP39" s="878"/>
      <c r="VGQ39" s="878"/>
      <c r="VGR39" s="1193"/>
      <c r="VGS39" s="1193"/>
      <c r="VGT39" s="1193"/>
      <c r="VGU39" s="1193"/>
      <c r="VGV39" s="658"/>
      <c r="VGW39" s="1193"/>
      <c r="VGX39" s="1193"/>
      <c r="VGY39" s="878"/>
      <c r="VGZ39" s="878"/>
      <c r="VHA39" s="1193"/>
      <c r="VHB39" s="1193"/>
      <c r="VHC39" s="1193"/>
      <c r="VHD39" s="1193"/>
      <c r="VHE39" s="658"/>
      <c r="VHF39" s="1193"/>
      <c r="VHG39" s="1193"/>
      <c r="VHH39" s="878"/>
      <c r="VHI39" s="878"/>
      <c r="VHJ39" s="1193"/>
      <c r="VHK39" s="1193"/>
      <c r="VHL39" s="1193"/>
      <c r="VHM39" s="1193"/>
      <c r="VHN39" s="658"/>
      <c r="VHO39" s="1193"/>
      <c r="VHP39" s="1193"/>
      <c r="VHQ39" s="878"/>
      <c r="VHR39" s="878"/>
      <c r="VHS39" s="1193"/>
      <c r="VHT39" s="1193"/>
      <c r="VHU39" s="1193"/>
      <c r="VHV39" s="1193"/>
      <c r="VHW39" s="658"/>
      <c r="VHX39" s="1193"/>
      <c r="VHY39" s="1193"/>
      <c r="VHZ39" s="878"/>
      <c r="VIA39" s="878"/>
      <c r="VIB39" s="1193"/>
      <c r="VIC39" s="1193"/>
      <c r="VID39" s="1193"/>
      <c r="VIE39" s="1193"/>
      <c r="VIF39" s="658"/>
      <c r="VIG39" s="1193"/>
      <c r="VIH39" s="1193"/>
      <c r="VII39" s="878"/>
      <c r="VIJ39" s="878"/>
      <c r="VIK39" s="1193"/>
      <c r="VIL39" s="1193"/>
      <c r="VIM39" s="1193"/>
      <c r="VIN39" s="1193"/>
      <c r="VIO39" s="658"/>
      <c r="VIP39" s="1193"/>
      <c r="VIQ39" s="1193"/>
      <c r="VIR39" s="878"/>
      <c r="VIS39" s="878"/>
      <c r="VIT39" s="1193"/>
      <c r="VIU39" s="1193"/>
      <c r="VIV39" s="1193"/>
      <c r="VIW39" s="1193"/>
      <c r="VIX39" s="658"/>
      <c r="VIY39" s="1193"/>
      <c r="VIZ39" s="1193"/>
      <c r="VJA39" s="878"/>
      <c r="VJB39" s="878"/>
      <c r="VJC39" s="1193"/>
      <c r="VJD39" s="1193"/>
      <c r="VJE39" s="1193"/>
      <c r="VJF39" s="1193"/>
      <c r="VJG39" s="658"/>
      <c r="VJH39" s="1193"/>
      <c r="VJI39" s="1193"/>
      <c r="VJJ39" s="878"/>
      <c r="VJK39" s="878"/>
      <c r="VJL39" s="1193"/>
      <c r="VJM39" s="1193"/>
      <c r="VJN39" s="1193"/>
      <c r="VJO39" s="1193"/>
      <c r="VJP39" s="658"/>
      <c r="VJQ39" s="1193"/>
      <c r="VJR39" s="1193"/>
      <c r="VJS39" s="878"/>
      <c r="VJT39" s="878"/>
      <c r="VJU39" s="1193"/>
      <c r="VJV39" s="1193"/>
      <c r="VJW39" s="1193"/>
      <c r="VJX39" s="1193"/>
      <c r="VJY39" s="658"/>
      <c r="VJZ39" s="1193"/>
      <c r="VKA39" s="1193"/>
      <c r="VKB39" s="878"/>
      <c r="VKC39" s="878"/>
      <c r="VKD39" s="1193"/>
      <c r="VKE39" s="1193"/>
      <c r="VKF39" s="1193"/>
      <c r="VKG39" s="1193"/>
      <c r="VKH39" s="658"/>
      <c r="VKI39" s="1193"/>
      <c r="VKJ39" s="1193"/>
      <c r="VKK39" s="878"/>
      <c r="VKL39" s="878"/>
      <c r="VKM39" s="1193"/>
      <c r="VKN39" s="1193"/>
      <c r="VKO39" s="1193"/>
      <c r="VKP39" s="1193"/>
      <c r="VKQ39" s="658"/>
      <c r="VKR39" s="1193"/>
      <c r="VKS39" s="1193"/>
      <c r="VKT39" s="878"/>
      <c r="VKU39" s="878"/>
      <c r="VKV39" s="1193"/>
      <c r="VKW39" s="1193"/>
      <c r="VKX39" s="1193"/>
      <c r="VKY39" s="1193"/>
      <c r="VKZ39" s="658"/>
      <c r="VLA39" s="1193"/>
      <c r="VLB39" s="1193"/>
      <c r="VLC39" s="878"/>
      <c r="VLD39" s="878"/>
      <c r="VLE39" s="1193"/>
      <c r="VLF39" s="1193"/>
      <c r="VLG39" s="1193"/>
      <c r="VLH39" s="1193"/>
      <c r="VLI39" s="658"/>
      <c r="VLJ39" s="1193"/>
      <c r="VLK39" s="1193"/>
      <c r="VLL39" s="878"/>
      <c r="VLM39" s="878"/>
      <c r="VLN39" s="1193"/>
      <c r="VLO39" s="1193"/>
      <c r="VLP39" s="1193"/>
      <c r="VLQ39" s="1193"/>
      <c r="VLR39" s="658"/>
      <c r="VLS39" s="1193"/>
      <c r="VLT39" s="1193"/>
      <c r="VLU39" s="878"/>
      <c r="VLV39" s="878"/>
      <c r="VLW39" s="1193"/>
      <c r="VLX39" s="1193"/>
      <c r="VLY39" s="1193"/>
      <c r="VLZ39" s="1193"/>
      <c r="VMA39" s="658"/>
      <c r="VMB39" s="1193"/>
      <c r="VMC39" s="1193"/>
      <c r="VMD39" s="878"/>
      <c r="VME39" s="878"/>
      <c r="VMF39" s="1193"/>
      <c r="VMG39" s="1193"/>
      <c r="VMH39" s="1193"/>
      <c r="VMI39" s="1193"/>
      <c r="VMJ39" s="658"/>
      <c r="VMK39" s="1193"/>
      <c r="VML39" s="1193"/>
      <c r="VMM39" s="878"/>
      <c r="VMN39" s="878"/>
      <c r="VMO39" s="1193"/>
      <c r="VMP39" s="1193"/>
      <c r="VMQ39" s="1193"/>
      <c r="VMR39" s="1193"/>
      <c r="VMS39" s="658"/>
      <c r="VMT39" s="1193"/>
      <c r="VMU39" s="1193"/>
      <c r="VMV39" s="878"/>
      <c r="VMW39" s="878"/>
      <c r="VMX39" s="1193"/>
      <c r="VMY39" s="1193"/>
      <c r="VMZ39" s="1193"/>
      <c r="VNA39" s="1193"/>
      <c r="VNB39" s="658"/>
      <c r="VNC39" s="1193"/>
      <c r="VND39" s="1193"/>
      <c r="VNE39" s="878"/>
      <c r="VNF39" s="878"/>
      <c r="VNG39" s="1193"/>
      <c r="VNH39" s="1193"/>
      <c r="VNI39" s="1193"/>
      <c r="VNJ39" s="1193"/>
      <c r="VNK39" s="658"/>
      <c r="VNL39" s="1193"/>
      <c r="VNM39" s="1193"/>
      <c r="VNN39" s="878"/>
      <c r="VNO39" s="878"/>
      <c r="VNP39" s="1193"/>
      <c r="VNQ39" s="1193"/>
      <c r="VNR39" s="1193"/>
      <c r="VNS39" s="1193"/>
      <c r="VNT39" s="658"/>
      <c r="VNU39" s="1193"/>
      <c r="VNV39" s="1193"/>
      <c r="VNW39" s="878"/>
      <c r="VNX39" s="878"/>
      <c r="VNY39" s="1193"/>
      <c r="VNZ39" s="1193"/>
      <c r="VOA39" s="1193"/>
      <c r="VOB39" s="1193"/>
      <c r="VOC39" s="658"/>
      <c r="VOD39" s="1193"/>
      <c r="VOE39" s="1193"/>
      <c r="VOF39" s="878"/>
      <c r="VOG39" s="878"/>
      <c r="VOH39" s="1193"/>
      <c r="VOI39" s="1193"/>
      <c r="VOJ39" s="1193"/>
      <c r="VOK39" s="1193"/>
      <c r="VOL39" s="658"/>
      <c r="VOM39" s="1193"/>
      <c r="VON39" s="1193"/>
      <c r="VOO39" s="878"/>
      <c r="VOP39" s="878"/>
      <c r="VOQ39" s="1193"/>
      <c r="VOR39" s="1193"/>
      <c r="VOS39" s="1193"/>
      <c r="VOT39" s="1193"/>
      <c r="VOU39" s="658"/>
      <c r="VOV39" s="1193"/>
      <c r="VOW39" s="1193"/>
      <c r="VOX39" s="878"/>
      <c r="VOY39" s="878"/>
      <c r="VOZ39" s="1193"/>
      <c r="VPA39" s="1193"/>
      <c r="VPB39" s="1193"/>
      <c r="VPC39" s="1193"/>
      <c r="VPD39" s="658"/>
      <c r="VPE39" s="1193"/>
      <c r="VPF39" s="1193"/>
      <c r="VPG39" s="878"/>
      <c r="VPH39" s="878"/>
      <c r="VPI39" s="1193"/>
      <c r="VPJ39" s="1193"/>
      <c r="VPK39" s="1193"/>
      <c r="VPL39" s="1193"/>
      <c r="VPM39" s="658"/>
      <c r="VPN39" s="1193"/>
      <c r="VPO39" s="1193"/>
      <c r="VPP39" s="878"/>
      <c r="VPQ39" s="878"/>
      <c r="VPR39" s="1193"/>
      <c r="VPS39" s="1193"/>
      <c r="VPT39" s="1193"/>
      <c r="VPU39" s="1193"/>
      <c r="VPV39" s="658"/>
      <c r="VPW39" s="1193"/>
      <c r="VPX39" s="1193"/>
      <c r="VPY39" s="878"/>
      <c r="VPZ39" s="878"/>
      <c r="VQA39" s="1193"/>
      <c r="VQB39" s="1193"/>
      <c r="VQC39" s="1193"/>
      <c r="VQD39" s="1193"/>
      <c r="VQE39" s="658"/>
      <c r="VQF39" s="1193"/>
      <c r="VQG39" s="1193"/>
      <c r="VQH39" s="878"/>
      <c r="VQI39" s="878"/>
      <c r="VQJ39" s="1193"/>
      <c r="VQK39" s="1193"/>
      <c r="VQL39" s="1193"/>
      <c r="VQM39" s="1193"/>
      <c r="VQN39" s="658"/>
      <c r="VQO39" s="1193"/>
      <c r="VQP39" s="1193"/>
      <c r="VQQ39" s="878"/>
      <c r="VQR39" s="878"/>
      <c r="VQS39" s="1193"/>
      <c r="VQT39" s="1193"/>
      <c r="VQU39" s="1193"/>
      <c r="VQV39" s="1193"/>
      <c r="VQW39" s="658"/>
      <c r="VQX39" s="1193"/>
      <c r="VQY39" s="1193"/>
      <c r="VQZ39" s="878"/>
      <c r="VRA39" s="878"/>
      <c r="VRB39" s="1193"/>
      <c r="VRC39" s="1193"/>
      <c r="VRD39" s="1193"/>
      <c r="VRE39" s="1193"/>
      <c r="VRF39" s="658"/>
      <c r="VRG39" s="1193"/>
      <c r="VRH39" s="1193"/>
      <c r="VRI39" s="878"/>
      <c r="VRJ39" s="878"/>
      <c r="VRK39" s="1193"/>
      <c r="VRL39" s="1193"/>
      <c r="VRM39" s="1193"/>
      <c r="VRN39" s="1193"/>
      <c r="VRO39" s="658"/>
      <c r="VRP39" s="1193"/>
      <c r="VRQ39" s="1193"/>
      <c r="VRR39" s="878"/>
      <c r="VRS39" s="878"/>
      <c r="VRT39" s="1193"/>
      <c r="VRU39" s="1193"/>
      <c r="VRV39" s="1193"/>
      <c r="VRW39" s="1193"/>
      <c r="VRX39" s="658"/>
      <c r="VRY39" s="1193"/>
      <c r="VRZ39" s="1193"/>
      <c r="VSA39" s="878"/>
      <c r="VSB39" s="878"/>
      <c r="VSC39" s="1193"/>
      <c r="VSD39" s="1193"/>
      <c r="VSE39" s="1193"/>
      <c r="VSF39" s="1193"/>
      <c r="VSG39" s="658"/>
      <c r="VSH39" s="1193"/>
      <c r="VSI39" s="1193"/>
      <c r="VSJ39" s="878"/>
      <c r="VSK39" s="878"/>
      <c r="VSL39" s="1193"/>
      <c r="VSM39" s="1193"/>
      <c r="VSN39" s="1193"/>
      <c r="VSO39" s="1193"/>
      <c r="VSP39" s="658"/>
      <c r="VSQ39" s="1193"/>
      <c r="VSR39" s="1193"/>
      <c r="VSS39" s="878"/>
      <c r="VST39" s="878"/>
      <c r="VSU39" s="1193"/>
      <c r="VSV39" s="1193"/>
      <c r="VSW39" s="1193"/>
      <c r="VSX39" s="1193"/>
      <c r="VSY39" s="658"/>
      <c r="VSZ39" s="1193"/>
      <c r="VTA39" s="1193"/>
      <c r="VTB39" s="878"/>
      <c r="VTC39" s="878"/>
      <c r="VTD39" s="1193"/>
      <c r="VTE39" s="1193"/>
      <c r="VTF39" s="1193"/>
      <c r="VTG39" s="1193"/>
      <c r="VTH39" s="658"/>
      <c r="VTI39" s="1193"/>
      <c r="VTJ39" s="1193"/>
      <c r="VTK39" s="878"/>
      <c r="VTL39" s="878"/>
      <c r="VTM39" s="1193"/>
      <c r="VTN39" s="1193"/>
      <c r="VTO39" s="1193"/>
      <c r="VTP39" s="1193"/>
      <c r="VTQ39" s="658"/>
      <c r="VTR39" s="1193"/>
      <c r="VTS39" s="1193"/>
      <c r="VTT39" s="878"/>
      <c r="VTU39" s="878"/>
      <c r="VTV39" s="1193"/>
      <c r="VTW39" s="1193"/>
      <c r="VTX39" s="1193"/>
      <c r="VTY39" s="1193"/>
      <c r="VTZ39" s="658"/>
      <c r="VUA39" s="1193"/>
      <c r="VUB39" s="1193"/>
      <c r="VUC39" s="878"/>
      <c r="VUD39" s="878"/>
      <c r="VUE39" s="1193"/>
      <c r="VUF39" s="1193"/>
      <c r="VUG39" s="1193"/>
      <c r="VUH39" s="1193"/>
      <c r="VUI39" s="658"/>
      <c r="VUJ39" s="1193"/>
      <c r="VUK39" s="1193"/>
      <c r="VUL39" s="878"/>
      <c r="VUM39" s="878"/>
      <c r="VUN39" s="1193"/>
      <c r="VUO39" s="1193"/>
      <c r="VUP39" s="1193"/>
      <c r="VUQ39" s="1193"/>
      <c r="VUR39" s="658"/>
      <c r="VUS39" s="1193"/>
      <c r="VUT39" s="1193"/>
      <c r="VUU39" s="878"/>
      <c r="VUV39" s="878"/>
      <c r="VUW39" s="1193"/>
      <c r="VUX39" s="1193"/>
      <c r="VUY39" s="1193"/>
      <c r="VUZ39" s="1193"/>
      <c r="VVA39" s="658"/>
      <c r="VVB39" s="1193"/>
      <c r="VVC39" s="1193"/>
      <c r="VVD39" s="878"/>
      <c r="VVE39" s="878"/>
      <c r="VVF39" s="1193"/>
      <c r="VVG39" s="1193"/>
      <c r="VVH39" s="1193"/>
      <c r="VVI39" s="1193"/>
      <c r="VVJ39" s="658"/>
      <c r="VVK39" s="1193"/>
      <c r="VVL39" s="1193"/>
      <c r="VVM39" s="878"/>
      <c r="VVN39" s="878"/>
      <c r="VVO39" s="1193"/>
      <c r="VVP39" s="1193"/>
      <c r="VVQ39" s="1193"/>
      <c r="VVR39" s="1193"/>
      <c r="VVS39" s="658"/>
      <c r="VVT39" s="1193"/>
      <c r="VVU39" s="1193"/>
      <c r="VVV39" s="878"/>
      <c r="VVW39" s="878"/>
      <c r="VVX39" s="1193"/>
      <c r="VVY39" s="1193"/>
      <c r="VVZ39" s="1193"/>
      <c r="VWA39" s="1193"/>
      <c r="VWB39" s="658"/>
      <c r="VWC39" s="1193"/>
      <c r="VWD39" s="1193"/>
      <c r="VWE39" s="878"/>
      <c r="VWF39" s="878"/>
      <c r="VWG39" s="1193"/>
      <c r="VWH39" s="1193"/>
      <c r="VWI39" s="1193"/>
      <c r="VWJ39" s="1193"/>
      <c r="VWK39" s="658"/>
      <c r="VWL39" s="1193"/>
      <c r="VWM39" s="1193"/>
      <c r="VWN39" s="878"/>
      <c r="VWO39" s="878"/>
      <c r="VWP39" s="1193"/>
      <c r="VWQ39" s="1193"/>
      <c r="VWR39" s="1193"/>
      <c r="VWS39" s="1193"/>
      <c r="VWT39" s="658"/>
      <c r="VWU39" s="1193"/>
      <c r="VWV39" s="1193"/>
      <c r="VWW39" s="878"/>
      <c r="VWX39" s="878"/>
      <c r="VWY39" s="1193"/>
      <c r="VWZ39" s="1193"/>
      <c r="VXA39" s="1193"/>
      <c r="VXB39" s="1193"/>
      <c r="VXC39" s="658"/>
      <c r="VXD39" s="1193"/>
      <c r="VXE39" s="1193"/>
      <c r="VXF39" s="878"/>
      <c r="VXG39" s="878"/>
      <c r="VXH39" s="1193"/>
      <c r="VXI39" s="1193"/>
      <c r="VXJ39" s="1193"/>
      <c r="VXK39" s="1193"/>
      <c r="VXL39" s="658"/>
      <c r="VXM39" s="1193"/>
      <c r="VXN39" s="1193"/>
      <c r="VXO39" s="878"/>
      <c r="VXP39" s="878"/>
      <c r="VXQ39" s="1193"/>
      <c r="VXR39" s="1193"/>
      <c r="VXS39" s="1193"/>
      <c r="VXT39" s="1193"/>
      <c r="VXU39" s="658"/>
      <c r="VXV39" s="1193"/>
      <c r="VXW39" s="1193"/>
      <c r="VXX39" s="878"/>
      <c r="VXY39" s="878"/>
      <c r="VXZ39" s="1193"/>
      <c r="VYA39" s="1193"/>
      <c r="VYB39" s="1193"/>
      <c r="VYC39" s="1193"/>
      <c r="VYD39" s="658"/>
      <c r="VYE39" s="1193"/>
      <c r="VYF39" s="1193"/>
      <c r="VYG39" s="878"/>
      <c r="VYH39" s="878"/>
      <c r="VYI39" s="1193"/>
      <c r="VYJ39" s="1193"/>
      <c r="VYK39" s="1193"/>
      <c r="VYL39" s="1193"/>
      <c r="VYM39" s="658"/>
      <c r="VYN39" s="1193"/>
      <c r="VYO39" s="1193"/>
      <c r="VYP39" s="878"/>
      <c r="VYQ39" s="878"/>
      <c r="VYR39" s="1193"/>
      <c r="VYS39" s="1193"/>
      <c r="VYT39" s="1193"/>
      <c r="VYU39" s="1193"/>
      <c r="VYV39" s="658"/>
      <c r="VYW39" s="1193"/>
      <c r="VYX39" s="1193"/>
      <c r="VYY39" s="878"/>
      <c r="VYZ39" s="878"/>
      <c r="VZA39" s="1193"/>
      <c r="VZB39" s="1193"/>
      <c r="VZC39" s="1193"/>
      <c r="VZD39" s="1193"/>
      <c r="VZE39" s="658"/>
      <c r="VZF39" s="1193"/>
      <c r="VZG39" s="1193"/>
      <c r="VZH39" s="878"/>
      <c r="VZI39" s="878"/>
      <c r="VZJ39" s="1193"/>
      <c r="VZK39" s="1193"/>
      <c r="VZL39" s="1193"/>
      <c r="VZM39" s="1193"/>
      <c r="VZN39" s="658"/>
      <c r="VZO39" s="1193"/>
      <c r="VZP39" s="1193"/>
      <c r="VZQ39" s="878"/>
      <c r="VZR39" s="878"/>
      <c r="VZS39" s="1193"/>
      <c r="VZT39" s="1193"/>
      <c r="VZU39" s="1193"/>
      <c r="VZV39" s="1193"/>
      <c r="VZW39" s="658"/>
      <c r="VZX39" s="1193"/>
      <c r="VZY39" s="1193"/>
      <c r="VZZ39" s="878"/>
      <c r="WAA39" s="878"/>
      <c r="WAB39" s="1193"/>
      <c r="WAC39" s="1193"/>
      <c r="WAD39" s="1193"/>
      <c r="WAE39" s="1193"/>
      <c r="WAF39" s="658"/>
      <c r="WAG39" s="1193"/>
      <c r="WAH39" s="1193"/>
      <c r="WAI39" s="878"/>
      <c r="WAJ39" s="878"/>
      <c r="WAK39" s="1193"/>
      <c r="WAL39" s="1193"/>
      <c r="WAM39" s="1193"/>
      <c r="WAN39" s="1193"/>
      <c r="WAO39" s="658"/>
      <c r="WAP39" s="1193"/>
      <c r="WAQ39" s="1193"/>
      <c r="WAR39" s="878"/>
      <c r="WAS39" s="878"/>
      <c r="WAT39" s="1193"/>
      <c r="WAU39" s="1193"/>
      <c r="WAV39" s="1193"/>
      <c r="WAW39" s="1193"/>
      <c r="WAX39" s="658"/>
      <c r="WAY39" s="1193"/>
      <c r="WAZ39" s="1193"/>
      <c r="WBA39" s="878"/>
      <c r="WBB39" s="878"/>
      <c r="WBC39" s="1193"/>
      <c r="WBD39" s="1193"/>
      <c r="WBE39" s="1193"/>
      <c r="WBF39" s="1193"/>
      <c r="WBG39" s="658"/>
      <c r="WBH39" s="1193"/>
      <c r="WBI39" s="1193"/>
      <c r="WBJ39" s="878"/>
      <c r="WBK39" s="878"/>
      <c r="WBL39" s="1193"/>
      <c r="WBM39" s="1193"/>
      <c r="WBN39" s="1193"/>
      <c r="WBO39" s="1193"/>
      <c r="WBP39" s="658"/>
      <c r="WBQ39" s="1193"/>
      <c r="WBR39" s="1193"/>
      <c r="WBS39" s="878"/>
      <c r="WBT39" s="878"/>
      <c r="WBU39" s="1193"/>
      <c r="WBV39" s="1193"/>
      <c r="WBW39" s="1193"/>
      <c r="WBX39" s="1193"/>
      <c r="WBY39" s="658"/>
      <c r="WBZ39" s="1193"/>
      <c r="WCA39" s="1193"/>
      <c r="WCB39" s="878"/>
      <c r="WCC39" s="878"/>
      <c r="WCD39" s="1193"/>
      <c r="WCE39" s="1193"/>
      <c r="WCF39" s="1193"/>
      <c r="WCG39" s="1193"/>
      <c r="WCH39" s="658"/>
      <c r="WCI39" s="1193"/>
      <c r="WCJ39" s="1193"/>
      <c r="WCK39" s="878"/>
      <c r="WCL39" s="878"/>
      <c r="WCM39" s="1193"/>
      <c r="WCN39" s="1193"/>
      <c r="WCO39" s="1193"/>
      <c r="WCP39" s="1193"/>
      <c r="WCQ39" s="658"/>
      <c r="WCR39" s="1193"/>
      <c r="WCS39" s="1193"/>
      <c r="WCT39" s="878"/>
      <c r="WCU39" s="878"/>
      <c r="WCV39" s="1193"/>
      <c r="WCW39" s="1193"/>
      <c r="WCX39" s="1193"/>
      <c r="WCY39" s="1193"/>
      <c r="WCZ39" s="658"/>
      <c r="WDA39" s="1193"/>
      <c r="WDB39" s="1193"/>
      <c r="WDC39" s="878"/>
      <c r="WDD39" s="878"/>
      <c r="WDE39" s="1193"/>
      <c r="WDF39" s="1193"/>
      <c r="WDG39" s="1193"/>
      <c r="WDH39" s="1193"/>
      <c r="WDI39" s="658"/>
      <c r="WDJ39" s="1193"/>
      <c r="WDK39" s="1193"/>
      <c r="WDL39" s="878"/>
      <c r="WDM39" s="878"/>
      <c r="WDN39" s="1193"/>
      <c r="WDO39" s="1193"/>
      <c r="WDP39" s="1193"/>
      <c r="WDQ39" s="1193"/>
      <c r="WDR39" s="658"/>
      <c r="WDS39" s="1193"/>
      <c r="WDT39" s="1193"/>
      <c r="WDU39" s="878"/>
      <c r="WDV39" s="878"/>
      <c r="WDW39" s="1193"/>
      <c r="WDX39" s="1193"/>
      <c r="WDY39" s="1193"/>
      <c r="WDZ39" s="1193"/>
      <c r="WEA39" s="658"/>
      <c r="WEB39" s="1193"/>
      <c r="WEC39" s="1193"/>
      <c r="WED39" s="878"/>
      <c r="WEE39" s="878"/>
      <c r="WEF39" s="1193"/>
      <c r="WEG39" s="1193"/>
      <c r="WEH39" s="1193"/>
      <c r="WEI39" s="1193"/>
      <c r="WEJ39" s="658"/>
      <c r="WEK39" s="1193"/>
      <c r="WEL39" s="1193"/>
      <c r="WEM39" s="878"/>
      <c r="WEN39" s="878"/>
      <c r="WEO39" s="1193"/>
      <c r="WEP39" s="1193"/>
      <c r="WEQ39" s="1193"/>
      <c r="WER39" s="1193"/>
      <c r="WES39" s="658"/>
      <c r="WET39" s="1193"/>
      <c r="WEU39" s="1193"/>
      <c r="WEV39" s="878"/>
      <c r="WEW39" s="878"/>
      <c r="WEX39" s="1193"/>
      <c r="WEY39" s="1193"/>
      <c r="WEZ39" s="1193"/>
      <c r="WFA39" s="1193"/>
      <c r="WFB39" s="658"/>
      <c r="WFC39" s="1193"/>
      <c r="WFD39" s="1193"/>
      <c r="WFE39" s="878"/>
      <c r="WFF39" s="878"/>
      <c r="WFG39" s="1193"/>
      <c r="WFH39" s="1193"/>
      <c r="WFI39" s="1193"/>
      <c r="WFJ39" s="1193"/>
      <c r="WFK39" s="658"/>
      <c r="WFL39" s="1193"/>
      <c r="WFM39" s="1193"/>
      <c r="WFN39" s="878"/>
      <c r="WFO39" s="878"/>
      <c r="WFP39" s="1193"/>
      <c r="WFQ39" s="1193"/>
      <c r="WFR39" s="1193"/>
      <c r="WFS39" s="1193"/>
      <c r="WFT39" s="658"/>
      <c r="WFU39" s="1193"/>
      <c r="WFV39" s="1193"/>
      <c r="WFW39" s="878"/>
      <c r="WFX39" s="878"/>
      <c r="WFY39" s="1193"/>
      <c r="WFZ39" s="1193"/>
      <c r="WGA39" s="1193"/>
      <c r="WGB39" s="1193"/>
      <c r="WGC39" s="658"/>
      <c r="WGD39" s="1193"/>
      <c r="WGE39" s="1193"/>
      <c r="WGF39" s="878"/>
      <c r="WGG39" s="878"/>
      <c r="WGH39" s="1193"/>
      <c r="WGI39" s="1193"/>
      <c r="WGJ39" s="1193"/>
      <c r="WGK39" s="1193"/>
      <c r="WGL39" s="658"/>
      <c r="WGM39" s="1193"/>
      <c r="WGN39" s="1193"/>
      <c r="WGO39" s="878"/>
      <c r="WGP39" s="878"/>
      <c r="WGQ39" s="1193"/>
      <c r="WGR39" s="1193"/>
      <c r="WGS39" s="1193"/>
      <c r="WGT39" s="1193"/>
      <c r="WGU39" s="658"/>
      <c r="WGV39" s="1193"/>
      <c r="WGW39" s="1193"/>
      <c r="WGX39" s="878"/>
      <c r="WGY39" s="878"/>
      <c r="WGZ39" s="1193"/>
      <c r="WHA39" s="1193"/>
      <c r="WHB39" s="1193"/>
      <c r="WHC39" s="1193"/>
      <c r="WHD39" s="658"/>
      <c r="WHE39" s="1193"/>
      <c r="WHF39" s="1193"/>
      <c r="WHG39" s="878"/>
      <c r="WHH39" s="878"/>
      <c r="WHI39" s="1193"/>
      <c r="WHJ39" s="1193"/>
      <c r="WHK39" s="1193"/>
      <c r="WHL39" s="1193"/>
      <c r="WHM39" s="658"/>
      <c r="WHN39" s="1193"/>
      <c r="WHO39" s="1193"/>
      <c r="WHP39" s="878"/>
      <c r="WHQ39" s="878"/>
      <c r="WHR39" s="1193"/>
      <c r="WHS39" s="1193"/>
      <c r="WHT39" s="1193"/>
      <c r="WHU39" s="1193"/>
      <c r="WHV39" s="658"/>
      <c r="WHW39" s="1193"/>
      <c r="WHX39" s="1193"/>
      <c r="WHY39" s="878"/>
      <c r="WHZ39" s="878"/>
      <c r="WIA39" s="1193"/>
      <c r="WIB39" s="1193"/>
      <c r="WIC39" s="1193"/>
      <c r="WID39" s="1193"/>
      <c r="WIE39" s="658"/>
      <c r="WIF39" s="1193"/>
      <c r="WIG39" s="1193"/>
      <c r="WIH39" s="878"/>
      <c r="WII39" s="878"/>
      <c r="WIJ39" s="1193"/>
      <c r="WIK39" s="1193"/>
      <c r="WIL39" s="1193"/>
      <c r="WIM39" s="1193"/>
      <c r="WIN39" s="658"/>
      <c r="WIO39" s="1193"/>
      <c r="WIP39" s="1193"/>
      <c r="WIQ39" s="878"/>
      <c r="WIR39" s="878"/>
      <c r="WIS39" s="1193"/>
      <c r="WIT39" s="1193"/>
      <c r="WIU39" s="1193"/>
      <c r="WIV39" s="1193"/>
      <c r="WIW39" s="658"/>
      <c r="WIX39" s="1193"/>
      <c r="WIY39" s="1193"/>
      <c r="WIZ39" s="878"/>
      <c r="WJA39" s="878"/>
      <c r="WJB39" s="1193"/>
      <c r="WJC39" s="1193"/>
      <c r="WJD39" s="1193"/>
      <c r="WJE39" s="1193"/>
      <c r="WJF39" s="658"/>
      <c r="WJG39" s="1193"/>
      <c r="WJH39" s="1193"/>
      <c r="WJI39" s="878"/>
      <c r="WJJ39" s="878"/>
      <c r="WJK39" s="1193"/>
      <c r="WJL39" s="1193"/>
      <c r="WJM39" s="1193"/>
      <c r="WJN39" s="1193"/>
      <c r="WJO39" s="658"/>
      <c r="WJP39" s="1193"/>
      <c r="WJQ39" s="1193"/>
      <c r="WJR39" s="878"/>
      <c r="WJS39" s="878"/>
      <c r="WJT39" s="1193"/>
      <c r="WJU39" s="1193"/>
      <c r="WJV39" s="1193"/>
      <c r="WJW39" s="1193"/>
      <c r="WJX39" s="658"/>
      <c r="WJY39" s="1193"/>
      <c r="WJZ39" s="1193"/>
      <c r="WKA39" s="878"/>
      <c r="WKB39" s="878"/>
      <c r="WKC39" s="1193"/>
      <c r="WKD39" s="1193"/>
      <c r="WKE39" s="1193"/>
      <c r="WKF39" s="1193"/>
      <c r="WKG39" s="658"/>
      <c r="WKH39" s="1193"/>
      <c r="WKI39" s="1193"/>
      <c r="WKJ39" s="878"/>
      <c r="WKK39" s="878"/>
      <c r="WKL39" s="1193"/>
      <c r="WKM39" s="1193"/>
      <c r="WKN39" s="1193"/>
      <c r="WKO39" s="1193"/>
      <c r="WKP39" s="658"/>
      <c r="WKQ39" s="1193"/>
      <c r="WKR39" s="1193"/>
      <c r="WKS39" s="878"/>
      <c r="WKT39" s="878"/>
      <c r="WKU39" s="1193"/>
      <c r="WKV39" s="1193"/>
      <c r="WKW39" s="1193"/>
      <c r="WKX39" s="1193"/>
      <c r="WKY39" s="658"/>
      <c r="WKZ39" s="1193"/>
      <c r="WLA39" s="1193"/>
      <c r="WLB39" s="878"/>
      <c r="WLC39" s="878"/>
      <c r="WLD39" s="1193"/>
      <c r="WLE39" s="1193"/>
      <c r="WLF39" s="1193"/>
      <c r="WLG39" s="1193"/>
      <c r="WLH39" s="658"/>
      <c r="WLI39" s="1193"/>
      <c r="WLJ39" s="1193"/>
      <c r="WLK39" s="878"/>
      <c r="WLL39" s="878"/>
      <c r="WLM39" s="1193"/>
      <c r="WLN39" s="1193"/>
      <c r="WLO39" s="1193"/>
      <c r="WLP39" s="1193"/>
      <c r="WLQ39" s="658"/>
      <c r="WLR39" s="1193"/>
      <c r="WLS39" s="1193"/>
      <c r="WLT39" s="878"/>
      <c r="WLU39" s="878"/>
      <c r="WLV39" s="1193"/>
      <c r="WLW39" s="1193"/>
      <c r="WLX39" s="1193"/>
      <c r="WLY39" s="1193"/>
      <c r="WLZ39" s="658"/>
      <c r="WMA39" s="1193"/>
      <c r="WMB39" s="1193"/>
      <c r="WMC39" s="878"/>
      <c r="WMD39" s="878"/>
      <c r="WME39" s="1193"/>
      <c r="WMF39" s="1193"/>
      <c r="WMG39" s="1193"/>
      <c r="WMH39" s="1193"/>
      <c r="WMI39" s="658"/>
      <c r="WMJ39" s="1193"/>
      <c r="WMK39" s="1193"/>
      <c r="WML39" s="878"/>
      <c r="WMM39" s="878"/>
      <c r="WMN39" s="1193"/>
      <c r="WMO39" s="1193"/>
      <c r="WMP39" s="1193"/>
      <c r="WMQ39" s="1193"/>
      <c r="WMR39" s="658"/>
      <c r="WMS39" s="1193"/>
      <c r="WMT39" s="1193"/>
      <c r="WMU39" s="878"/>
      <c r="WMV39" s="878"/>
      <c r="WMW39" s="1193"/>
      <c r="WMX39" s="1193"/>
      <c r="WMY39" s="1193"/>
      <c r="WMZ39" s="1193"/>
      <c r="WNA39" s="658"/>
      <c r="WNB39" s="1193"/>
      <c r="WNC39" s="1193"/>
      <c r="WND39" s="878"/>
      <c r="WNE39" s="878"/>
      <c r="WNF39" s="1193"/>
      <c r="WNG39" s="1193"/>
      <c r="WNH39" s="1193"/>
      <c r="WNI39" s="1193"/>
      <c r="WNJ39" s="658"/>
      <c r="WNK39" s="1193"/>
      <c r="WNL39" s="1193"/>
      <c r="WNM39" s="878"/>
      <c r="WNN39" s="878"/>
      <c r="WNO39" s="1193"/>
      <c r="WNP39" s="1193"/>
      <c r="WNQ39" s="1193"/>
      <c r="WNR39" s="1193"/>
      <c r="WNS39" s="658"/>
      <c r="WNT39" s="1193"/>
      <c r="WNU39" s="1193"/>
      <c r="WNV39" s="878"/>
      <c r="WNW39" s="878"/>
      <c r="WNX39" s="1193"/>
      <c r="WNY39" s="1193"/>
      <c r="WNZ39" s="1193"/>
      <c r="WOA39" s="1193"/>
      <c r="WOB39" s="658"/>
      <c r="WOC39" s="1193"/>
      <c r="WOD39" s="1193"/>
      <c r="WOE39" s="878"/>
      <c r="WOF39" s="878"/>
      <c r="WOG39" s="1193"/>
      <c r="WOH39" s="1193"/>
      <c r="WOI39" s="1193"/>
      <c r="WOJ39" s="1193"/>
      <c r="WOK39" s="658"/>
      <c r="WOL39" s="1193"/>
      <c r="WOM39" s="1193"/>
      <c r="WON39" s="878"/>
      <c r="WOO39" s="878"/>
      <c r="WOP39" s="1193"/>
      <c r="WOQ39" s="1193"/>
      <c r="WOR39" s="1193"/>
      <c r="WOS39" s="1193"/>
      <c r="WOT39" s="658"/>
      <c r="WOU39" s="1193"/>
      <c r="WOV39" s="1193"/>
      <c r="WOW39" s="878"/>
      <c r="WOX39" s="878"/>
      <c r="WOY39" s="1193"/>
      <c r="WOZ39" s="1193"/>
      <c r="WPA39" s="1193"/>
      <c r="WPB39" s="1193"/>
      <c r="WPC39" s="658"/>
      <c r="WPD39" s="1193"/>
      <c r="WPE39" s="1193"/>
      <c r="WPF39" s="878"/>
      <c r="WPG39" s="878"/>
      <c r="WPH39" s="1193"/>
      <c r="WPI39" s="1193"/>
      <c r="WPJ39" s="1193"/>
      <c r="WPK39" s="1193"/>
      <c r="WPL39" s="658"/>
      <c r="WPM39" s="1193"/>
      <c r="WPN39" s="1193"/>
      <c r="WPO39" s="878"/>
      <c r="WPP39" s="878"/>
      <c r="WPQ39" s="1193"/>
      <c r="WPR39" s="1193"/>
      <c r="WPS39" s="1193"/>
      <c r="WPT39" s="1193"/>
      <c r="WPU39" s="658"/>
      <c r="WPV39" s="1193"/>
      <c r="WPW39" s="1193"/>
      <c r="WPX39" s="878"/>
      <c r="WPY39" s="878"/>
      <c r="WPZ39" s="1193"/>
      <c r="WQA39" s="1193"/>
      <c r="WQB39" s="1193"/>
      <c r="WQC39" s="1193"/>
      <c r="WQD39" s="658"/>
      <c r="WQE39" s="1193"/>
      <c r="WQF39" s="1193"/>
      <c r="WQG39" s="878"/>
      <c r="WQH39" s="878"/>
      <c r="WQI39" s="1193"/>
      <c r="WQJ39" s="1193"/>
      <c r="WQK39" s="1193"/>
      <c r="WQL39" s="1193"/>
      <c r="WQM39" s="658"/>
      <c r="WQN39" s="1193"/>
      <c r="WQO39" s="1193"/>
      <c r="WQP39" s="878"/>
      <c r="WQQ39" s="878"/>
      <c r="WQR39" s="1193"/>
      <c r="WQS39" s="1193"/>
      <c r="WQT39" s="1193"/>
      <c r="WQU39" s="1193"/>
      <c r="WQV39" s="658"/>
      <c r="WQW39" s="1193"/>
      <c r="WQX39" s="1193"/>
      <c r="WQY39" s="878"/>
      <c r="WQZ39" s="878"/>
      <c r="WRA39" s="1193"/>
      <c r="WRB39" s="1193"/>
      <c r="WRC39" s="1193"/>
      <c r="WRD39" s="1193"/>
      <c r="WRE39" s="658"/>
      <c r="WRF39" s="1193"/>
      <c r="WRG39" s="1193"/>
      <c r="WRH39" s="878"/>
      <c r="WRI39" s="878"/>
      <c r="WRJ39" s="1193"/>
      <c r="WRK39" s="1193"/>
      <c r="WRL39" s="1193"/>
      <c r="WRM39" s="1193"/>
      <c r="WRN39" s="658"/>
      <c r="WRO39" s="1193"/>
      <c r="WRP39" s="1193"/>
      <c r="WRQ39" s="878"/>
      <c r="WRR39" s="878"/>
      <c r="WRS39" s="1193"/>
      <c r="WRT39" s="1193"/>
      <c r="WRU39" s="1193"/>
      <c r="WRV39" s="1193"/>
      <c r="WRW39" s="658"/>
      <c r="WRX39" s="1193"/>
      <c r="WRY39" s="1193"/>
      <c r="WRZ39" s="878"/>
      <c r="WSA39" s="878"/>
      <c r="WSB39" s="1193"/>
      <c r="WSC39" s="1193"/>
      <c r="WSD39" s="1193"/>
      <c r="WSE39" s="1193"/>
      <c r="WSF39" s="658"/>
      <c r="WSG39" s="1193"/>
      <c r="WSH39" s="1193"/>
      <c r="WSI39" s="878"/>
      <c r="WSJ39" s="878"/>
      <c r="WSK39" s="1193"/>
      <c r="WSL39" s="1193"/>
      <c r="WSM39" s="1193"/>
      <c r="WSN39" s="1193"/>
      <c r="WSO39" s="658"/>
      <c r="WSP39" s="1193"/>
      <c r="WSQ39" s="1193"/>
      <c r="WSR39" s="878"/>
      <c r="WSS39" s="878"/>
      <c r="WST39" s="1193"/>
      <c r="WSU39" s="1193"/>
      <c r="WSV39" s="1193"/>
      <c r="WSW39" s="1193"/>
      <c r="WSX39" s="658"/>
      <c r="WSY39" s="1193"/>
      <c r="WSZ39" s="1193"/>
      <c r="WTA39" s="878"/>
      <c r="WTB39" s="878"/>
      <c r="WTC39" s="1193"/>
      <c r="WTD39" s="1193"/>
      <c r="WTE39" s="1193"/>
      <c r="WTF39" s="1193"/>
      <c r="WTG39" s="658"/>
      <c r="WTH39" s="1193"/>
      <c r="WTI39" s="1193"/>
      <c r="WTJ39" s="878"/>
      <c r="WTK39" s="878"/>
      <c r="WTL39" s="1193"/>
      <c r="WTM39" s="1193"/>
      <c r="WTN39" s="1193"/>
      <c r="WTO39" s="1193"/>
      <c r="WTP39" s="658"/>
      <c r="WTQ39" s="1193"/>
      <c r="WTR39" s="1193"/>
      <c r="WTS39" s="878"/>
      <c r="WTT39" s="878"/>
      <c r="WTU39" s="1193"/>
      <c r="WTV39" s="1193"/>
      <c r="WTW39" s="1193"/>
      <c r="WTX39" s="1193"/>
      <c r="WTY39" s="658"/>
      <c r="WTZ39" s="1193"/>
      <c r="WUA39" s="1193"/>
      <c r="WUB39" s="878"/>
      <c r="WUC39" s="878"/>
      <c r="WUD39" s="1193"/>
      <c r="WUE39" s="1193"/>
      <c r="WUF39" s="1193"/>
      <c r="WUG39" s="1193"/>
      <c r="WUH39" s="658"/>
      <c r="WUI39" s="1193"/>
      <c r="WUJ39" s="1193"/>
      <c r="WUK39" s="878"/>
      <c r="WUL39" s="878"/>
      <c r="WUM39" s="1193"/>
      <c r="WUN39" s="1193"/>
      <c r="WUO39" s="1193"/>
      <c r="WUP39" s="1193"/>
      <c r="WUQ39" s="658"/>
      <c r="WUR39" s="1193"/>
      <c r="WUS39" s="1193"/>
      <c r="WUT39" s="878"/>
      <c r="WUU39" s="878"/>
      <c r="WUV39" s="1193"/>
      <c r="WUW39" s="1193"/>
      <c r="WUX39" s="1193"/>
      <c r="WUY39" s="1193"/>
      <c r="WUZ39" s="658"/>
      <c r="WVA39" s="1193"/>
      <c r="WVB39" s="1193"/>
      <c r="WVC39" s="878"/>
      <c r="WVD39" s="878"/>
      <c r="WVE39" s="1193"/>
      <c r="WVF39" s="1193"/>
      <c r="WVG39" s="1193"/>
      <c r="WVH39" s="1193"/>
      <c r="WVI39" s="658"/>
      <c r="WVJ39" s="1193"/>
      <c r="WVK39" s="1193"/>
      <c r="WVL39" s="878"/>
      <c r="WVM39" s="878"/>
      <c r="WVN39" s="1193"/>
      <c r="WVO39" s="1193"/>
      <c r="WVP39" s="1193"/>
      <c r="WVQ39" s="1193"/>
      <c r="WVR39" s="658"/>
      <c r="WVS39" s="1193"/>
      <c r="WVT39" s="1193"/>
      <c r="WVU39" s="878"/>
      <c r="WVV39" s="878"/>
      <c r="WVW39" s="1193"/>
      <c r="WVX39" s="1193"/>
      <c r="WVY39" s="1193"/>
      <c r="WVZ39" s="1193"/>
      <c r="WWA39" s="658"/>
      <c r="WWB39" s="1193"/>
      <c r="WWC39" s="1193"/>
      <c r="WWD39" s="878"/>
      <c r="WWE39" s="878"/>
      <c r="WWF39" s="1193"/>
      <c r="WWG39" s="1193"/>
      <c r="WWH39" s="1193"/>
      <c r="WWI39" s="1193"/>
      <c r="WWJ39" s="658"/>
      <c r="WWK39" s="1193"/>
      <c r="WWL39" s="1193"/>
      <c r="WWM39" s="878"/>
      <c r="WWN39" s="878"/>
      <c r="WWO39" s="1193"/>
      <c r="WWP39" s="1193"/>
      <c r="WWQ39" s="1193"/>
      <c r="WWR39" s="1193"/>
      <c r="WWS39" s="658"/>
      <c r="WWT39" s="1193"/>
      <c r="WWU39" s="1193"/>
      <c r="WWV39" s="878"/>
      <c r="WWW39" s="878"/>
      <c r="WWX39" s="1193"/>
      <c r="WWY39" s="1193"/>
      <c r="WWZ39" s="1193"/>
      <c r="WXA39" s="1193"/>
      <c r="WXB39" s="658"/>
      <c r="WXC39" s="1193"/>
      <c r="WXD39" s="1193"/>
      <c r="WXE39" s="878"/>
      <c r="WXF39" s="878"/>
      <c r="WXG39" s="1193"/>
      <c r="WXH39" s="1193"/>
      <c r="WXI39" s="1193"/>
      <c r="WXJ39" s="1193"/>
      <c r="WXK39" s="658"/>
      <c r="WXL39" s="1193"/>
      <c r="WXM39" s="1193"/>
      <c r="WXN39" s="878"/>
      <c r="WXO39" s="878"/>
      <c r="WXP39" s="1193"/>
      <c r="WXQ39" s="1193"/>
      <c r="WXR39" s="1193"/>
      <c r="WXS39" s="1193"/>
      <c r="WXT39" s="658"/>
      <c r="WXU39" s="1193"/>
      <c r="WXV39" s="1193"/>
      <c r="WXW39" s="878"/>
      <c r="WXX39" s="878"/>
      <c r="WXY39" s="1193"/>
      <c r="WXZ39" s="1193"/>
      <c r="WYA39" s="1193"/>
      <c r="WYB39" s="1193"/>
      <c r="WYC39" s="658"/>
      <c r="WYD39" s="1193"/>
      <c r="WYE39" s="1193"/>
      <c r="WYF39" s="878"/>
      <c r="WYG39" s="878"/>
      <c r="WYH39" s="1193"/>
      <c r="WYI39" s="1193"/>
      <c r="WYJ39" s="1193"/>
      <c r="WYK39" s="1193"/>
      <c r="WYL39" s="658"/>
      <c r="WYM39" s="1193"/>
      <c r="WYN39" s="1193"/>
      <c r="WYO39" s="878"/>
      <c r="WYP39" s="878"/>
      <c r="WYQ39" s="1193"/>
      <c r="WYR39" s="1193"/>
      <c r="WYS39" s="1193"/>
      <c r="WYT39" s="1193"/>
      <c r="WYU39" s="658"/>
      <c r="WYV39" s="1193"/>
      <c r="WYW39" s="1193"/>
      <c r="WYX39" s="878"/>
      <c r="WYY39" s="878"/>
      <c r="WYZ39" s="1193"/>
      <c r="WZA39" s="1193"/>
      <c r="WZB39" s="1193"/>
      <c r="WZC39" s="1193"/>
      <c r="WZD39" s="658"/>
      <c r="WZE39" s="1193"/>
      <c r="WZF39" s="1193"/>
      <c r="WZG39" s="878"/>
      <c r="WZH39" s="878"/>
      <c r="WZI39" s="1193"/>
      <c r="WZJ39" s="1193"/>
      <c r="WZK39" s="1193"/>
      <c r="WZL39" s="1193"/>
      <c r="WZM39" s="658"/>
      <c r="WZN39" s="1193"/>
      <c r="WZO39" s="1193"/>
      <c r="WZP39" s="878"/>
      <c r="WZQ39" s="878"/>
      <c r="WZR39" s="1193"/>
      <c r="WZS39" s="1193"/>
      <c r="WZT39" s="1193"/>
      <c r="WZU39" s="1193"/>
      <c r="WZV39" s="658"/>
      <c r="WZW39" s="1193"/>
      <c r="WZX39" s="1193"/>
      <c r="WZY39" s="878"/>
      <c r="WZZ39" s="878"/>
      <c r="XAA39" s="1193"/>
      <c r="XAB39" s="1193"/>
      <c r="XAC39" s="1193"/>
      <c r="XAD39" s="1193"/>
      <c r="XAE39" s="658"/>
      <c r="XAF39" s="1193"/>
      <c r="XAG39" s="1193"/>
      <c r="XAH39" s="878"/>
      <c r="XAI39" s="878"/>
      <c r="XAJ39" s="1193"/>
      <c r="XAK39" s="1193"/>
      <c r="XAL39" s="1193"/>
      <c r="XAM39" s="1193"/>
      <c r="XAN39" s="658"/>
      <c r="XAO39" s="1193"/>
      <c r="XAP39" s="1193"/>
      <c r="XAQ39" s="878"/>
      <c r="XAR39" s="878"/>
      <c r="XAS39" s="1193"/>
      <c r="XAT39" s="1193"/>
      <c r="XAU39" s="1193"/>
      <c r="XAV39" s="1193"/>
      <c r="XAW39" s="658"/>
      <c r="XAX39" s="1193"/>
      <c r="XAY39" s="1193"/>
      <c r="XAZ39" s="878"/>
      <c r="XBA39" s="878"/>
      <c r="XBB39" s="1193"/>
      <c r="XBC39" s="1193"/>
      <c r="XBD39" s="1193"/>
      <c r="XBE39" s="1193"/>
      <c r="XBF39" s="658"/>
      <c r="XBG39" s="1193"/>
      <c r="XBH39" s="1193"/>
      <c r="XBI39" s="878"/>
      <c r="XBJ39" s="878"/>
      <c r="XBK39" s="1193"/>
      <c r="XBL39" s="1193"/>
      <c r="XBM39" s="1193"/>
      <c r="XBN39" s="1193"/>
      <c r="XBO39" s="658"/>
      <c r="XBP39" s="1193"/>
      <c r="XBQ39" s="1193"/>
      <c r="XBR39" s="878"/>
      <c r="XBS39" s="878"/>
      <c r="XBT39" s="1193"/>
      <c r="XBU39" s="1193"/>
      <c r="XBV39" s="1193"/>
      <c r="XBW39" s="1193"/>
      <c r="XBX39" s="658"/>
      <c r="XBY39" s="1193"/>
      <c r="XBZ39" s="1193"/>
      <c r="XCA39" s="878"/>
      <c r="XCB39" s="878"/>
      <c r="XCC39" s="1193"/>
      <c r="XCD39" s="1193"/>
      <c r="XCE39" s="1193"/>
      <c r="XCF39" s="1193"/>
      <c r="XCG39" s="658"/>
      <c r="XCH39" s="1193"/>
      <c r="XCI39" s="1193"/>
      <c r="XCJ39" s="878"/>
      <c r="XCK39" s="878"/>
      <c r="XCL39" s="1193"/>
      <c r="XCM39" s="1193"/>
      <c r="XCN39" s="1193"/>
      <c r="XCO39" s="1193"/>
      <c r="XCP39" s="658"/>
      <c r="XCQ39" s="1193"/>
      <c r="XCR39" s="1193"/>
      <c r="XCS39" s="878"/>
      <c r="XCT39" s="878"/>
      <c r="XCU39" s="1193"/>
      <c r="XCV39" s="1193"/>
      <c r="XCW39" s="1193"/>
      <c r="XCX39" s="1193"/>
      <c r="XCY39" s="658"/>
      <c r="XCZ39" s="1193"/>
      <c r="XDA39" s="1193"/>
      <c r="XDB39" s="878"/>
      <c r="XDC39" s="878"/>
      <c r="XDD39" s="1193"/>
      <c r="XDE39" s="1193"/>
      <c r="XDF39" s="1193"/>
      <c r="XDG39" s="1193"/>
      <c r="XDH39" s="658"/>
      <c r="XDI39" s="1193"/>
      <c r="XDJ39" s="1193"/>
      <c r="XDK39" s="878"/>
      <c r="XDL39" s="878"/>
      <c r="XDM39" s="1193"/>
      <c r="XDN39" s="1193"/>
      <c r="XDO39" s="1193"/>
      <c r="XDP39" s="1193"/>
      <c r="XDQ39" s="658"/>
      <c r="XDR39" s="1193"/>
      <c r="XDS39" s="1193"/>
      <c r="XDT39" s="878"/>
      <c r="XDU39" s="878"/>
      <c r="XDV39" s="1193"/>
      <c r="XDW39" s="1193"/>
      <c r="XDX39" s="1193"/>
      <c r="XDY39" s="1193"/>
      <c r="XDZ39" s="658"/>
      <c r="XEA39" s="1193"/>
      <c r="XEB39" s="1193"/>
      <c r="XEC39" s="878"/>
      <c r="XED39" s="878"/>
      <c r="XEE39" s="1193"/>
      <c r="XEF39" s="1193"/>
      <c r="XEG39" s="1193"/>
      <c r="XEH39" s="1193"/>
      <c r="XEI39" s="658"/>
      <c r="XEJ39" s="1193"/>
      <c r="XEK39" s="1193"/>
      <c r="XEL39" s="878"/>
      <c r="XEM39" s="878"/>
      <c r="XEN39" s="1193"/>
      <c r="XEO39" s="1193"/>
      <c r="XEP39" s="1193"/>
      <c r="XEQ39" s="1193"/>
      <c r="XER39" s="658"/>
      <c r="XES39" s="1193"/>
      <c r="XET39" s="1193"/>
      <c r="XEU39" s="878"/>
    </row>
    <row r="40" spans="1:16375" ht="13.5" customHeight="1">
      <c r="A40" s="657"/>
      <c r="B40" s="687"/>
      <c r="C40" s="687"/>
      <c r="D40" s="687"/>
      <c r="E40" s="687"/>
      <c r="F40" s="687"/>
      <c r="G40" s="687"/>
    </row>
    <row r="41" spans="1:16375" ht="13.5" customHeight="1">
      <c r="A41" s="657"/>
      <c r="B41" s="687"/>
      <c r="C41" s="687"/>
      <c r="D41" s="687"/>
      <c r="E41" s="687"/>
      <c r="F41" s="687"/>
      <c r="G41" s="687"/>
    </row>
    <row r="42" spans="1:16375" ht="13.5" customHeight="1">
      <c r="A42" s="657"/>
      <c r="B42" s="687"/>
      <c r="C42" s="687"/>
      <c r="D42" s="687"/>
      <c r="E42" s="687"/>
      <c r="F42" s="687"/>
      <c r="G42" s="687"/>
    </row>
    <row r="43" spans="1:16375" ht="13.5" customHeight="1">
      <c r="A43" s="657"/>
      <c r="B43" s="687"/>
      <c r="C43" s="687"/>
      <c r="D43" s="687"/>
      <c r="E43" s="687"/>
      <c r="F43" s="687"/>
      <c r="G43" s="687"/>
    </row>
    <row r="44" spans="1:16375" ht="13.5" customHeight="1">
      <c r="A44" s="657"/>
      <c r="B44" s="687"/>
      <c r="C44" s="687"/>
      <c r="D44" s="687"/>
      <c r="E44" s="687"/>
      <c r="F44" s="687"/>
      <c r="G44" s="687"/>
    </row>
    <row r="45" spans="1:16375" ht="13.5" customHeight="1">
      <c r="A45" s="657"/>
      <c r="B45" s="687"/>
      <c r="C45" s="687"/>
      <c r="D45" s="687"/>
      <c r="E45" s="687"/>
      <c r="F45" s="687"/>
      <c r="G45" s="687"/>
    </row>
    <row r="46" spans="1:16375" ht="13.5" customHeight="1"/>
    <row r="47" spans="1:16375" ht="13.5" customHeight="1"/>
    <row r="48" spans="1:16375" ht="13.5" customHeight="1"/>
  </sheetData>
  <mergeCells count="5464">
    <mergeCell ref="XEN39:XEO39"/>
    <mergeCell ref="XEP39:XEQ39"/>
    <mergeCell ref="XES39:XET39"/>
    <mergeCell ref="XDX39:XDY39"/>
    <mergeCell ref="XEA39:XEB39"/>
    <mergeCell ref="XEE39:XEF39"/>
    <mergeCell ref="XEG39:XEH39"/>
    <mergeCell ref="XEJ39:XEK39"/>
    <mergeCell ref="XBB39:XBC39"/>
    <mergeCell ref="XBD39:XBE39"/>
    <mergeCell ref="XBG39:XBH39"/>
    <mergeCell ref="XBK39:XBL39"/>
    <mergeCell ref="XBM39:XBN39"/>
    <mergeCell ref="XAL39:XAM39"/>
    <mergeCell ref="XAO39:XAP39"/>
    <mergeCell ref="XAS39:XAT39"/>
    <mergeCell ref="XAU39:XAV39"/>
    <mergeCell ref="XAX39:XAY39"/>
    <mergeCell ref="XDI39:XDJ39"/>
    <mergeCell ref="XDM39:XDN39"/>
    <mergeCell ref="XDO39:XDP39"/>
    <mergeCell ref="XDR39:XDS39"/>
    <mergeCell ref="XDV39:XDW39"/>
    <mergeCell ref="XCU39:XCV39"/>
    <mergeCell ref="XCW39:XCX39"/>
    <mergeCell ref="XCZ39:XDA39"/>
    <mergeCell ref="XDD39:XDE39"/>
    <mergeCell ref="XDF39:XDG39"/>
    <mergeCell ref="XCE39:XCF39"/>
    <mergeCell ref="XCH39:XCI39"/>
    <mergeCell ref="XCL39:XCM39"/>
    <mergeCell ref="XCN39:XCO39"/>
    <mergeCell ref="XCQ39:XCR39"/>
    <mergeCell ref="XBP39:XBQ39"/>
    <mergeCell ref="XBT39:XBU39"/>
    <mergeCell ref="XBV39:XBW39"/>
    <mergeCell ref="XBY39:XBZ39"/>
    <mergeCell ref="XCC39:XCD39"/>
    <mergeCell ref="WZW39:WZX39"/>
    <mergeCell ref="XAA39:XAB39"/>
    <mergeCell ref="XAC39:XAD39"/>
    <mergeCell ref="XAF39:XAG39"/>
    <mergeCell ref="XAJ39:XAK39"/>
    <mergeCell ref="WZI39:WZJ39"/>
    <mergeCell ref="WZK39:WZL39"/>
    <mergeCell ref="WZN39:WZO39"/>
    <mergeCell ref="WZR39:WZS39"/>
    <mergeCell ref="WZT39:WZU39"/>
    <mergeCell ref="WYS39:WYT39"/>
    <mergeCell ref="WYV39:WYW39"/>
    <mergeCell ref="WYZ39:WZA39"/>
    <mergeCell ref="WZB39:WZC39"/>
    <mergeCell ref="WZE39:WZF39"/>
    <mergeCell ref="WYD39:WYE39"/>
    <mergeCell ref="WYH39:WYI39"/>
    <mergeCell ref="WYJ39:WYK39"/>
    <mergeCell ref="WYM39:WYN39"/>
    <mergeCell ref="WYQ39:WYR39"/>
    <mergeCell ref="WXP39:WXQ39"/>
    <mergeCell ref="WXR39:WXS39"/>
    <mergeCell ref="WXU39:WXV39"/>
    <mergeCell ref="WXY39:WXZ39"/>
    <mergeCell ref="WYA39:WYB39"/>
    <mergeCell ref="WWZ39:WXA39"/>
    <mergeCell ref="WXC39:WXD39"/>
    <mergeCell ref="WXG39:WXH39"/>
    <mergeCell ref="WXI39:WXJ39"/>
    <mergeCell ref="WXL39:WXM39"/>
    <mergeCell ref="WWK39:WWL39"/>
    <mergeCell ref="WWO39:WWP39"/>
    <mergeCell ref="WWQ39:WWR39"/>
    <mergeCell ref="WWT39:WWU39"/>
    <mergeCell ref="WWX39:WWY39"/>
    <mergeCell ref="WVW39:WVX39"/>
    <mergeCell ref="WVY39:WVZ39"/>
    <mergeCell ref="WWB39:WWC39"/>
    <mergeCell ref="WWF39:WWG39"/>
    <mergeCell ref="WWH39:WWI39"/>
    <mergeCell ref="WVG39:WVH39"/>
    <mergeCell ref="WVJ39:WVK39"/>
    <mergeCell ref="WVN39:WVO39"/>
    <mergeCell ref="WVP39:WVQ39"/>
    <mergeCell ref="WVS39:WVT39"/>
    <mergeCell ref="WUR39:WUS39"/>
    <mergeCell ref="WUV39:WUW39"/>
    <mergeCell ref="WUX39:WUY39"/>
    <mergeCell ref="WVA39:WVB39"/>
    <mergeCell ref="WVE39:WVF39"/>
    <mergeCell ref="WUD39:WUE39"/>
    <mergeCell ref="WUF39:WUG39"/>
    <mergeCell ref="WUI39:WUJ39"/>
    <mergeCell ref="WUM39:WUN39"/>
    <mergeCell ref="WUO39:WUP39"/>
    <mergeCell ref="WTN39:WTO39"/>
    <mergeCell ref="WTQ39:WTR39"/>
    <mergeCell ref="WTU39:WTV39"/>
    <mergeCell ref="WTW39:WTX39"/>
    <mergeCell ref="WTZ39:WUA39"/>
    <mergeCell ref="WSY39:WSZ39"/>
    <mergeCell ref="WTC39:WTD39"/>
    <mergeCell ref="WTE39:WTF39"/>
    <mergeCell ref="WTH39:WTI39"/>
    <mergeCell ref="WTL39:WTM39"/>
    <mergeCell ref="WSK39:WSL39"/>
    <mergeCell ref="WSM39:WSN39"/>
    <mergeCell ref="WSP39:WSQ39"/>
    <mergeCell ref="WST39:WSU39"/>
    <mergeCell ref="WSV39:WSW39"/>
    <mergeCell ref="WRU39:WRV39"/>
    <mergeCell ref="WRX39:WRY39"/>
    <mergeCell ref="WSB39:WSC39"/>
    <mergeCell ref="WSD39:WSE39"/>
    <mergeCell ref="WSG39:WSH39"/>
    <mergeCell ref="WRF39:WRG39"/>
    <mergeCell ref="WRJ39:WRK39"/>
    <mergeCell ref="WRL39:WRM39"/>
    <mergeCell ref="WRO39:WRP39"/>
    <mergeCell ref="WRS39:WRT39"/>
    <mergeCell ref="WQR39:WQS39"/>
    <mergeCell ref="WQT39:WQU39"/>
    <mergeCell ref="WQW39:WQX39"/>
    <mergeCell ref="WRA39:WRB39"/>
    <mergeCell ref="WRC39:WRD39"/>
    <mergeCell ref="WQB39:WQC39"/>
    <mergeCell ref="WQE39:WQF39"/>
    <mergeCell ref="WQI39:WQJ39"/>
    <mergeCell ref="WQK39:WQL39"/>
    <mergeCell ref="WQN39:WQO39"/>
    <mergeCell ref="WPM39:WPN39"/>
    <mergeCell ref="WPQ39:WPR39"/>
    <mergeCell ref="WPS39:WPT39"/>
    <mergeCell ref="WPV39:WPW39"/>
    <mergeCell ref="WPZ39:WQA39"/>
    <mergeCell ref="WOY39:WOZ39"/>
    <mergeCell ref="WPA39:WPB39"/>
    <mergeCell ref="WPD39:WPE39"/>
    <mergeCell ref="WPH39:WPI39"/>
    <mergeCell ref="WPJ39:WPK39"/>
    <mergeCell ref="WOI39:WOJ39"/>
    <mergeCell ref="WOL39:WOM39"/>
    <mergeCell ref="WOP39:WOQ39"/>
    <mergeCell ref="WOR39:WOS39"/>
    <mergeCell ref="WOU39:WOV39"/>
    <mergeCell ref="WNT39:WNU39"/>
    <mergeCell ref="WNX39:WNY39"/>
    <mergeCell ref="WNZ39:WOA39"/>
    <mergeCell ref="WOC39:WOD39"/>
    <mergeCell ref="WOG39:WOH39"/>
    <mergeCell ref="WNF39:WNG39"/>
    <mergeCell ref="WNH39:WNI39"/>
    <mergeCell ref="WNK39:WNL39"/>
    <mergeCell ref="WNO39:WNP39"/>
    <mergeCell ref="WNQ39:WNR39"/>
    <mergeCell ref="WMP39:WMQ39"/>
    <mergeCell ref="WMS39:WMT39"/>
    <mergeCell ref="WMW39:WMX39"/>
    <mergeCell ref="WMY39:WMZ39"/>
    <mergeCell ref="WNB39:WNC39"/>
    <mergeCell ref="WMA39:WMB39"/>
    <mergeCell ref="WME39:WMF39"/>
    <mergeCell ref="WMG39:WMH39"/>
    <mergeCell ref="WMJ39:WMK39"/>
    <mergeCell ref="WMN39:WMO39"/>
    <mergeCell ref="WLM39:WLN39"/>
    <mergeCell ref="WLO39:WLP39"/>
    <mergeCell ref="WLR39:WLS39"/>
    <mergeCell ref="WLV39:WLW39"/>
    <mergeCell ref="WLX39:WLY39"/>
    <mergeCell ref="WKW39:WKX39"/>
    <mergeCell ref="WKZ39:WLA39"/>
    <mergeCell ref="WLD39:WLE39"/>
    <mergeCell ref="WLF39:WLG39"/>
    <mergeCell ref="WLI39:WLJ39"/>
    <mergeCell ref="WKH39:WKI39"/>
    <mergeCell ref="WKL39:WKM39"/>
    <mergeCell ref="WKN39:WKO39"/>
    <mergeCell ref="WKQ39:WKR39"/>
    <mergeCell ref="WKU39:WKV39"/>
    <mergeCell ref="WJT39:WJU39"/>
    <mergeCell ref="WJV39:WJW39"/>
    <mergeCell ref="WJY39:WJZ39"/>
    <mergeCell ref="WKC39:WKD39"/>
    <mergeCell ref="WKE39:WKF39"/>
    <mergeCell ref="WJD39:WJE39"/>
    <mergeCell ref="WJG39:WJH39"/>
    <mergeCell ref="WJK39:WJL39"/>
    <mergeCell ref="WJM39:WJN39"/>
    <mergeCell ref="WJP39:WJQ39"/>
    <mergeCell ref="WIO39:WIP39"/>
    <mergeCell ref="WIS39:WIT39"/>
    <mergeCell ref="WIU39:WIV39"/>
    <mergeCell ref="WIX39:WIY39"/>
    <mergeCell ref="WJB39:WJC39"/>
    <mergeCell ref="WIA39:WIB39"/>
    <mergeCell ref="WIC39:WID39"/>
    <mergeCell ref="WIF39:WIG39"/>
    <mergeCell ref="WIJ39:WIK39"/>
    <mergeCell ref="WIL39:WIM39"/>
    <mergeCell ref="WHK39:WHL39"/>
    <mergeCell ref="WHN39:WHO39"/>
    <mergeCell ref="WHR39:WHS39"/>
    <mergeCell ref="WHT39:WHU39"/>
    <mergeCell ref="WHW39:WHX39"/>
    <mergeCell ref="WGV39:WGW39"/>
    <mergeCell ref="WGZ39:WHA39"/>
    <mergeCell ref="WHB39:WHC39"/>
    <mergeCell ref="WHE39:WHF39"/>
    <mergeCell ref="WHI39:WHJ39"/>
    <mergeCell ref="WGH39:WGI39"/>
    <mergeCell ref="WGJ39:WGK39"/>
    <mergeCell ref="WGM39:WGN39"/>
    <mergeCell ref="WGQ39:WGR39"/>
    <mergeCell ref="WGS39:WGT39"/>
    <mergeCell ref="WFR39:WFS39"/>
    <mergeCell ref="WFU39:WFV39"/>
    <mergeCell ref="WFY39:WFZ39"/>
    <mergeCell ref="WGA39:WGB39"/>
    <mergeCell ref="WGD39:WGE39"/>
    <mergeCell ref="WFC39:WFD39"/>
    <mergeCell ref="WFG39:WFH39"/>
    <mergeCell ref="WFI39:WFJ39"/>
    <mergeCell ref="WFL39:WFM39"/>
    <mergeCell ref="WFP39:WFQ39"/>
    <mergeCell ref="WEO39:WEP39"/>
    <mergeCell ref="WEQ39:WER39"/>
    <mergeCell ref="WET39:WEU39"/>
    <mergeCell ref="WEX39:WEY39"/>
    <mergeCell ref="WEZ39:WFA39"/>
    <mergeCell ref="WDY39:WDZ39"/>
    <mergeCell ref="WEB39:WEC39"/>
    <mergeCell ref="WEF39:WEG39"/>
    <mergeCell ref="WEH39:WEI39"/>
    <mergeCell ref="WEK39:WEL39"/>
    <mergeCell ref="WDJ39:WDK39"/>
    <mergeCell ref="WDN39:WDO39"/>
    <mergeCell ref="WDP39:WDQ39"/>
    <mergeCell ref="WDS39:WDT39"/>
    <mergeCell ref="WDW39:WDX39"/>
    <mergeCell ref="WCV39:WCW39"/>
    <mergeCell ref="WCX39:WCY39"/>
    <mergeCell ref="WDA39:WDB39"/>
    <mergeCell ref="WDE39:WDF39"/>
    <mergeCell ref="WDG39:WDH39"/>
    <mergeCell ref="WCF39:WCG39"/>
    <mergeCell ref="WCI39:WCJ39"/>
    <mergeCell ref="WCM39:WCN39"/>
    <mergeCell ref="WCO39:WCP39"/>
    <mergeCell ref="WCR39:WCS39"/>
    <mergeCell ref="WBQ39:WBR39"/>
    <mergeCell ref="WBU39:WBV39"/>
    <mergeCell ref="WBW39:WBX39"/>
    <mergeCell ref="WBZ39:WCA39"/>
    <mergeCell ref="WCD39:WCE39"/>
    <mergeCell ref="WBC39:WBD39"/>
    <mergeCell ref="WBE39:WBF39"/>
    <mergeCell ref="WBH39:WBI39"/>
    <mergeCell ref="WBL39:WBM39"/>
    <mergeCell ref="WBN39:WBO39"/>
    <mergeCell ref="WAM39:WAN39"/>
    <mergeCell ref="WAP39:WAQ39"/>
    <mergeCell ref="WAT39:WAU39"/>
    <mergeCell ref="WAV39:WAW39"/>
    <mergeCell ref="WAY39:WAZ39"/>
    <mergeCell ref="VZX39:VZY39"/>
    <mergeCell ref="WAB39:WAC39"/>
    <mergeCell ref="WAD39:WAE39"/>
    <mergeCell ref="WAG39:WAH39"/>
    <mergeCell ref="WAK39:WAL39"/>
    <mergeCell ref="VZJ39:VZK39"/>
    <mergeCell ref="VZL39:VZM39"/>
    <mergeCell ref="VZO39:VZP39"/>
    <mergeCell ref="VZS39:VZT39"/>
    <mergeCell ref="VZU39:VZV39"/>
    <mergeCell ref="VYT39:VYU39"/>
    <mergeCell ref="VYW39:VYX39"/>
    <mergeCell ref="VZA39:VZB39"/>
    <mergeCell ref="VZC39:VZD39"/>
    <mergeCell ref="VZF39:VZG39"/>
    <mergeCell ref="VYE39:VYF39"/>
    <mergeCell ref="VYI39:VYJ39"/>
    <mergeCell ref="VYK39:VYL39"/>
    <mergeCell ref="VYN39:VYO39"/>
    <mergeCell ref="VYR39:VYS39"/>
    <mergeCell ref="VXQ39:VXR39"/>
    <mergeCell ref="VXS39:VXT39"/>
    <mergeCell ref="VXV39:VXW39"/>
    <mergeCell ref="VXZ39:VYA39"/>
    <mergeCell ref="VYB39:VYC39"/>
    <mergeCell ref="VXA39:VXB39"/>
    <mergeCell ref="VXD39:VXE39"/>
    <mergeCell ref="VXH39:VXI39"/>
    <mergeCell ref="VXJ39:VXK39"/>
    <mergeCell ref="VXM39:VXN39"/>
    <mergeCell ref="VWL39:VWM39"/>
    <mergeCell ref="VWP39:VWQ39"/>
    <mergeCell ref="VWR39:VWS39"/>
    <mergeCell ref="VWU39:VWV39"/>
    <mergeCell ref="VWY39:VWZ39"/>
    <mergeCell ref="VVX39:VVY39"/>
    <mergeCell ref="VVZ39:VWA39"/>
    <mergeCell ref="VWC39:VWD39"/>
    <mergeCell ref="VWG39:VWH39"/>
    <mergeCell ref="VWI39:VWJ39"/>
    <mergeCell ref="VVH39:VVI39"/>
    <mergeCell ref="VVK39:VVL39"/>
    <mergeCell ref="VVO39:VVP39"/>
    <mergeCell ref="VVQ39:VVR39"/>
    <mergeCell ref="VVT39:VVU39"/>
    <mergeCell ref="VUS39:VUT39"/>
    <mergeCell ref="VUW39:VUX39"/>
    <mergeCell ref="VUY39:VUZ39"/>
    <mergeCell ref="VVB39:VVC39"/>
    <mergeCell ref="VVF39:VVG39"/>
    <mergeCell ref="VUE39:VUF39"/>
    <mergeCell ref="VUG39:VUH39"/>
    <mergeCell ref="VUJ39:VUK39"/>
    <mergeCell ref="VUN39:VUO39"/>
    <mergeCell ref="VUP39:VUQ39"/>
    <mergeCell ref="VTO39:VTP39"/>
    <mergeCell ref="VTR39:VTS39"/>
    <mergeCell ref="VTV39:VTW39"/>
    <mergeCell ref="VTX39:VTY39"/>
    <mergeCell ref="VUA39:VUB39"/>
    <mergeCell ref="VSZ39:VTA39"/>
    <mergeCell ref="VTD39:VTE39"/>
    <mergeCell ref="VTF39:VTG39"/>
    <mergeCell ref="VTI39:VTJ39"/>
    <mergeCell ref="VTM39:VTN39"/>
    <mergeCell ref="VSL39:VSM39"/>
    <mergeCell ref="VSN39:VSO39"/>
    <mergeCell ref="VSQ39:VSR39"/>
    <mergeCell ref="VSU39:VSV39"/>
    <mergeCell ref="VSW39:VSX39"/>
    <mergeCell ref="VRV39:VRW39"/>
    <mergeCell ref="VRY39:VRZ39"/>
    <mergeCell ref="VSC39:VSD39"/>
    <mergeCell ref="VSE39:VSF39"/>
    <mergeCell ref="VSH39:VSI39"/>
    <mergeCell ref="VRG39:VRH39"/>
    <mergeCell ref="VRK39:VRL39"/>
    <mergeCell ref="VRM39:VRN39"/>
    <mergeCell ref="VRP39:VRQ39"/>
    <mergeCell ref="VRT39:VRU39"/>
    <mergeCell ref="VQS39:VQT39"/>
    <mergeCell ref="VQU39:VQV39"/>
    <mergeCell ref="VQX39:VQY39"/>
    <mergeCell ref="VRB39:VRC39"/>
    <mergeCell ref="VRD39:VRE39"/>
    <mergeCell ref="VQC39:VQD39"/>
    <mergeCell ref="VQF39:VQG39"/>
    <mergeCell ref="VQJ39:VQK39"/>
    <mergeCell ref="VQL39:VQM39"/>
    <mergeCell ref="VQO39:VQP39"/>
    <mergeCell ref="VPN39:VPO39"/>
    <mergeCell ref="VPR39:VPS39"/>
    <mergeCell ref="VPT39:VPU39"/>
    <mergeCell ref="VPW39:VPX39"/>
    <mergeCell ref="VQA39:VQB39"/>
    <mergeCell ref="VOZ39:VPA39"/>
    <mergeCell ref="VPB39:VPC39"/>
    <mergeCell ref="VPE39:VPF39"/>
    <mergeCell ref="VPI39:VPJ39"/>
    <mergeCell ref="VPK39:VPL39"/>
    <mergeCell ref="VOJ39:VOK39"/>
    <mergeCell ref="VOM39:VON39"/>
    <mergeCell ref="VOQ39:VOR39"/>
    <mergeCell ref="VOS39:VOT39"/>
    <mergeCell ref="VOV39:VOW39"/>
    <mergeCell ref="VNU39:VNV39"/>
    <mergeCell ref="VNY39:VNZ39"/>
    <mergeCell ref="VOA39:VOB39"/>
    <mergeCell ref="VOD39:VOE39"/>
    <mergeCell ref="VOH39:VOI39"/>
    <mergeCell ref="VNG39:VNH39"/>
    <mergeCell ref="VNI39:VNJ39"/>
    <mergeCell ref="VNL39:VNM39"/>
    <mergeCell ref="VNP39:VNQ39"/>
    <mergeCell ref="VNR39:VNS39"/>
    <mergeCell ref="VMQ39:VMR39"/>
    <mergeCell ref="VMT39:VMU39"/>
    <mergeCell ref="VMX39:VMY39"/>
    <mergeCell ref="VMZ39:VNA39"/>
    <mergeCell ref="VNC39:VND39"/>
    <mergeCell ref="VMB39:VMC39"/>
    <mergeCell ref="VMF39:VMG39"/>
    <mergeCell ref="VMH39:VMI39"/>
    <mergeCell ref="VMK39:VML39"/>
    <mergeCell ref="VMO39:VMP39"/>
    <mergeCell ref="VLN39:VLO39"/>
    <mergeCell ref="VLP39:VLQ39"/>
    <mergeCell ref="VLS39:VLT39"/>
    <mergeCell ref="VLW39:VLX39"/>
    <mergeCell ref="VLY39:VLZ39"/>
    <mergeCell ref="VKX39:VKY39"/>
    <mergeCell ref="VLA39:VLB39"/>
    <mergeCell ref="VLE39:VLF39"/>
    <mergeCell ref="VLG39:VLH39"/>
    <mergeCell ref="VLJ39:VLK39"/>
    <mergeCell ref="VKI39:VKJ39"/>
    <mergeCell ref="VKM39:VKN39"/>
    <mergeCell ref="VKO39:VKP39"/>
    <mergeCell ref="VKR39:VKS39"/>
    <mergeCell ref="VKV39:VKW39"/>
    <mergeCell ref="VJU39:VJV39"/>
    <mergeCell ref="VJW39:VJX39"/>
    <mergeCell ref="VJZ39:VKA39"/>
    <mergeCell ref="VKD39:VKE39"/>
    <mergeCell ref="VKF39:VKG39"/>
    <mergeCell ref="VJE39:VJF39"/>
    <mergeCell ref="VJH39:VJI39"/>
    <mergeCell ref="VJL39:VJM39"/>
    <mergeCell ref="VJN39:VJO39"/>
    <mergeCell ref="VJQ39:VJR39"/>
    <mergeCell ref="VIP39:VIQ39"/>
    <mergeCell ref="VIT39:VIU39"/>
    <mergeCell ref="VIV39:VIW39"/>
    <mergeCell ref="VIY39:VIZ39"/>
    <mergeCell ref="VJC39:VJD39"/>
    <mergeCell ref="VIB39:VIC39"/>
    <mergeCell ref="VID39:VIE39"/>
    <mergeCell ref="VIG39:VIH39"/>
    <mergeCell ref="VIK39:VIL39"/>
    <mergeCell ref="VIM39:VIN39"/>
    <mergeCell ref="VHL39:VHM39"/>
    <mergeCell ref="VHO39:VHP39"/>
    <mergeCell ref="VHS39:VHT39"/>
    <mergeCell ref="VHU39:VHV39"/>
    <mergeCell ref="VHX39:VHY39"/>
    <mergeCell ref="VGW39:VGX39"/>
    <mergeCell ref="VHA39:VHB39"/>
    <mergeCell ref="VHC39:VHD39"/>
    <mergeCell ref="VHF39:VHG39"/>
    <mergeCell ref="VHJ39:VHK39"/>
    <mergeCell ref="VGI39:VGJ39"/>
    <mergeCell ref="VGK39:VGL39"/>
    <mergeCell ref="VGN39:VGO39"/>
    <mergeCell ref="VGR39:VGS39"/>
    <mergeCell ref="VGT39:VGU39"/>
    <mergeCell ref="VFS39:VFT39"/>
    <mergeCell ref="VFV39:VFW39"/>
    <mergeCell ref="VFZ39:VGA39"/>
    <mergeCell ref="VGB39:VGC39"/>
    <mergeCell ref="VGE39:VGF39"/>
    <mergeCell ref="VFD39:VFE39"/>
    <mergeCell ref="VFH39:VFI39"/>
    <mergeCell ref="VFJ39:VFK39"/>
    <mergeCell ref="VFM39:VFN39"/>
    <mergeCell ref="VFQ39:VFR39"/>
    <mergeCell ref="VEP39:VEQ39"/>
    <mergeCell ref="VER39:VES39"/>
    <mergeCell ref="VEU39:VEV39"/>
    <mergeCell ref="VEY39:VEZ39"/>
    <mergeCell ref="VFA39:VFB39"/>
    <mergeCell ref="VDZ39:VEA39"/>
    <mergeCell ref="VEC39:VED39"/>
    <mergeCell ref="VEG39:VEH39"/>
    <mergeCell ref="VEI39:VEJ39"/>
    <mergeCell ref="VEL39:VEM39"/>
    <mergeCell ref="VDK39:VDL39"/>
    <mergeCell ref="VDO39:VDP39"/>
    <mergeCell ref="VDQ39:VDR39"/>
    <mergeCell ref="VDT39:VDU39"/>
    <mergeCell ref="VDX39:VDY39"/>
    <mergeCell ref="VCW39:VCX39"/>
    <mergeCell ref="VCY39:VCZ39"/>
    <mergeCell ref="VDB39:VDC39"/>
    <mergeCell ref="VDF39:VDG39"/>
    <mergeCell ref="VDH39:VDI39"/>
    <mergeCell ref="VCG39:VCH39"/>
    <mergeCell ref="VCJ39:VCK39"/>
    <mergeCell ref="VCN39:VCO39"/>
    <mergeCell ref="VCP39:VCQ39"/>
    <mergeCell ref="VCS39:VCT39"/>
    <mergeCell ref="VBR39:VBS39"/>
    <mergeCell ref="VBV39:VBW39"/>
    <mergeCell ref="VBX39:VBY39"/>
    <mergeCell ref="VCA39:VCB39"/>
    <mergeCell ref="VCE39:VCF39"/>
    <mergeCell ref="VBD39:VBE39"/>
    <mergeCell ref="VBF39:VBG39"/>
    <mergeCell ref="VBI39:VBJ39"/>
    <mergeCell ref="VBM39:VBN39"/>
    <mergeCell ref="VBO39:VBP39"/>
    <mergeCell ref="VAN39:VAO39"/>
    <mergeCell ref="VAQ39:VAR39"/>
    <mergeCell ref="VAU39:VAV39"/>
    <mergeCell ref="VAW39:VAX39"/>
    <mergeCell ref="VAZ39:VBA39"/>
    <mergeCell ref="UZY39:UZZ39"/>
    <mergeCell ref="VAC39:VAD39"/>
    <mergeCell ref="VAE39:VAF39"/>
    <mergeCell ref="VAH39:VAI39"/>
    <mergeCell ref="VAL39:VAM39"/>
    <mergeCell ref="UZK39:UZL39"/>
    <mergeCell ref="UZM39:UZN39"/>
    <mergeCell ref="UZP39:UZQ39"/>
    <mergeCell ref="UZT39:UZU39"/>
    <mergeCell ref="UZV39:UZW39"/>
    <mergeCell ref="UYU39:UYV39"/>
    <mergeCell ref="UYX39:UYY39"/>
    <mergeCell ref="UZB39:UZC39"/>
    <mergeCell ref="UZD39:UZE39"/>
    <mergeCell ref="UZG39:UZH39"/>
    <mergeCell ref="UYF39:UYG39"/>
    <mergeCell ref="UYJ39:UYK39"/>
    <mergeCell ref="UYL39:UYM39"/>
    <mergeCell ref="UYO39:UYP39"/>
    <mergeCell ref="UYS39:UYT39"/>
    <mergeCell ref="UXR39:UXS39"/>
    <mergeCell ref="UXT39:UXU39"/>
    <mergeCell ref="UXW39:UXX39"/>
    <mergeCell ref="UYA39:UYB39"/>
    <mergeCell ref="UYC39:UYD39"/>
    <mergeCell ref="UXB39:UXC39"/>
    <mergeCell ref="UXE39:UXF39"/>
    <mergeCell ref="UXI39:UXJ39"/>
    <mergeCell ref="UXK39:UXL39"/>
    <mergeCell ref="UXN39:UXO39"/>
    <mergeCell ref="UWM39:UWN39"/>
    <mergeCell ref="UWQ39:UWR39"/>
    <mergeCell ref="UWS39:UWT39"/>
    <mergeCell ref="UWV39:UWW39"/>
    <mergeCell ref="UWZ39:UXA39"/>
    <mergeCell ref="UVY39:UVZ39"/>
    <mergeCell ref="UWA39:UWB39"/>
    <mergeCell ref="UWD39:UWE39"/>
    <mergeCell ref="UWH39:UWI39"/>
    <mergeCell ref="UWJ39:UWK39"/>
    <mergeCell ref="UVI39:UVJ39"/>
    <mergeCell ref="UVL39:UVM39"/>
    <mergeCell ref="UVP39:UVQ39"/>
    <mergeCell ref="UVR39:UVS39"/>
    <mergeCell ref="UVU39:UVV39"/>
    <mergeCell ref="UUT39:UUU39"/>
    <mergeCell ref="UUX39:UUY39"/>
    <mergeCell ref="UUZ39:UVA39"/>
    <mergeCell ref="UVC39:UVD39"/>
    <mergeCell ref="UVG39:UVH39"/>
    <mergeCell ref="UUF39:UUG39"/>
    <mergeCell ref="UUH39:UUI39"/>
    <mergeCell ref="UUK39:UUL39"/>
    <mergeCell ref="UUO39:UUP39"/>
    <mergeCell ref="UUQ39:UUR39"/>
    <mergeCell ref="UTP39:UTQ39"/>
    <mergeCell ref="UTS39:UTT39"/>
    <mergeCell ref="UTW39:UTX39"/>
    <mergeCell ref="UTY39:UTZ39"/>
    <mergeCell ref="UUB39:UUC39"/>
    <mergeCell ref="UTA39:UTB39"/>
    <mergeCell ref="UTE39:UTF39"/>
    <mergeCell ref="UTG39:UTH39"/>
    <mergeCell ref="UTJ39:UTK39"/>
    <mergeCell ref="UTN39:UTO39"/>
    <mergeCell ref="USM39:USN39"/>
    <mergeCell ref="USO39:USP39"/>
    <mergeCell ref="USR39:USS39"/>
    <mergeCell ref="USV39:USW39"/>
    <mergeCell ref="USX39:USY39"/>
    <mergeCell ref="URW39:URX39"/>
    <mergeCell ref="URZ39:USA39"/>
    <mergeCell ref="USD39:USE39"/>
    <mergeCell ref="USF39:USG39"/>
    <mergeCell ref="USI39:USJ39"/>
    <mergeCell ref="URH39:URI39"/>
    <mergeCell ref="URL39:URM39"/>
    <mergeCell ref="URN39:URO39"/>
    <mergeCell ref="URQ39:URR39"/>
    <mergeCell ref="URU39:URV39"/>
    <mergeCell ref="UQT39:UQU39"/>
    <mergeCell ref="UQV39:UQW39"/>
    <mergeCell ref="UQY39:UQZ39"/>
    <mergeCell ref="URC39:URD39"/>
    <mergeCell ref="URE39:URF39"/>
    <mergeCell ref="UQD39:UQE39"/>
    <mergeCell ref="UQG39:UQH39"/>
    <mergeCell ref="UQK39:UQL39"/>
    <mergeCell ref="UQM39:UQN39"/>
    <mergeCell ref="UQP39:UQQ39"/>
    <mergeCell ref="UPO39:UPP39"/>
    <mergeCell ref="UPS39:UPT39"/>
    <mergeCell ref="UPU39:UPV39"/>
    <mergeCell ref="UPX39:UPY39"/>
    <mergeCell ref="UQB39:UQC39"/>
    <mergeCell ref="UPA39:UPB39"/>
    <mergeCell ref="UPC39:UPD39"/>
    <mergeCell ref="UPF39:UPG39"/>
    <mergeCell ref="UPJ39:UPK39"/>
    <mergeCell ref="UPL39:UPM39"/>
    <mergeCell ref="UOK39:UOL39"/>
    <mergeCell ref="UON39:UOO39"/>
    <mergeCell ref="UOR39:UOS39"/>
    <mergeCell ref="UOT39:UOU39"/>
    <mergeCell ref="UOW39:UOX39"/>
    <mergeCell ref="UNV39:UNW39"/>
    <mergeCell ref="UNZ39:UOA39"/>
    <mergeCell ref="UOB39:UOC39"/>
    <mergeCell ref="UOE39:UOF39"/>
    <mergeCell ref="UOI39:UOJ39"/>
    <mergeCell ref="UNH39:UNI39"/>
    <mergeCell ref="UNJ39:UNK39"/>
    <mergeCell ref="UNM39:UNN39"/>
    <mergeCell ref="UNQ39:UNR39"/>
    <mergeCell ref="UNS39:UNT39"/>
    <mergeCell ref="UMR39:UMS39"/>
    <mergeCell ref="UMU39:UMV39"/>
    <mergeCell ref="UMY39:UMZ39"/>
    <mergeCell ref="UNA39:UNB39"/>
    <mergeCell ref="UND39:UNE39"/>
    <mergeCell ref="UMC39:UMD39"/>
    <mergeCell ref="UMG39:UMH39"/>
    <mergeCell ref="UMI39:UMJ39"/>
    <mergeCell ref="UML39:UMM39"/>
    <mergeCell ref="UMP39:UMQ39"/>
    <mergeCell ref="ULO39:ULP39"/>
    <mergeCell ref="ULQ39:ULR39"/>
    <mergeCell ref="ULT39:ULU39"/>
    <mergeCell ref="ULX39:ULY39"/>
    <mergeCell ref="ULZ39:UMA39"/>
    <mergeCell ref="UKY39:UKZ39"/>
    <mergeCell ref="ULB39:ULC39"/>
    <mergeCell ref="ULF39:ULG39"/>
    <mergeCell ref="ULH39:ULI39"/>
    <mergeCell ref="ULK39:ULL39"/>
    <mergeCell ref="UKJ39:UKK39"/>
    <mergeCell ref="UKN39:UKO39"/>
    <mergeCell ref="UKP39:UKQ39"/>
    <mergeCell ref="UKS39:UKT39"/>
    <mergeCell ref="UKW39:UKX39"/>
    <mergeCell ref="UJV39:UJW39"/>
    <mergeCell ref="UJX39:UJY39"/>
    <mergeCell ref="UKA39:UKB39"/>
    <mergeCell ref="UKE39:UKF39"/>
    <mergeCell ref="UKG39:UKH39"/>
    <mergeCell ref="UJF39:UJG39"/>
    <mergeCell ref="UJI39:UJJ39"/>
    <mergeCell ref="UJM39:UJN39"/>
    <mergeCell ref="UJO39:UJP39"/>
    <mergeCell ref="UJR39:UJS39"/>
    <mergeCell ref="UIQ39:UIR39"/>
    <mergeCell ref="UIU39:UIV39"/>
    <mergeCell ref="UIW39:UIX39"/>
    <mergeCell ref="UIZ39:UJA39"/>
    <mergeCell ref="UJD39:UJE39"/>
    <mergeCell ref="UIC39:UID39"/>
    <mergeCell ref="UIE39:UIF39"/>
    <mergeCell ref="UIH39:UII39"/>
    <mergeCell ref="UIL39:UIM39"/>
    <mergeCell ref="UIN39:UIO39"/>
    <mergeCell ref="UHM39:UHN39"/>
    <mergeCell ref="UHP39:UHQ39"/>
    <mergeCell ref="UHT39:UHU39"/>
    <mergeCell ref="UHV39:UHW39"/>
    <mergeCell ref="UHY39:UHZ39"/>
    <mergeCell ref="UGX39:UGY39"/>
    <mergeCell ref="UHB39:UHC39"/>
    <mergeCell ref="UHD39:UHE39"/>
    <mergeCell ref="UHG39:UHH39"/>
    <mergeCell ref="UHK39:UHL39"/>
    <mergeCell ref="UGJ39:UGK39"/>
    <mergeCell ref="UGL39:UGM39"/>
    <mergeCell ref="UGO39:UGP39"/>
    <mergeCell ref="UGS39:UGT39"/>
    <mergeCell ref="UGU39:UGV39"/>
    <mergeCell ref="UFT39:UFU39"/>
    <mergeCell ref="UFW39:UFX39"/>
    <mergeCell ref="UGA39:UGB39"/>
    <mergeCell ref="UGC39:UGD39"/>
    <mergeCell ref="UGF39:UGG39"/>
    <mergeCell ref="UFE39:UFF39"/>
    <mergeCell ref="UFI39:UFJ39"/>
    <mergeCell ref="UFK39:UFL39"/>
    <mergeCell ref="UFN39:UFO39"/>
    <mergeCell ref="UFR39:UFS39"/>
    <mergeCell ref="UEQ39:UER39"/>
    <mergeCell ref="UES39:UET39"/>
    <mergeCell ref="UEV39:UEW39"/>
    <mergeCell ref="UEZ39:UFA39"/>
    <mergeCell ref="UFB39:UFC39"/>
    <mergeCell ref="UEA39:UEB39"/>
    <mergeCell ref="UED39:UEE39"/>
    <mergeCell ref="UEH39:UEI39"/>
    <mergeCell ref="UEJ39:UEK39"/>
    <mergeCell ref="UEM39:UEN39"/>
    <mergeCell ref="UDL39:UDM39"/>
    <mergeCell ref="UDP39:UDQ39"/>
    <mergeCell ref="UDR39:UDS39"/>
    <mergeCell ref="UDU39:UDV39"/>
    <mergeCell ref="UDY39:UDZ39"/>
    <mergeCell ref="UCX39:UCY39"/>
    <mergeCell ref="UCZ39:UDA39"/>
    <mergeCell ref="UDC39:UDD39"/>
    <mergeCell ref="UDG39:UDH39"/>
    <mergeCell ref="UDI39:UDJ39"/>
    <mergeCell ref="UCH39:UCI39"/>
    <mergeCell ref="UCK39:UCL39"/>
    <mergeCell ref="UCO39:UCP39"/>
    <mergeCell ref="UCQ39:UCR39"/>
    <mergeCell ref="UCT39:UCU39"/>
    <mergeCell ref="UBS39:UBT39"/>
    <mergeCell ref="UBW39:UBX39"/>
    <mergeCell ref="UBY39:UBZ39"/>
    <mergeCell ref="UCB39:UCC39"/>
    <mergeCell ref="UCF39:UCG39"/>
    <mergeCell ref="UBE39:UBF39"/>
    <mergeCell ref="UBG39:UBH39"/>
    <mergeCell ref="UBJ39:UBK39"/>
    <mergeCell ref="UBN39:UBO39"/>
    <mergeCell ref="UBP39:UBQ39"/>
    <mergeCell ref="UAO39:UAP39"/>
    <mergeCell ref="UAR39:UAS39"/>
    <mergeCell ref="UAV39:UAW39"/>
    <mergeCell ref="UAX39:UAY39"/>
    <mergeCell ref="UBA39:UBB39"/>
    <mergeCell ref="TZZ39:UAA39"/>
    <mergeCell ref="UAD39:UAE39"/>
    <mergeCell ref="UAF39:UAG39"/>
    <mergeCell ref="UAI39:UAJ39"/>
    <mergeCell ref="UAM39:UAN39"/>
    <mergeCell ref="TZL39:TZM39"/>
    <mergeCell ref="TZN39:TZO39"/>
    <mergeCell ref="TZQ39:TZR39"/>
    <mergeCell ref="TZU39:TZV39"/>
    <mergeCell ref="TZW39:TZX39"/>
    <mergeCell ref="TYV39:TYW39"/>
    <mergeCell ref="TYY39:TYZ39"/>
    <mergeCell ref="TZC39:TZD39"/>
    <mergeCell ref="TZE39:TZF39"/>
    <mergeCell ref="TZH39:TZI39"/>
    <mergeCell ref="TYG39:TYH39"/>
    <mergeCell ref="TYK39:TYL39"/>
    <mergeCell ref="TYM39:TYN39"/>
    <mergeCell ref="TYP39:TYQ39"/>
    <mergeCell ref="TYT39:TYU39"/>
    <mergeCell ref="TXS39:TXT39"/>
    <mergeCell ref="TXU39:TXV39"/>
    <mergeCell ref="TXX39:TXY39"/>
    <mergeCell ref="TYB39:TYC39"/>
    <mergeCell ref="TYD39:TYE39"/>
    <mergeCell ref="TXC39:TXD39"/>
    <mergeCell ref="TXF39:TXG39"/>
    <mergeCell ref="TXJ39:TXK39"/>
    <mergeCell ref="TXL39:TXM39"/>
    <mergeCell ref="TXO39:TXP39"/>
    <mergeCell ref="TWN39:TWO39"/>
    <mergeCell ref="TWR39:TWS39"/>
    <mergeCell ref="TWT39:TWU39"/>
    <mergeCell ref="TWW39:TWX39"/>
    <mergeCell ref="TXA39:TXB39"/>
    <mergeCell ref="TVZ39:TWA39"/>
    <mergeCell ref="TWB39:TWC39"/>
    <mergeCell ref="TWE39:TWF39"/>
    <mergeCell ref="TWI39:TWJ39"/>
    <mergeCell ref="TWK39:TWL39"/>
    <mergeCell ref="TVJ39:TVK39"/>
    <mergeCell ref="TVM39:TVN39"/>
    <mergeCell ref="TVQ39:TVR39"/>
    <mergeCell ref="TVS39:TVT39"/>
    <mergeCell ref="TVV39:TVW39"/>
    <mergeCell ref="TUU39:TUV39"/>
    <mergeCell ref="TUY39:TUZ39"/>
    <mergeCell ref="TVA39:TVB39"/>
    <mergeCell ref="TVD39:TVE39"/>
    <mergeCell ref="TVH39:TVI39"/>
    <mergeCell ref="TUG39:TUH39"/>
    <mergeCell ref="TUI39:TUJ39"/>
    <mergeCell ref="TUL39:TUM39"/>
    <mergeCell ref="TUP39:TUQ39"/>
    <mergeCell ref="TUR39:TUS39"/>
    <mergeCell ref="TTQ39:TTR39"/>
    <mergeCell ref="TTT39:TTU39"/>
    <mergeCell ref="TTX39:TTY39"/>
    <mergeCell ref="TTZ39:TUA39"/>
    <mergeCell ref="TUC39:TUD39"/>
    <mergeCell ref="TTB39:TTC39"/>
    <mergeCell ref="TTF39:TTG39"/>
    <mergeCell ref="TTH39:TTI39"/>
    <mergeCell ref="TTK39:TTL39"/>
    <mergeCell ref="TTO39:TTP39"/>
    <mergeCell ref="TSN39:TSO39"/>
    <mergeCell ref="TSP39:TSQ39"/>
    <mergeCell ref="TSS39:TST39"/>
    <mergeCell ref="TSW39:TSX39"/>
    <mergeCell ref="TSY39:TSZ39"/>
    <mergeCell ref="TRX39:TRY39"/>
    <mergeCell ref="TSA39:TSB39"/>
    <mergeCell ref="TSE39:TSF39"/>
    <mergeCell ref="TSG39:TSH39"/>
    <mergeCell ref="TSJ39:TSK39"/>
    <mergeCell ref="TRI39:TRJ39"/>
    <mergeCell ref="TRM39:TRN39"/>
    <mergeCell ref="TRO39:TRP39"/>
    <mergeCell ref="TRR39:TRS39"/>
    <mergeCell ref="TRV39:TRW39"/>
    <mergeCell ref="TQU39:TQV39"/>
    <mergeCell ref="TQW39:TQX39"/>
    <mergeCell ref="TQZ39:TRA39"/>
    <mergeCell ref="TRD39:TRE39"/>
    <mergeCell ref="TRF39:TRG39"/>
    <mergeCell ref="TQE39:TQF39"/>
    <mergeCell ref="TQH39:TQI39"/>
    <mergeCell ref="TQL39:TQM39"/>
    <mergeCell ref="TQN39:TQO39"/>
    <mergeCell ref="TQQ39:TQR39"/>
    <mergeCell ref="TPP39:TPQ39"/>
    <mergeCell ref="TPT39:TPU39"/>
    <mergeCell ref="TPV39:TPW39"/>
    <mergeCell ref="TPY39:TPZ39"/>
    <mergeCell ref="TQC39:TQD39"/>
    <mergeCell ref="TPB39:TPC39"/>
    <mergeCell ref="TPD39:TPE39"/>
    <mergeCell ref="TPG39:TPH39"/>
    <mergeCell ref="TPK39:TPL39"/>
    <mergeCell ref="TPM39:TPN39"/>
    <mergeCell ref="TOL39:TOM39"/>
    <mergeCell ref="TOO39:TOP39"/>
    <mergeCell ref="TOS39:TOT39"/>
    <mergeCell ref="TOU39:TOV39"/>
    <mergeCell ref="TOX39:TOY39"/>
    <mergeCell ref="TNW39:TNX39"/>
    <mergeCell ref="TOA39:TOB39"/>
    <mergeCell ref="TOC39:TOD39"/>
    <mergeCell ref="TOF39:TOG39"/>
    <mergeCell ref="TOJ39:TOK39"/>
    <mergeCell ref="TNI39:TNJ39"/>
    <mergeCell ref="TNK39:TNL39"/>
    <mergeCell ref="TNN39:TNO39"/>
    <mergeCell ref="TNR39:TNS39"/>
    <mergeCell ref="TNT39:TNU39"/>
    <mergeCell ref="TMS39:TMT39"/>
    <mergeCell ref="TMV39:TMW39"/>
    <mergeCell ref="TMZ39:TNA39"/>
    <mergeCell ref="TNB39:TNC39"/>
    <mergeCell ref="TNE39:TNF39"/>
    <mergeCell ref="TMD39:TME39"/>
    <mergeCell ref="TMH39:TMI39"/>
    <mergeCell ref="TMJ39:TMK39"/>
    <mergeCell ref="TMM39:TMN39"/>
    <mergeCell ref="TMQ39:TMR39"/>
    <mergeCell ref="TLP39:TLQ39"/>
    <mergeCell ref="TLR39:TLS39"/>
    <mergeCell ref="TLU39:TLV39"/>
    <mergeCell ref="TLY39:TLZ39"/>
    <mergeCell ref="TMA39:TMB39"/>
    <mergeCell ref="TKZ39:TLA39"/>
    <mergeCell ref="TLC39:TLD39"/>
    <mergeCell ref="TLG39:TLH39"/>
    <mergeCell ref="TLI39:TLJ39"/>
    <mergeCell ref="TLL39:TLM39"/>
    <mergeCell ref="TKK39:TKL39"/>
    <mergeCell ref="TKO39:TKP39"/>
    <mergeCell ref="TKQ39:TKR39"/>
    <mergeCell ref="TKT39:TKU39"/>
    <mergeCell ref="TKX39:TKY39"/>
    <mergeCell ref="TJW39:TJX39"/>
    <mergeCell ref="TJY39:TJZ39"/>
    <mergeCell ref="TKB39:TKC39"/>
    <mergeCell ref="TKF39:TKG39"/>
    <mergeCell ref="TKH39:TKI39"/>
    <mergeCell ref="TJG39:TJH39"/>
    <mergeCell ref="TJJ39:TJK39"/>
    <mergeCell ref="TJN39:TJO39"/>
    <mergeCell ref="TJP39:TJQ39"/>
    <mergeCell ref="TJS39:TJT39"/>
    <mergeCell ref="TIR39:TIS39"/>
    <mergeCell ref="TIV39:TIW39"/>
    <mergeCell ref="TIX39:TIY39"/>
    <mergeCell ref="TJA39:TJB39"/>
    <mergeCell ref="TJE39:TJF39"/>
    <mergeCell ref="TID39:TIE39"/>
    <mergeCell ref="TIF39:TIG39"/>
    <mergeCell ref="TII39:TIJ39"/>
    <mergeCell ref="TIM39:TIN39"/>
    <mergeCell ref="TIO39:TIP39"/>
    <mergeCell ref="THN39:THO39"/>
    <mergeCell ref="THQ39:THR39"/>
    <mergeCell ref="THU39:THV39"/>
    <mergeCell ref="THW39:THX39"/>
    <mergeCell ref="THZ39:TIA39"/>
    <mergeCell ref="TGY39:TGZ39"/>
    <mergeCell ref="THC39:THD39"/>
    <mergeCell ref="THE39:THF39"/>
    <mergeCell ref="THH39:THI39"/>
    <mergeCell ref="THL39:THM39"/>
    <mergeCell ref="TGK39:TGL39"/>
    <mergeCell ref="TGM39:TGN39"/>
    <mergeCell ref="TGP39:TGQ39"/>
    <mergeCell ref="TGT39:TGU39"/>
    <mergeCell ref="TGV39:TGW39"/>
    <mergeCell ref="TFU39:TFV39"/>
    <mergeCell ref="TFX39:TFY39"/>
    <mergeCell ref="TGB39:TGC39"/>
    <mergeCell ref="TGD39:TGE39"/>
    <mergeCell ref="TGG39:TGH39"/>
    <mergeCell ref="TFF39:TFG39"/>
    <mergeCell ref="TFJ39:TFK39"/>
    <mergeCell ref="TFL39:TFM39"/>
    <mergeCell ref="TFO39:TFP39"/>
    <mergeCell ref="TFS39:TFT39"/>
    <mergeCell ref="TER39:TES39"/>
    <mergeCell ref="TET39:TEU39"/>
    <mergeCell ref="TEW39:TEX39"/>
    <mergeCell ref="TFA39:TFB39"/>
    <mergeCell ref="TFC39:TFD39"/>
    <mergeCell ref="TEB39:TEC39"/>
    <mergeCell ref="TEE39:TEF39"/>
    <mergeCell ref="TEI39:TEJ39"/>
    <mergeCell ref="TEK39:TEL39"/>
    <mergeCell ref="TEN39:TEO39"/>
    <mergeCell ref="TDM39:TDN39"/>
    <mergeCell ref="TDQ39:TDR39"/>
    <mergeCell ref="TDS39:TDT39"/>
    <mergeCell ref="TDV39:TDW39"/>
    <mergeCell ref="TDZ39:TEA39"/>
    <mergeCell ref="TCY39:TCZ39"/>
    <mergeCell ref="TDA39:TDB39"/>
    <mergeCell ref="TDD39:TDE39"/>
    <mergeCell ref="TDH39:TDI39"/>
    <mergeCell ref="TDJ39:TDK39"/>
    <mergeCell ref="TCI39:TCJ39"/>
    <mergeCell ref="TCL39:TCM39"/>
    <mergeCell ref="TCP39:TCQ39"/>
    <mergeCell ref="TCR39:TCS39"/>
    <mergeCell ref="TCU39:TCV39"/>
    <mergeCell ref="TBT39:TBU39"/>
    <mergeCell ref="TBX39:TBY39"/>
    <mergeCell ref="TBZ39:TCA39"/>
    <mergeCell ref="TCC39:TCD39"/>
    <mergeCell ref="TCG39:TCH39"/>
    <mergeCell ref="TBF39:TBG39"/>
    <mergeCell ref="TBH39:TBI39"/>
    <mergeCell ref="TBK39:TBL39"/>
    <mergeCell ref="TBO39:TBP39"/>
    <mergeCell ref="TBQ39:TBR39"/>
    <mergeCell ref="TAP39:TAQ39"/>
    <mergeCell ref="TAS39:TAT39"/>
    <mergeCell ref="TAW39:TAX39"/>
    <mergeCell ref="TAY39:TAZ39"/>
    <mergeCell ref="TBB39:TBC39"/>
    <mergeCell ref="TAA39:TAB39"/>
    <mergeCell ref="TAE39:TAF39"/>
    <mergeCell ref="TAG39:TAH39"/>
    <mergeCell ref="TAJ39:TAK39"/>
    <mergeCell ref="TAN39:TAO39"/>
    <mergeCell ref="SZM39:SZN39"/>
    <mergeCell ref="SZO39:SZP39"/>
    <mergeCell ref="SZR39:SZS39"/>
    <mergeCell ref="SZV39:SZW39"/>
    <mergeCell ref="SZX39:SZY39"/>
    <mergeCell ref="SYW39:SYX39"/>
    <mergeCell ref="SYZ39:SZA39"/>
    <mergeCell ref="SZD39:SZE39"/>
    <mergeCell ref="SZF39:SZG39"/>
    <mergeCell ref="SZI39:SZJ39"/>
    <mergeCell ref="SYH39:SYI39"/>
    <mergeCell ref="SYL39:SYM39"/>
    <mergeCell ref="SYN39:SYO39"/>
    <mergeCell ref="SYQ39:SYR39"/>
    <mergeCell ref="SYU39:SYV39"/>
    <mergeCell ref="SXT39:SXU39"/>
    <mergeCell ref="SXV39:SXW39"/>
    <mergeCell ref="SXY39:SXZ39"/>
    <mergeCell ref="SYC39:SYD39"/>
    <mergeCell ref="SYE39:SYF39"/>
    <mergeCell ref="SXD39:SXE39"/>
    <mergeCell ref="SXG39:SXH39"/>
    <mergeCell ref="SXK39:SXL39"/>
    <mergeCell ref="SXM39:SXN39"/>
    <mergeCell ref="SXP39:SXQ39"/>
    <mergeCell ref="SWO39:SWP39"/>
    <mergeCell ref="SWS39:SWT39"/>
    <mergeCell ref="SWU39:SWV39"/>
    <mergeCell ref="SWX39:SWY39"/>
    <mergeCell ref="SXB39:SXC39"/>
    <mergeCell ref="SWA39:SWB39"/>
    <mergeCell ref="SWC39:SWD39"/>
    <mergeCell ref="SWF39:SWG39"/>
    <mergeCell ref="SWJ39:SWK39"/>
    <mergeCell ref="SWL39:SWM39"/>
    <mergeCell ref="SVK39:SVL39"/>
    <mergeCell ref="SVN39:SVO39"/>
    <mergeCell ref="SVR39:SVS39"/>
    <mergeCell ref="SVT39:SVU39"/>
    <mergeCell ref="SVW39:SVX39"/>
    <mergeCell ref="SUV39:SUW39"/>
    <mergeCell ref="SUZ39:SVA39"/>
    <mergeCell ref="SVB39:SVC39"/>
    <mergeCell ref="SVE39:SVF39"/>
    <mergeCell ref="SVI39:SVJ39"/>
    <mergeCell ref="SUH39:SUI39"/>
    <mergeCell ref="SUJ39:SUK39"/>
    <mergeCell ref="SUM39:SUN39"/>
    <mergeCell ref="SUQ39:SUR39"/>
    <mergeCell ref="SUS39:SUT39"/>
    <mergeCell ref="STR39:STS39"/>
    <mergeCell ref="STU39:STV39"/>
    <mergeCell ref="STY39:STZ39"/>
    <mergeCell ref="SUA39:SUB39"/>
    <mergeCell ref="SUD39:SUE39"/>
    <mergeCell ref="STC39:STD39"/>
    <mergeCell ref="STG39:STH39"/>
    <mergeCell ref="STI39:STJ39"/>
    <mergeCell ref="STL39:STM39"/>
    <mergeCell ref="STP39:STQ39"/>
    <mergeCell ref="SSO39:SSP39"/>
    <mergeCell ref="SSQ39:SSR39"/>
    <mergeCell ref="SST39:SSU39"/>
    <mergeCell ref="SSX39:SSY39"/>
    <mergeCell ref="SSZ39:STA39"/>
    <mergeCell ref="SRY39:SRZ39"/>
    <mergeCell ref="SSB39:SSC39"/>
    <mergeCell ref="SSF39:SSG39"/>
    <mergeCell ref="SSH39:SSI39"/>
    <mergeCell ref="SSK39:SSL39"/>
    <mergeCell ref="SRJ39:SRK39"/>
    <mergeCell ref="SRN39:SRO39"/>
    <mergeCell ref="SRP39:SRQ39"/>
    <mergeCell ref="SRS39:SRT39"/>
    <mergeCell ref="SRW39:SRX39"/>
    <mergeCell ref="SQV39:SQW39"/>
    <mergeCell ref="SQX39:SQY39"/>
    <mergeCell ref="SRA39:SRB39"/>
    <mergeCell ref="SRE39:SRF39"/>
    <mergeCell ref="SRG39:SRH39"/>
    <mergeCell ref="SQF39:SQG39"/>
    <mergeCell ref="SQI39:SQJ39"/>
    <mergeCell ref="SQM39:SQN39"/>
    <mergeCell ref="SQO39:SQP39"/>
    <mergeCell ref="SQR39:SQS39"/>
    <mergeCell ref="SPQ39:SPR39"/>
    <mergeCell ref="SPU39:SPV39"/>
    <mergeCell ref="SPW39:SPX39"/>
    <mergeCell ref="SPZ39:SQA39"/>
    <mergeCell ref="SQD39:SQE39"/>
    <mergeCell ref="SPC39:SPD39"/>
    <mergeCell ref="SPE39:SPF39"/>
    <mergeCell ref="SPH39:SPI39"/>
    <mergeCell ref="SPL39:SPM39"/>
    <mergeCell ref="SPN39:SPO39"/>
    <mergeCell ref="SOM39:SON39"/>
    <mergeCell ref="SOP39:SOQ39"/>
    <mergeCell ref="SOT39:SOU39"/>
    <mergeCell ref="SOV39:SOW39"/>
    <mergeCell ref="SOY39:SOZ39"/>
    <mergeCell ref="SNX39:SNY39"/>
    <mergeCell ref="SOB39:SOC39"/>
    <mergeCell ref="SOD39:SOE39"/>
    <mergeCell ref="SOG39:SOH39"/>
    <mergeCell ref="SOK39:SOL39"/>
    <mergeCell ref="SNJ39:SNK39"/>
    <mergeCell ref="SNL39:SNM39"/>
    <mergeCell ref="SNO39:SNP39"/>
    <mergeCell ref="SNS39:SNT39"/>
    <mergeCell ref="SNU39:SNV39"/>
    <mergeCell ref="SMT39:SMU39"/>
    <mergeCell ref="SMW39:SMX39"/>
    <mergeCell ref="SNA39:SNB39"/>
    <mergeCell ref="SNC39:SND39"/>
    <mergeCell ref="SNF39:SNG39"/>
    <mergeCell ref="SME39:SMF39"/>
    <mergeCell ref="SMI39:SMJ39"/>
    <mergeCell ref="SMK39:SML39"/>
    <mergeCell ref="SMN39:SMO39"/>
    <mergeCell ref="SMR39:SMS39"/>
    <mergeCell ref="SLQ39:SLR39"/>
    <mergeCell ref="SLS39:SLT39"/>
    <mergeCell ref="SLV39:SLW39"/>
    <mergeCell ref="SLZ39:SMA39"/>
    <mergeCell ref="SMB39:SMC39"/>
    <mergeCell ref="SLA39:SLB39"/>
    <mergeCell ref="SLD39:SLE39"/>
    <mergeCell ref="SLH39:SLI39"/>
    <mergeCell ref="SLJ39:SLK39"/>
    <mergeCell ref="SLM39:SLN39"/>
    <mergeCell ref="SKL39:SKM39"/>
    <mergeCell ref="SKP39:SKQ39"/>
    <mergeCell ref="SKR39:SKS39"/>
    <mergeCell ref="SKU39:SKV39"/>
    <mergeCell ref="SKY39:SKZ39"/>
    <mergeCell ref="SJX39:SJY39"/>
    <mergeCell ref="SJZ39:SKA39"/>
    <mergeCell ref="SKC39:SKD39"/>
    <mergeCell ref="SKG39:SKH39"/>
    <mergeCell ref="SKI39:SKJ39"/>
    <mergeCell ref="SJH39:SJI39"/>
    <mergeCell ref="SJK39:SJL39"/>
    <mergeCell ref="SJO39:SJP39"/>
    <mergeCell ref="SJQ39:SJR39"/>
    <mergeCell ref="SJT39:SJU39"/>
    <mergeCell ref="SIS39:SIT39"/>
    <mergeCell ref="SIW39:SIX39"/>
    <mergeCell ref="SIY39:SIZ39"/>
    <mergeCell ref="SJB39:SJC39"/>
    <mergeCell ref="SJF39:SJG39"/>
    <mergeCell ref="SIE39:SIF39"/>
    <mergeCell ref="SIG39:SIH39"/>
    <mergeCell ref="SIJ39:SIK39"/>
    <mergeCell ref="SIN39:SIO39"/>
    <mergeCell ref="SIP39:SIQ39"/>
    <mergeCell ref="SHO39:SHP39"/>
    <mergeCell ref="SHR39:SHS39"/>
    <mergeCell ref="SHV39:SHW39"/>
    <mergeCell ref="SHX39:SHY39"/>
    <mergeCell ref="SIA39:SIB39"/>
    <mergeCell ref="SGZ39:SHA39"/>
    <mergeCell ref="SHD39:SHE39"/>
    <mergeCell ref="SHF39:SHG39"/>
    <mergeCell ref="SHI39:SHJ39"/>
    <mergeCell ref="SHM39:SHN39"/>
    <mergeCell ref="SGL39:SGM39"/>
    <mergeCell ref="SGN39:SGO39"/>
    <mergeCell ref="SGQ39:SGR39"/>
    <mergeCell ref="SGU39:SGV39"/>
    <mergeCell ref="SGW39:SGX39"/>
    <mergeCell ref="SFV39:SFW39"/>
    <mergeCell ref="SFY39:SFZ39"/>
    <mergeCell ref="SGC39:SGD39"/>
    <mergeCell ref="SGE39:SGF39"/>
    <mergeCell ref="SGH39:SGI39"/>
    <mergeCell ref="SFG39:SFH39"/>
    <mergeCell ref="SFK39:SFL39"/>
    <mergeCell ref="SFM39:SFN39"/>
    <mergeCell ref="SFP39:SFQ39"/>
    <mergeCell ref="SFT39:SFU39"/>
    <mergeCell ref="SES39:SET39"/>
    <mergeCell ref="SEU39:SEV39"/>
    <mergeCell ref="SEX39:SEY39"/>
    <mergeCell ref="SFB39:SFC39"/>
    <mergeCell ref="SFD39:SFE39"/>
    <mergeCell ref="SEC39:SED39"/>
    <mergeCell ref="SEF39:SEG39"/>
    <mergeCell ref="SEJ39:SEK39"/>
    <mergeCell ref="SEL39:SEM39"/>
    <mergeCell ref="SEO39:SEP39"/>
    <mergeCell ref="SDN39:SDO39"/>
    <mergeCell ref="SDR39:SDS39"/>
    <mergeCell ref="SDT39:SDU39"/>
    <mergeCell ref="SDW39:SDX39"/>
    <mergeCell ref="SEA39:SEB39"/>
    <mergeCell ref="SCZ39:SDA39"/>
    <mergeCell ref="SDB39:SDC39"/>
    <mergeCell ref="SDE39:SDF39"/>
    <mergeCell ref="SDI39:SDJ39"/>
    <mergeCell ref="SDK39:SDL39"/>
    <mergeCell ref="SCJ39:SCK39"/>
    <mergeCell ref="SCM39:SCN39"/>
    <mergeCell ref="SCQ39:SCR39"/>
    <mergeCell ref="SCS39:SCT39"/>
    <mergeCell ref="SCV39:SCW39"/>
    <mergeCell ref="SBU39:SBV39"/>
    <mergeCell ref="SBY39:SBZ39"/>
    <mergeCell ref="SCA39:SCB39"/>
    <mergeCell ref="SCD39:SCE39"/>
    <mergeCell ref="SCH39:SCI39"/>
    <mergeCell ref="SBG39:SBH39"/>
    <mergeCell ref="SBI39:SBJ39"/>
    <mergeCell ref="SBL39:SBM39"/>
    <mergeCell ref="SBP39:SBQ39"/>
    <mergeCell ref="SBR39:SBS39"/>
    <mergeCell ref="SAQ39:SAR39"/>
    <mergeCell ref="SAT39:SAU39"/>
    <mergeCell ref="SAX39:SAY39"/>
    <mergeCell ref="SAZ39:SBA39"/>
    <mergeCell ref="SBC39:SBD39"/>
    <mergeCell ref="SAB39:SAC39"/>
    <mergeCell ref="SAF39:SAG39"/>
    <mergeCell ref="SAH39:SAI39"/>
    <mergeCell ref="SAK39:SAL39"/>
    <mergeCell ref="SAO39:SAP39"/>
    <mergeCell ref="RZN39:RZO39"/>
    <mergeCell ref="RZP39:RZQ39"/>
    <mergeCell ref="RZS39:RZT39"/>
    <mergeCell ref="RZW39:RZX39"/>
    <mergeCell ref="RZY39:RZZ39"/>
    <mergeCell ref="RYX39:RYY39"/>
    <mergeCell ref="RZA39:RZB39"/>
    <mergeCell ref="RZE39:RZF39"/>
    <mergeCell ref="RZG39:RZH39"/>
    <mergeCell ref="RZJ39:RZK39"/>
    <mergeCell ref="RYI39:RYJ39"/>
    <mergeCell ref="RYM39:RYN39"/>
    <mergeCell ref="RYO39:RYP39"/>
    <mergeCell ref="RYR39:RYS39"/>
    <mergeCell ref="RYV39:RYW39"/>
    <mergeCell ref="RXU39:RXV39"/>
    <mergeCell ref="RXW39:RXX39"/>
    <mergeCell ref="RXZ39:RYA39"/>
    <mergeCell ref="RYD39:RYE39"/>
    <mergeCell ref="RYF39:RYG39"/>
    <mergeCell ref="RXE39:RXF39"/>
    <mergeCell ref="RXH39:RXI39"/>
    <mergeCell ref="RXL39:RXM39"/>
    <mergeCell ref="RXN39:RXO39"/>
    <mergeCell ref="RXQ39:RXR39"/>
    <mergeCell ref="RWP39:RWQ39"/>
    <mergeCell ref="RWT39:RWU39"/>
    <mergeCell ref="RWV39:RWW39"/>
    <mergeCell ref="RWY39:RWZ39"/>
    <mergeCell ref="RXC39:RXD39"/>
    <mergeCell ref="RWB39:RWC39"/>
    <mergeCell ref="RWD39:RWE39"/>
    <mergeCell ref="RWG39:RWH39"/>
    <mergeCell ref="RWK39:RWL39"/>
    <mergeCell ref="RWM39:RWN39"/>
    <mergeCell ref="RVL39:RVM39"/>
    <mergeCell ref="RVO39:RVP39"/>
    <mergeCell ref="RVS39:RVT39"/>
    <mergeCell ref="RVU39:RVV39"/>
    <mergeCell ref="RVX39:RVY39"/>
    <mergeCell ref="RUW39:RUX39"/>
    <mergeCell ref="RVA39:RVB39"/>
    <mergeCell ref="RVC39:RVD39"/>
    <mergeCell ref="RVF39:RVG39"/>
    <mergeCell ref="RVJ39:RVK39"/>
    <mergeCell ref="RUI39:RUJ39"/>
    <mergeCell ref="RUK39:RUL39"/>
    <mergeCell ref="RUN39:RUO39"/>
    <mergeCell ref="RUR39:RUS39"/>
    <mergeCell ref="RUT39:RUU39"/>
    <mergeCell ref="RTS39:RTT39"/>
    <mergeCell ref="RTV39:RTW39"/>
    <mergeCell ref="RTZ39:RUA39"/>
    <mergeCell ref="RUB39:RUC39"/>
    <mergeCell ref="RUE39:RUF39"/>
    <mergeCell ref="RTD39:RTE39"/>
    <mergeCell ref="RTH39:RTI39"/>
    <mergeCell ref="RTJ39:RTK39"/>
    <mergeCell ref="RTM39:RTN39"/>
    <mergeCell ref="RTQ39:RTR39"/>
    <mergeCell ref="RSP39:RSQ39"/>
    <mergeCell ref="RSR39:RSS39"/>
    <mergeCell ref="RSU39:RSV39"/>
    <mergeCell ref="RSY39:RSZ39"/>
    <mergeCell ref="RTA39:RTB39"/>
    <mergeCell ref="RRZ39:RSA39"/>
    <mergeCell ref="RSC39:RSD39"/>
    <mergeCell ref="RSG39:RSH39"/>
    <mergeCell ref="RSI39:RSJ39"/>
    <mergeCell ref="RSL39:RSM39"/>
    <mergeCell ref="RRK39:RRL39"/>
    <mergeCell ref="RRO39:RRP39"/>
    <mergeCell ref="RRQ39:RRR39"/>
    <mergeCell ref="RRT39:RRU39"/>
    <mergeCell ref="RRX39:RRY39"/>
    <mergeCell ref="RQW39:RQX39"/>
    <mergeCell ref="RQY39:RQZ39"/>
    <mergeCell ref="RRB39:RRC39"/>
    <mergeCell ref="RRF39:RRG39"/>
    <mergeCell ref="RRH39:RRI39"/>
    <mergeCell ref="RQG39:RQH39"/>
    <mergeCell ref="RQJ39:RQK39"/>
    <mergeCell ref="RQN39:RQO39"/>
    <mergeCell ref="RQP39:RQQ39"/>
    <mergeCell ref="RQS39:RQT39"/>
    <mergeCell ref="RPR39:RPS39"/>
    <mergeCell ref="RPV39:RPW39"/>
    <mergeCell ref="RPX39:RPY39"/>
    <mergeCell ref="RQA39:RQB39"/>
    <mergeCell ref="RQE39:RQF39"/>
    <mergeCell ref="RPD39:RPE39"/>
    <mergeCell ref="RPF39:RPG39"/>
    <mergeCell ref="RPI39:RPJ39"/>
    <mergeCell ref="RPM39:RPN39"/>
    <mergeCell ref="RPO39:RPP39"/>
    <mergeCell ref="RON39:ROO39"/>
    <mergeCell ref="ROQ39:ROR39"/>
    <mergeCell ref="ROU39:ROV39"/>
    <mergeCell ref="ROW39:ROX39"/>
    <mergeCell ref="ROZ39:RPA39"/>
    <mergeCell ref="RNY39:RNZ39"/>
    <mergeCell ref="ROC39:ROD39"/>
    <mergeCell ref="ROE39:ROF39"/>
    <mergeCell ref="ROH39:ROI39"/>
    <mergeCell ref="ROL39:ROM39"/>
    <mergeCell ref="RNK39:RNL39"/>
    <mergeCell ref="RNM39:RNN39"/>
    <mergeCell ref="RNP39:RNQ39"/>
    <mergeCell ref="RNT39:RNU39"/>
    <mergeCell ref="RNV39:RNW39"/>
    <mergeCell ref="RMU39:RMV39"/>
    <mergeCell ref="RMX39:RMY39"/>
    <mergeCell ref="RNB39:RNC39"/>
    <mergeCell ref="RND39:RNE39"/>
    <mergeCell ref="RNG39:RNH39"/>
    <mergeCell ref="RMF39:RMG39"/>
    <mergeCell ref="RMJ39:RMK39"/>
    <mergeCell ref="RML39:RMM39"/>
    <mergeCell ref="RMO39:RMP39"/>
    <mergeCell ref="RMS39:RMT39"/>
    <mergeCell ref="RLR39:RLS39"/>
    <mergeCell ref="RLT39:RLU39"/>
    <mergeCell ref="RLW39:RLX39"/>
    <mergeCell ref="RMA39:RMB39"/>
    <mergeCell ref="RMC39:RMD39"/>
    <mergeCell ref="RLB39:RLC39"/>
    <mergeCell ref="RLE39:RLF39"/>
    <mergeCell ref="RLI39:RLJ39"/>
    <mergeCell ref="RLK39:RLL39"/>
    <mergeCell ref="RLN39:RLO39"/>
    <mergeCell ref="RKM39:RKN39"/>
    <mergeCell ref="RKQ39:RKR39"/>
    <mergeCell ref="RKS39:RKT39"/>
    <mergeCell ref="RKV39:RKW39"/>
    <mergeCell ref="RKZ39:RLA39"/>
    <mergeCell ref="RJY39:RJZ39"/>
    <mergeCell ref="RKA39:RKB39"/>
    <mergeCell ref="RKD39:RKE39"/>
    <mergeCell ref="RKH39:RKI39"/>
    <mergeCell ref="RKJ39:RKK39"/>
    <mergeCell ref="RJI39:RJJ39"/>
    <mergeCell ref="RJL39:RJM39"/>
    <mergeCell ref="RJP39:RJQ39"/>
    <mergeCell ref="RJR39:RJS39"/>
    <mergeCell ref="RJU39:RJV39"/>
    <mergeCell ref="RIT39:RIU39"/>
    <mergeCell ref="RIX39:RIY39"/>
    <mergeCell ref="RIZ39:RJA39"/>
    <mergeCell ref="RJC39:RJD39"/>
    <mergeCell ref="RJG39:RJH39"/>
    <mergeCell ref="RIF39:RIG39"/>
    <mergeCell ref="RIH39:RII39"/>
    <mergeCell ref="RIK39:RIL39"/>
    <mergeCell ref="RIO39:RIP39"/>
    <mergeCell ref="RIQ39:RIR39"/>
    <mergeCell ref="RHP39:RHQ39"/>
    <mergeCell ref="RHS39:RHT39"/>
    <mergeCell ref="RHW39:RHX39"/>
    <mergeCell ref="RHY39:RHZ39"/>
    <mergeCell ref="RIB39:RIC39"/>
    <mergeCell ref="RHA39:RHB39"/>
    <mergeCell ref="RHE39:RHF39"/>
    <mergeCell ref="RHG39:RHH39"/>
    <mergeCell ref="RHJ39:RHK39"/>
    <mergeCell ref="RHN39:RHO39"/>
    <mergeCell ref="RGM39:RGN39"/>
    <mergeCell ref="RGO39:RGP39"/>
    <mergeCell ref="RGR39:RGS39"/>
    <mergeCell ref="RGV39:RGW39"/>
    <mergeCell ref="RGX39:RGY39"/>
    <mergeCell ref="RFW39:RFX39"/>
    <mergeCell ref="RFZ39:RGA39"/>
    <mergeCell ref="RGD39:RGE39"/>
    <mergeCell ref="RGF39:RGG39"/>
    <mergeCell ref="RGI39:RGJ39"/>
    <mergeCell ref="RFH39:RFI39"/>
    <mergeCell ref="RFL39:RFM39"/>
    <mergeCell ref="RFN39:RFO39"/>
    <mergeCell ref="RFQ39:RFR39"/>
    <mergeCell ref="RFU39:RFV39"/>
    <mergeCell ref="RET39:REU39"/>
    <mergeCell ref="REV39:REW39"/>
    <mergeCell ref="REY39:REZ39"/>
    <mergeCell ref="RFC39:RFD39"/>
    <mergeCell ref="RFE39:RFF39"/>
    <mergeCell ref="RED39:REE39"/>
    <mergeCell ref="REG39:REH39"/>
    <mergeCell ref="REK39:REL39"/>
    <mergeCell ref="REM39:REN39"/>
    <mergeCell ref="REP39:REQ39"/>
    <mergeCell ref="RDO39:RDP39"/>
    <mergeCell ref="RDS39:RDT39"/>
    <mergeCell ref="RDU39:RDV39"/>
    <mergeCell ref="RDX39:RDY39"/>
    <mergeCell ref="REB39:REC39"/>
    <mergeCell ref="RDA39:RDB39"/>
    <mergeCell ref="RDC39:RDD39"/>
    <mergeCell ref="RDF39:RDG39"/>
    <mergeCell ref="RDJ39:RDK39"/>
    <mergeCell ref="RDL39:RDM39"/>
    <mergeCell ref="RCK39:RCL39"/>
    <mergeCell ref="RCN39:RCO39"/>
    <mergeCell ref="RCR39:RCS39"/>
    <mergeCell ref="RCT39:RCU39"/>
    <mergeCell ref="RCW39:RCX39"/>
    <mergeCell ref="RBV39:RBW39"/>
    <mergeCell ref="RBZ39:RCA39"/>
    <mergeCell ref="RCB39:RCC39"/>
    <mergeCell ref="RCE39:RCF39"/>
    <mergeCell ref="RCI39:RCJ39"/>
    <mergeCell ref="RBH39:RBI39"/>
    <mergeCell ref="RBJ39:RBK39"/>
    <mergeCell ref="RBM39:RBN39"/>
    <mergeCell ref="RBQ39:RBR39"/>
    <mergeCell ref="RBS39:RBT39"/>
    <mergeCell ref="RAR39:RAS39"/>
    <mergeCell ref="RAU39:RAV39"/>
    <mergeCell ref="RAY39:RAZ39"/>
    <mergeCell ref="RBA39:RBB39"/>
    <mergeCell ref="RBD39:RBE39"/>
    <mergeCell ref="RAC39:RAD39"/>
    <mergeCell ref="RAG39:RAH39"/>
    <mergeCell ref="RAI39:RAJ39"/>
    <mergeCell ref="RAL39:RAM39"/>
    <mergeCell ref="RAP39:RAQ39"/>
    <mergeCell ref="QZO39:QZP39"/>
    <mergeCell ref="QZQ39:QZR39"/>
    <mergeCell ref="QZT39:QZU39"/>
    <mergeCell ref="QZX39:QZY39"/>
    <mergeCell ref="QZZ39:RAA39"/>
    <mergeCell ref="QYY39:QYZ39"/>
    <mergeCell ref="QZB39:QZC39"/>
    <mergeCell ref="QZF39:QZG39"/>
    <mergeCell ref="QZH39:QZI39"/>
    <mergeCell ref="QZK39:QZL39"/>
    <mergeCell ref="QYJ39:QYK39"/>
    <mergeCell ref="QYN39:QYO39"/>
    <mergeCell ref="QYP39:QYQ39"/>
    <mergeCell ref="QYS39:QYT39"/>
    <mergeCell ref="QYW39:QYX39"/>
    <mergeCell ref="QXV39:QXW39"/>
    <mergeCell ref="QXX39:QXY39"/>
    <mergeCell ref="QYA39:QYB39"/>
    <mergeCell ref="QYE39:QYF39"/>
    <mergeCell ref="QYG39:QYH39"/>
    <mergeCell ref="QXF39:QXG39"/>
    <mergeCell ref="QXI39:QXJ39"/>
    <mergeCell ref="QXM39:QXN39"/>
    <mergeCell ref="QXO39:QXP39"/>
    <mergeCell ref="QXR39:QXS39"/>
    <mergeCell ref="QWQ39:QWR39"/>
    <mergeCell ref="QWU39:QWV39"/>
    <mergeCell ref="QWW39:QWX39"/>
    <mergeCell ref="QWZ39:QXA39"/>
    <mergeCell ref="QXD39:QXE39"/>
    <mergeCell ref="QWC39:QWD39"/>
    <mergeCell ref="QWE39:QWF39"/>
    <mergeCell ref="QWH39:QWI39"/>
    <mergeCell ref="QWL39:QWM39"/>
    <mergeCell ref="QWN39:QWO39"/>
    <mergeCell ref="QVM39:QVN39"/>
    <mergeCell ref="QVP39:QVQ39"/>
    <mergeCell ref="QVT39:QVU39"/>
    <mergeCell ref="QVV39:QVW39"/>
    <mergeCell ref="QVY39:QVZ39"/>
    <mergeCell ref="QUX39:QUY39"/>
    <mergeCell ref="QVB39:QVC39"/>
    <mergeCell ref="QVD39:QVE39"/>
    <mergeCell ref="QVG39:QVH39"/>
    <mergeCell ref="QVK39:QVL39"/>
    <mergeCell ref="QUJ39:QUK39"/>
    <mergeCell ref="QUL39:QUM39"/>
    <mergeCell ref="QUO39:QUP39"/>
    <mergeCell ref="QUS39:QUT39"/>
    <mergeCell ref="QUU39:QUV39"/>
    <mergeCell ref="QTT39:QTU39"/>
    <mergeCell ref="QTW39:QTX39"/>
    <mergeCell ref="QUA39:QUB39"/>
    <mergeCell ref="QUC39:QUD39"/>
    <mergeCell ref="QUF39:QUG39"/>
    <mergeCell ref="QTE39:QTF39"/>
    <mergeCell ref="QTI39:QTJ39"/>
    <mergeCell ref="QTK39:QTL39"/>
    <mergeCell ref="QTN39:QTO39"/>
    <mergeCell ref="QTR39:QTS39"/>
    <mergeCell ref="QSQ39:QSR39"/>
    <mergeCell ref="QSS39:QST39"/>
    <mergeCell ref="QSV39:QSW39"/>
    <mergeCell ref="QSZ39:QTA39"/>
    <mergeCell ref="QTB39:QTC39"/>
    <mergeCell ref="QSA39:QSB39"/>
    <mergeCell ref="QSD39:QSE39"/>
    <mergeCell ref="QSH39:QSI39"/>
    <mergeCell ref="QSJ39:QSK39"/>
    <mergeCell ref="QSM39:QSN39"/>
    <mergeCell ref="QRL39:QRM39"/>
    <mergeCell ref="QRP39:QRQ39"/>
    <mergeCell ref="QRR39:QRS39"/>
    <mergeCell ref="QRU39:QRV39"/>
    <mergeCell ref="QRY39:QRZ39"/>
    <mergeCell ref="QQX39:QQY39"/>
    <mergeCell ref="QQZ39:QRA39"/>
    <mergeCell ref="QRC39:QRD39"/>
    <mergeCell ref="QRG39:QRH39"/>
    <mergeCell ref="QRI39:QRJ39"/>
    <mergeCell ref="QQH39:QQI39"/>
    <mergeCell ref="QQK39:QQL39"/>
    <mergeCell ref="QQO39:QQP39"/>
    <mergeCell ref="QQQ39:QQR39"/>
    <mergeCell ref="QQT39:QQU39"/>
    <mergeCell ref="QPS39:QPT39"/>
    <mergeCell ref="QPW39:QPX39"/>
    <mergeCell ref="QPY39:QPZ39"/>
    <mergeCell ref="QQB39:QQC39"/>
    <mergeCell ref="QQF39:QQG39"/>
    <mergeCell ref="QPE39:QPF39"/>
    <mergeCell ref="QPG39:QPH39"/>
    <mergeCell ref="QPJ39:QPK39"/>
    <mergeCell ref="QPN39:QPO39"/>
    <mergeCell ref="QPP39:QPQ39"/>
    <mergeCell ref="QOO39:QOP39"/>
    <mergeCell ref="QOR39:QOS39"/>
    <mergeCell ref="QOV39:QOW39"/>
    <mergeCell ref="QOX39:QOY39"/>
    <mergeCell ref="QPA39:QPB39"/>
    <mergeCell ref="QNZ39:QOA39"/>
    <mergeCell ref="QOD39:QOE39"/>
    <mergeCell ref="QOF39:QOG39"/>
    <mergeCell ref="QOI39:QOJ39"/>
    <mergeCell ref="QOM39:QON39"/>
    <mergeCell ref="QNL39:QNM39"/>
    <mergeCell ref="QNN39:QNO39"/>
    <mergeCell ref="QNQ39:QNR39"/>
    <mergeCell ref="QNU39:QNV39"/>
    <mergeCell ref="QNW39:QNX39"/>
    <mergeCell ref="QMV39:QMW39"/>
    <mergeCell ref="QMY39:QMZ39"/>
    <mergeCell ref="QNC39:QND39"/>
    <mergeCell ref="QNE39:QNF39"/>
    <mergeCell ref="QNH39:QNI39"/>
    <mergeCell ref="QMG39:QMH39"/>
    <mergeCell ref="QMK39:QML39"/>
    <mergeCell ref="QMM39:QMN39"/>
    <mergeCell ref="QMP39:QMQ39"/>
    <mergeCell ref="QMT39:QMU39"/>
    <mergeCell ref="QLS39:QLT39"/>
    <mergeCell ref="QLU39:QLV39"/>
    <mergeCell ref="QLX39:QLY39"/>
    <mergeCell ref="QMB39:QMC39"/>
    <mergeCell ref="QMD39:QME39"/>
    <mergeCell ref="QLC39:QLD39"/>
    <mergeCell ref="QLF39:QLG39"/>
    <mergeCell ref="QLJ39:QLK39"/>
    <mergeCell ref="QLL39:QLM39"/>
    <mergeCell ref="QLO39:QLP39"/>
    <mergeCell ref="QKN39:QKO39"/>
    <mergeCell ref="QKR39:QKS39"/>
    <mergeCell ref="QKT39:QKU39"/>
    <mergeCell ref="QKW39:QKX39"/>
    <mergeCell ref="QLA39:QLB39"/>
    <mergeCell ref="QJZ39:QKA39"/>
    <mergeCell ref="QKB39:QKC39"/>
    <mergeCell ref="QKE39:QKF39"/>
    <mergeCell ref="QKI39:QKJ39"/>
    <mergeCell ref="QKK39:QKL39"/>
    <mergeCell ref="QJJ39:QJK39"/>
    <mergeCell ref="QJM39:QJN39"/>
    <mergeCell ref="QJQ39:QJR39"/>
    <mergeCell ref="QJS39:QJT39"/>
    <mergeCell ref="QJV39:QJW39"/>
    <mergeCell ref="QIU39:QIV39"/>
    <mergeCell ref="QIY39:QIZ39"/>
    <mergeCell ref="QJA39:QJB39"/>
    <mergeCell ref="QJD39:QJE39"/>
    <mergeCell ref="QJH39:QJI39"/>
    <mergeCell ref="QIG39:QIH39"/>
    <mergeCell ref="QII39:QIJ39"/>
    <mergeCell ref="QIL39:QIM39"/>
    <mergeCell ref="QIP39:QIQ39"/>
    <mergeCell ref="QIR39:QIS39"/>
    <mergeCell ref="QHQ39:QHR39"/>
    <mergeCell ref="QHT39:QHU39"/>
    <mergeCell ref="QHX39:QHY39"/>
    <mergeCell ref="QHZ39:QIA39"/>
    <mergeCell ref="QIC39:QID39"/>
    <mergeCell ref="QHB39:QHC39"/>
    <mergeCell ref="QHF39:QHG39"/>
    <mergeCell ref="QHH39:QHI39"/>
    <mergeCell ref="QHK39:QHL39"/>
    <mergeCell ref="QHO39:QHP39"/>
    <mergeCell ref="QGN39:QGO39"/>
    <mergeCell ref="QGP39:QGQ39"/>
    <mergeCell ref="QGS39:QGT39"/>
    <mergeCell ref="QGW39:QGX39"/>
    <mergeCell ref="QGY39:QGZ39"/>
    <mergeCell ref="QFX39:QFY39"/>
    <mergeCell ref="QGA39:QGB39"/>
    <mergeCell ref="QGE39:QGF39"/>
    <mergeCell ref="QGG39:QGH39"/>
    <mergeCell ref="QGJ39:QGK39"/>
    <mergeCell ref="QFI39:QFJ39"/>
    <mergeCell ref="QFM39:QFN39"/>
    <mergeCell ref="QFO39:QFP39"/>
    <mergeCell ref="QFR39:QFS39"/>
    <mergeCell ref="QFV39:QFW39"/>
    <mergeCell ref="QEU39:QEV39"/>
    <mergeCell ref="QEW39:QEX39"/>
    <mergeCell ref="QEZ39:QFA39"/>
    <mergeCell ref="QFD39:QFE39"/>
    <mergeCell ref="QFF39:QFG39"/>
    <mergeCell ref="QEE39:QEF39"/>
    <mergeCell ref="QEH39:QEI39"/>
    <mergeCell ref="QEL39:QEM39"/>
    <mergeCell ref="QEN39:QEO39"/>
    <mergeCell ref="QEQ39:QER39"/>
    <mergeCell ref="QDP39:QDQ39"/>
    <mergeCell ref="QDT39:QDU39"/>
    <mergeCell ref="QDV39:QDW39"/>
    <mergeCell ref="QDY39:QDZ39"/>
    <mergeCell ref="QEC39:QED39"/>
    <mergeCell ref="QDB39:QDC39"/>
    <mergeCell ref="QDD39:QDE39"/>
    <mergeCell ref="QDG39:QDH39"/>
    <mergeCell ref="QDK39:QDL39"/>
    <mergeCell ref="QDM39:QDN39"/>
    <mergeCell ref="QCL39:QCM39"/>
    <mergeCell ref="QCO39:QCP39"/>
    <mergeCell ref="QCS39:QCT39"/>
    <mergeCell ref="QCU39:QCV39"/>
    <mergeCell ref="QCX39:QCY39"/>
    <mergeCell ref="QBW39:QBX39"/>
    <mergeCell ref="QCA39:QCB39"/>
    <mergeCell ref="QCC39:QCD39"/>
    <mergeCell ref="QCF39:QCG39"/>
    <mergeCell ref="QCJ39:QCK39"/>
    <mergeCell ref="QBI39:QBJ39"/>
    <mergeCell ref="QBK39:QBL39"/>
    <mergeCell ref="QBN39:QBO39"/>
    <mergeCell ref="QBR39:QBS39"/>
    <mergeCell ref="QBT39:QBU39"/>
    <mergeCell ref="QAS39:QAT39"/>
    <mergeCell ref="QAV39:QAW39"/>
    <mergeCell ref="QAZ39:QBA39"/>
    <mergeCell ref="QBB39:QBC39"/>
    <mergeCell ref="QBE39:QBF39"/>
    <mergeCell ref="QAD39:QAE39"/>
    <mergeCell ref="QAH39:QAI39"/>
    <mergeCell ref="QAJ39:QAK39"/>
    <mergeCell ref="QAM39:QAN39"/>
    <mergeCell ref="QAQ39:QAR39"/>
    <mergeCell ref="PZP39:PZQ39"/>
    <mergeCell ref="PZR39:PZS39"/>
    <mergeCell ref="PZU39:PZV39"/>
    <mergeCell ref="PZY39:PZZ39"/>
    <mergeCell ref="QAA39:QAB39"/>
    <mergeCell ref="PYZ39:PZA39"/>
    <mergeCell ref="PZC39:PZD39"/>
    <mergeCell ref="PZG39:PZH39"/>
    <mergeCell ref="PZI39:PZJ39"/>
    <mergeCell ref="PZL39:PZM39"/>
    <mergeCell ref="PYK39:PYL39"/>
    <mergeCell ref="PYO39:PYP39"/>
    <mergeCell ref="PYQ39:PYR39"/>
    <mergeCell ref="PYT39:PYU39"/>
    <mergeCell ref="PYX39:PYY39"/>
    <mergeCell ref="PXW39:PXX39"/>
    <mergeCell ref="PXY39:PXZ39"/>
    <mergeCell ref="PYB39:PYC39"/>
    <mergeCell ref="PYF39:PYG39"/>
    <mergeCell ref="PYH39:PYI39"/>
    <mergeCell ref="PXG39:PXH39"/>
    <mergeCell ref="PXJ39:PXK39"/>
    <mergeCell ref="PXN39:PXO39"/>
    <mergeCell ref="PXP39:PXQ39"/>
    <mergeCell ref="PXS39:PXT39"/>
    <mergeCell ref="PWR39:PWS39"/>
    <mergeCell ref="PWV39:PWW39"/>
    <mergeCell ref="PWX39:PWY39"/>
    <mergeCell ref="PXA39:PXB39"/>
    <mergeCell ref="PXE39:PXF39"/>
    <mergeCell ref="PWD39:PWE39"/>
    <mergeCell ref="PWF39:PWG39"/>
    <mergeCell ref="PWI39:PWJ39"/>
    <mergeCell ref="PWM39:PWN39"/>
    <mergeCell ref="PWO39:PWP39"/>
    <mergeCell ref="PVN39:PVO39"/>
    <mergeCell ref="PVQ39:PVR39"/>
    <mergeCell ref="PVU39:PVV39"/>
    <mergeCell ref="PVW39:PVX39"/>
    <mergeCell ref="PVZ39:PWA39"/>
    <mergeCell ref="PUY39:PUZ39"/>
    <mergeCell ref="PVC39:PVD39"/>
    <mergeCell ref="PVE39:PVF39"/>
    <mergeCell ref="PVH39:PVI39"/>
    <mergeCell ref="PVL39:PVM39"/>
    <mergeCell ref="PUK39:PUL39"/>
    <mergeCell ref="PUM39:PUN39"/>
    <mergeCell ref="PUP39:PUQ39"/>
    <mergeCell ref="PUT39:PUU39"/>
    <mergeCell ref="PUV39:PUW39"/>
    <mergeCell ref="PTU39:PTV39"/>
    <mergeCell ref="PTX39:PTY39"/>
    <mergeCell ref="PUB39:PUC39"/>
    <mergeCell ref="PUD39:PUE39"/>
    <mergeCell ref="PUG39:PUH39"/>
    <mergeCell ref="PTF39:PTG39"/>
    <mergeCell ref="PTJ39:PTK39"/>
    <mergeCell ref="PTL39:PTM39"/>
    <mergeCell ref="PTO39:PTP39"/>
    <mergeCell ref="PTS39:PTT39"/>
    <mergeCell ref="PSR39:PSS39"/>
    <mergeCell ref="PST39:PSU39"/>
    <mergeCell ref="PSW39:PSX39"/>
    <mergeCell ref="PTA39:PTB39"/>
    <mergeCell ref="PTC39:PTD39"/>
    <mergeCell ref="PSB39:PSC39"/>
    <mergeCell ref="PSE39:PSF39"/>
    <mergeCell ref="PSI39:PSJ39"/>
    <mergeCell ref="PSK39:PSL39"/>
    <mergeCell ref="PSN39:PSO39"/>
    <mergeCell ref="PRM39:PRN39"/>
    <mergeCell ref="PRQ39:PRR39"/>
    <mergeCell ref="PRS39:PRT39"/>
    <mergeCell ref="PRV39:PRW39"/>
    <mergeCell ref="PRZ39:PSA39"/>
    <mergeCell ref="PQY39:PQZ39"/>
    <mergeCell ref="PRA39:PRB39"/>
    <mergeCell ref="PRD39:PRE39"/>
    <mergeCell ref="PRH39:PRI39"/>
    <mergeCell ref="PRJ39:PRK39"/>
    <mergeCell ref="PQI39:PQJ39"/>
    <mergeCell ref="PQL39:PQM39"/>
    <mergeCell ref="PQP39:PQQ39"/>
    <mergeCell ref="PQR39:PQS39"/>
    <mergeCell ref="PQU39:PQV39"/>
    <mergeCell ref="PPT39:PPU39"/>
    <mergeCell ref="PPX39:PPY39"/>
    <mergeCell ref="PPZ39:PQA39"/>
    <mergeCell ref="PQC39:PQD39"/>
    <mergeCell ref="PQG39:PQH39"/>
    <mergeCell ref="PPF39:PPG39"/>
    <mergeCell ref="PPH39:PPI39"/>
    <mergeCell ref="PPK39:PPL39"/>
    <mergeCell ref="PPO39:PPP39"/>
    <mergeCell ref="PPQ39:PPR39"/>
    <mergeCell ref="POP39:POQ39"/>
    <mergeCell ref="POS39:POT39"/>
    <mergeCell ref="POW39:POX39"/>
    <mergeCell ref="POY39:POZ39"/>
    <mergeCell ref="PPB39:PPC39"/>
    <mergeCell ref="POA39:POB39"/>
    <mergeCell ref="POE39:POF39"/>
    <mergeCell ref="POG39:POH39"/>
    <mergeCell ref="POJ39:POK39"/>
    <mergeCell ref="PON39:POO39"/>
    <mergeCell ref="PNM39:PNN39"/>
    <mergeCell ref="PNO39:PNP39"/>
    <mergeCell ref="PNR39:PNS39"/>
    <mergeCell ref="PNV39:PNW39"/>
    <mergeCell ref="PNX39:PNY39"/>
    <mergeCell ref="PMW39:PMX39"/>
    <mergeCell ref="PMZ39:PNA39"/>
    <mergeCell ref="PND39:PNE39"/>
    <mergeCell ref="PNF39:PNG39"/>
    <mergeCell ref="PNI39:PNJ39"/>
    <mergeCell ref="PMH39:PMI39"/>
    <mergeCell ref="PML39:PMM39"/>
    <mergeCell ref="PMN39:PMO39"/>
    <mergeCell ref="PMQ39:PMR39"/>
    <mergeCell ref="PMU39:PMV39"/>
    <mergeCell ref="PLT39:PLU39"/>
    <mergeCell ref="PLV39:PLW39"/>
    <mergeCell ref="PLY39:PLZ39"/>
    <mergeCell ref="PMC39:PMD39"/>
    <mergeCell ref="PME39:PMF39"/>
    <mergeCell ref="PLD39:PLE39"/>
    <mergeCell ref="PLG39:PLH39"/>
    <mergeCell ref="PLK39:PLL39"/>
    <mergeCell ref="PLM39:PLN39"/>
    <mergeCell ref="PLP39:PLQ39"/>
    <mergeCell ref="PKO39:PKP39"/>
    <mergeCell ref="PKS39:PKT39"/>
    <mergeCell ref="PKU39:PKV39"/>
    <mergeCell ref="PKX39:PKY39"/>
    <mergeCell ref="PLB39:PLC39"/>
    <mergeCell ref="PKA39:PKB39"/>
    <mergeCell ref="PKC39:PKD39"/>
    <mergeCell ref="PKF39:PKG39"/>
    <mergeCell ref="PKJ39:PKK39"/>
    <mergeCell ref="PKL39:PKM39"/>
    <mergeCell ref="PJK39:PJL39"/>
    <mergeCell ref="PJN39:PJO39"/>
    <mergeCell ref="PJR39:PJS39"/>
    <mergeCell ref="PJT39:PJU39"/>
    <mergeCell ref="PJW39:PJX39"/>
    <mergeCell ref="PIV39:PIW39"/>
    <mergeCell ref="PIZ39:PJA39"/>
    <mergeCell ref="PJB39:PJC39"/>
    <mergeCell ref="PJE39:PJF39"/>
    <mergeCell ref="PJI39:PJJ39"/>
    <mergeCell ref="PIH39:PII39"/>
    <mergeCell ref="PIJ39:PIK39"/>
    <mergeCell ref="PIM39:PIN39"/>
    <mergeCell ref="PIQ39:PIR39"/>
    <mergeCell ref="PIS39:PIT39"/>
    <mergeCell ref="PHR39:PHS39"/>
    <mergeCell ref="PHU39:PHV39"/>
    <mergeCell ref="PHY39:PHZ39"/>
    <mergeCell ref="PIA39:PIB39"/>
    <mergeCell ref="PID39:PIE39"/>
    <mergeCell ref="PHC39:PHD39"/>
    <mergeCell ref="PHG39:PHH39"/>
    <mergeCell ref="PHI39:PHJ39"/>
    <mergeCell ref="PHL39:PHM39"/>
    <mergeCell ref="PHP39:PHQ39"/>
    <mergeCell ref="PGO39:PGP39"/>
    <mergeCell ref="PGQ39:PGR39"/>
    <mergeCell ref="PGT39:PGU39"/>
    <mergeCell ref="PGX39:PGY39"/>
    <mergeCell ref="PGZ39:PHA39"/>
    <mergeCell ref="PFY39:PFZ39"/>
    <mergeCell ref="PGB39:PGC39"/>
    <mergeCell ref="PGF39:PGG39"/>
    <mergeCell ref="PGH39:PGI39"/>
    <mergeCell ref="PGK39:PGL39"/>
    <mergeCell ref="PFJ39:PFK39"/>
    <mergeCell ref="PFN39:PFO39"/>
    <mergeCell ref="PFP39:PFQ39"/>
    <mergeCell ref="PFS39:PFT39"/>
    <mergeCell ref="PFW39:PFX39"/>
    <mergeCell ref="PEV39:PEW39"/>
    <mergeCell ref="PEX39:PEY39"/>
    <mergeCell ref="PFA39:PFB39"/>
    <mergeCell ref="PFE39:PFF39"/>
    <mergeCell ref="PFG39:PFH39"/>
    <mergeCell ref="PEF39:PEG39"/>
    <mergeCell ref="PEI39:PEJ39"/>
    <mergeCell ref="PEM39:PEN39"/>
    <mergeCell ref="PEO39:PEP39"/>
    <mergeCell ref="PER39:PES39"/>
    <mergeCell ref="PDQ39:PDR39"/>
    <mergeCell ref="PDU39:PDV39"/>
    <mergeCell ref="PDW39:PDX39"/>
    <mergeCell ref="PDZ39:PEA39"/>
    <mergeCell ref="PED39:PEE39"/>
    <mergeCell ref="PDC39:PDD39"/>
    <mergeCell ref="PDE39:PDF39"/>
    <mergeCell ref="PDH39:PDI39"/>
    <mergeCell ref="PDL39:PDM39"/>
    <mergeCell ref="PDN39:PDO39"/>
    <mergeCell ref="PCM39:PCN39"/>
    <mergeCell ref="PCP39:PCQ39"/>
    <mergeCell ref="PCT39:PCU39"/>
    <mergeCell ref="PCV39:PCW39"/>
    <mergeCell ref="PCY39:PCZ39"/>
    <mergeCell ref="PBX39:PBY39"/>
    <mergeCell ref="PCB39:PCC39"/>
    <mergeCell ref="PCD39:PCE39"/>
    <mergeCell ref="PCG39:PCH39"/>
    <mergeCell ref="PCK39:PCL39"/>
    <mergeCell ref="PBJ39:PBK39"/>
    <mergeCell ref="PBL39:PBM39"/>
    <mergeCell ref="PBO39:PBP39"/>
    <mergeCell ref="PBS39:PBT39"/>
    <mergeCell ref="PBU39:PBV39"/>
    <mergeCell ref="PAT39:PAU39"/>
    <mergeCell ref="PAW39:PAX39"/>
    <mergeCell ref="PBA39:PBB39"/>
    <mergeCell ref="PBC39:PBD39"/>
    <mergeCell ref="PBF39:PBG39"/>
    <mergeCell ref="PAE39:PAF39"/>
    <mergeCell ref="PAI39:PAJ39"/>
    <mergeCell ref="PAK39:PAL39"/>
    <mergeCell ref="PAN39:PAO39"/>
    <mergeCell ref="PAR39:PAS39"/>
    <mergeCell ref="OZQ39:OZR39"/>
    <mergeCell ref="OZS39:OZT39"/>
    <mergeCell ref="OZV39:OZW39"/>
    <mergeCell ref="OZZ39:PAA39"/>
    <mergeCell ref="PAB39:PAC39"/>
    <mergeCell ref="OZA39:OZB39"/>
    <mergeCell ref="OZD39:OZE39"/>
    <mergeCell ref="OZH39:OZI39"/>
    <mergeCell ref="OZJ39:OZK39"/>
    <mergeCell ref="OZM39:OZN39"/>
    <mergeCell ref="OYL39:OYM39"/>
    <mergeCell ref="OYP39:OYQ39"/>
    <mergeCell ref="OYR39:OYS39"/>
    <mergeCell ref="OYU39:OYV39"/>
    <mergeCell ref="OYY39:OYZ39"/>
    <mergeCell ref="OXX39:OXY39"/>
    <mergeCell ref="OXZ39:OYA39"/>
    <mergeCell ref="OYC39:OYD39"/>
    <mergeCell ref="OYG39:OYH39"/>
    <mergeCell ref="OYI39:OYJ39"/>
    <mergeCell ref="OXH39:OXI39"/>
    <mergeCell ref="OXK39:OXL39"/>
    <mergeCell ref="OXO39:OXP39"/>
    <mergeCell ref="OXQ39:OXR39"/>
    <mergeCell ref="OXT39:OXU39"/>
    <mergeCell ref="OWS39:OWT39"/>
    <mergeCell ref="OWW39:OWX39"/>
    <mergeCell ref="OWY39:OWZ39"/>
    <mergeCell ref="OXB39:OXC39"/>
    <mergeCell ref="OXF39:OXG39"/>
    <mergeCell ref="OWE39:OWF39"/>
    <mergeCell ref="OWG39:OWH39"/>
    <mergeCell ref="OWJ39:OWK39"/>
    <mergeCell ref="OWN39:OWO39"/>
    <mergeCell ref="OWP39:OWQ39"/>
    <mergeCell ref="OVO39:OVP39"/>
    <mergeCell ref="OVR39:OVS39"/>
    <mergeCell ref="OVV39:OVW39"/>
    <mergeCell ref="OVX39:OVY39"/>
    <mergeCell ref="OWA39:OWB39"/>
    <mergeCell ref="OUZ39:OVA39"/>
    <mergeCell ref="OVD39:OVE39"/>
    <mergeCell ref="OVF39:OVG39"/>
    <mergeCell ref="OVI39:OVJ39"/>
    <mergeCell ref="OVM39:OVN39"/>
    <mergeCell ref="OUL39:OUM39"/>
    <mergeCell ref="OUN39:OUO39"/>
    <mergeCell ref="OUQ39:OUR39"/>
    <mergeCell ref="OUU39:OUV39"/>
    <mergeCell ref="OUW39:OUX39"/>
    <mergeCell ref="OTV39:OTW39"/>
    <mergeCell ref="OTY39:OTZ39"/>
    <mergeCell ref="OUC39:OUD39"/>
    <mergeCell ref="OUE39:OUF39"/>
    <mergeCell ref="OUH39:OUI39"/>
    <mergeCell ref="OTG39:OTH39"/>
    <mergeCell ref="OTK39:OTL39"/>
    <mergeCell ref="OTM39:OTN39"/>
    <mergeCell ref="OTP39:OTQ39"/>
    <mergeCell ref="OTT39:OTU39"/>
    <mergeCell ref="OSS39:OST39"/>
    <mergeCell ref="OSU39:OSV39"/>
    <mergeCell ref="OSX39:OSY39"/>
    <mergeCell ref="OTB39:OTC39"/>
    <mergeCell ref="OTD39:OTE39"/>
    <mergeCell ref="OSC39:OSD39"/>
    <mergeCell ref="OSF39:OSG39"/>
    <mergeCell ref="OSJ39:OSK39"/>
    <mergeCell ref="OSL39:OSM39"/>
    <mergeCell ref="OSO39:OSP39"/>
    <mergeCell ref="ORN39:ORO39"/>
    <mergeCell ref="ORR39:ORS39"/>
    <mergeCell ref="ORT39:ORU39"/>
    <mergeCell ref="ORW39:ORX39"/>
    <mergeCell ref="OSA39:OSB39"/>
    <mergeCell ref="OQZ39:ORA39"/>
    <mergeCell ref="ORB39:ORC39"/>
    <mergeCell ref="ORE39:ORF39"/>
    <mergeCell ref="ORI39:ORJ39"/>
    <mergeCell ref="ORK39:ORL39"/>
    <mergeCell ref="OQJ39:OQK39"/>
    <mergeCell ref="OQM39:OQN39"/>
    <mergeCell ref="OQQ39:OQR39"/>
    <mergeCell ref="OQS39:OQT39"/>
    <mergeCell ref="OQV39:OQW39"/>
    <mergeCell ref="OPU39:OPV39"/>
    <mergeCell ref="OPY39:OPZ39"/>
    <mergeCell ref="OQA39:OQB39"/>
    <mergeCell ref="OQD39:OQE39"/>
    <mergeCell ref="OQH39:OQI39"/>
    <mergeCell ref="OPG39:OPH39"/>
    <mergeCell ref="OPI39:OPJ39"/>
    <mergeCell ref="OPL39:OPM39"/>
    <mergeCell ref="OPP39:OPQ39"/>
    <mergeCell ref="OPR39:OPS39"/>
    <mergeCell ref="OOQ39:OOR39"/>
    <mergeCell ref="OOT39:OOU39"/>
    <mergeCell ref="OOX39:OOY39"/>
    <mergeCell ref="OOZ39:OPA39"/>
    <mergeCell ref="OPC39:OPD39"/>
    <mergeCell ref="OOB39:OOC39"/>
    <mergeCell ref="OOF39:OOG39"/>
    <mergeCell ref="OOH39:OOI39"/>
    <mergeCell ref="OOK39:OOL39"/>
    <mergeCell ref="OOO39:OOP39"/>
    <mergeCell ref="ONN39:ONO39"/>
    <mergeCell ref="ONP39:ONQ39"/>
    <mergeCell ref="ONS39:ONT39"/>
    <mergeCell ref="ONW39:ONX39"/>
    <mergeCell ref="ONY39:ONZ39"/>
    <mergeCell ref="OMX39:OMY39"/>
    <mergeCell ref="ONA39:ONB39"/>
    <mergeCell ref="ONE39:ONF39"/>
    <mergeCell ref="ONG39:ONH39"/>
    <mergeCell ref="ONJ39:ONK39"/>
    <mergeCell ref="OMI39:OMJ39"/>
    <mergeCell ref="OMM39:OMN39"/>
    <mergeCell ref="OMO39:OMP39"/>
    <mergeCell ref="OMR39:OMS39"/>
    <mergeCell ref="OMV39:OMW39"/>
    <mergeCell ref="OLU39:OLV39"/>
    <mergeCell ref="OLW39:OLX39"/>
    <mergeCell ref="OLZ39:OMA39"/>
    <mergeCell ref="OMD39:OME39"/>
    <mergeCell ref="OMF39:OMG39"/>
    <mergeCell ref="OLE39:OLF39"/>
    <mergeCell ref="OLH39:OLI39"/>
    <mergeCell ref="OLL39:OLM39"/>
    <mergeCell ref="OLN39:OLO39"/>
    <mergeCell ref="OLQ39:OLR39"/>
    <mergeCell ref="OKP39:OKQ39"/>
    <mergeCell ref="OKT39:OKU39"/>
    <mergeCell ref="OKV39:OKW39"/>
    <mergeCell ref="OKY39:OKZ39"/>
    <mergeCell ref="OLC39:OLD39"/>
    <mergeCell ref="OKB39:OKC39"/>
    <mergeCell ref="OKD39:OKE39"/>
    <mergeCell ref="OKG39:OKH39"/>
    <mergeCell ref="OKK39:OKL39"/>
    <mergeCell ref="OKM39:OKN39"/>
    <mergeCell ref="OJL39:OJM39"/>
    <mergeCell ref="OJO39:OJP39"/>
    <mergeCell ref="OJS39:OJT39"/>
    <mergeCell ref="OJU39:OJV39"/>
    <mergeCell ref="OJX39:OJY39"/>
    <mergeCell ref="OIW39:OIX39"/>
    <mergeCell ref="OJA39:OJB39"/>
    <mergeCell ref="OJC39:OJD39"/>
    <mergeCell ref="OJF39:OJG39"/>
    <mergeCell ref="OJJ39:OJK39"/>
    <mergeCell ref="OII39:OIJ39"/>
    <mergeCell ref="OIK39:OIL39"/>
    <mergeCell ref="OIN39:OIO39"/>
    <mergeCell ref="OIR39:OIS39"/>
    <mergeCell ref="OIT39:OIU39"/>
    <mergeCell ref="OHS39:OHT39"/>
    <mergeCell ref="OHV39:OHW39"/>
    <mergeCell ref="OHZ39:OIA39"/>
    <mergeCell ref="OIB39:OIC39"/>
    <mergeCell ref="OIE39:OIF39"/>
    <mergeCell ref="OHD39:OHE39"/>
    <mergeCell ref="OHH39:OHI39"/>
    <mergeCell ref="OHJ39:OHK39"/>
    <mergeCell ref="OHM39:OHN39"/>
    <mergeCell ref="OHQ39:OHR39"/>
    <mergeCell ref="OGP39:OGQ39"/>
    <mergeCell ref="OGR39:OGS39"/>
    <mergeCell ref="OGU39:OGV39"/>
    <mergeCell ref="OGY39:OGZ39"/>
    <mergeCell ref="OHA39:OHB39"/>
    <mergeCell ref="OFZ39:OGA39"/>
    <mergeCell ref="OGC39:OGD39"/>
    <mergeCell ref="OGG39:OGH39"/>
    <mergeCell ref="OGI39:OGJ39"/>
    <mergeCell ref="OGL39:OGM39"/>
    <mergeCell ref="OFK39:OFL39"/>
    <mergeCell ref="OFO39:OFP39"/>
    <mergeCell ref="OFQ39:OFR39"/>
    <mergeCell ref="OFT39:OFU39"/>
    <mergeCell ref="OFX39:OFY39"/>
    <mergeCell ref="OEW39:OEX39"/>
    <mergeCell ref="OEY39:OEZ39"/>
    <mergeCell ref="OFB39:OFC39"/>
    <mergeCell ref="OFF39:OFG39"/>
    <mergeCell ref="OFH39:OFI39"/>
    <mergeCell ref="OEG39:OEH39"/>
    <mergeCell ref="OEJ39:OEK39"/>
    <mergeCell ref="OEN39:OEO39"/>
    <mergeCell ref="OEP39:OEQ39"/>
    <mergeCell ref="OES39:OET39"/>
    <mergeCell ref="ODR39:ODS39"/>
    <mergeCell ref="ODV39:ODW39"/>
    <mergeCell ref="ODX39:ODY39"/>
    <mergeCell ref="OEA39:OEB39"/>
    <mergeCell ref="OEE39:OEF39"/>
    <mergeCell ref="ODD39:ODE39"/>
    <mergeCell ref="ODF39:ODG39"/>
    <mergeCell ref="ODI39:ODJ39"/>
    <mergeCell ref="ODM39:ODN39"/>
    <mergeCell ref="ODO39:ODP39"/>
    <mergeCell ref="OCN39:OCO39"/>
    <mergeCell ref="OCQ39:OCR39"/>
    <mergeCell ref="OCU39:OCV39"/>
    <mergeCell ref="OCW39:OCX39"/>
    <mergeCell ref="OCZ39:ODA39"/>
    <mergeCell ref="OBY39:OBZ39"/>
    <mergeCell ref="OCC39:OCD39"/>
    <mergeCell ref="OCE39:OCF39"/>
    <mergeCell ref="OCH39:OCI39"/>
    <mergeCell ref="OCL39:OCM39"/>
    <mergeCell ref="OBK39:OBL39"/>
    <mergeCell ref="OBM39:OBN39"/>
    <mergeCell ref="OBP39:OBQ39"/>
    <mergeCell ref="OBT39:OBU39"/>
    <mergeCell ref="OBV39:OBW39"/>
    <mergeCell ref="OAU39:OAV39"/>
    <mergeCell ref="OAX39:OAY39"/>
    <mergeCell ref="OBB39:OBC39"/>
    <mergeCell ref="OBD39:OBE39"/>
    <mergeCell ref="OBG39:OBH39"/>
    <mergeCell ref="OAF39:OAG39"/>
    <mergeCell ref="OAJ39:OAK39"/>
    <mergeCell ref="OAL39:OAM39"/>
    <mergeCell ref="OAO39:OAP39"/>
    <mergeCell ref="OAS39:OAT39"/>
    <mergeCell ref="NZR39:NZS39"/>
    <mergeCell ref="NZT39:NZU39"/>
    <mergeCell ref="NZW39:NZX39"/>
    <mergeCell ref="OAA39:OAB39"/>
    <mergeCell ref="OAC39:OAD39"/>
    <mergeCell ref="NZB39:NZC39"/>
    <mergeCell ref="NZE39:NZF39"/>
    <mergeCell ref="NZI39:NZJ39"/>
    <mergeCell ref="NZK39:NZL39"/>
    <mergeCell ref="NZN39:NZO39"/>
    <mergeCell ref="NYM39:NYN39"/>
    <mergeCell ref="NYQ39:NYR39"/>
    <mergeCell ref="NYS39:NYT39"/>
    <mergeCell ref="NYV39:NYW39"/>
    <mergeCell ref="NYZ39:NZA39"/>
    <mergeCell ref="NXY39:NXZ39"/>
    <mergeCell ref="NYA39:NYB39"/>
    <mergeCell ref="NYD39:NYE39"/>
    <mergeCell ref="NYH39:NYI39"/>
    <mergeCell ref="NYJ39:NYK39"/>
    <mergeCell ref="NXI39:NXJ39"/>
    <mergeCell ref="NXL39:NXM39"/>
    <mergeCell ref="NXP39:NXQ39"/>
    <mergeCell ref="NXR39:NXS39"/>
    <mergeCell ref="NXU39:NXV39"/>
    <mergeCell ref="NWT39:NWU39"/>
    <mergeCell ref="NWX39:NWY39"/>
    <mergeCell ref="NWZ39:NXA39"/>
    <mergeCell ref="NXC39:NXD39"/>
    <mergeCell ref="NXG39:NXH39"/>
    <mergeCell ref="NWF39:NWG39"/>
    <mergeCell ref="NWH39:NWI39"/>
    <mergeCell ref="NWK39:NWL39"/>
    <mergeCell ref="NWO39:NWP39"/>
    <mergeCell ref="NWQ39:NWR39"/>
    <mergeCell ref="NVP39:NVQ39"/>
    <mergeCell ref="NVS39:NVT39"/>
    <mergeCell ref="NVW39:NVX39"/>
    <mergeCell ref="NVY39:NVZ39"/>
    <mergeCell ref="NWB39:NWC39"/>
    <mergeCell ref="NVA39:NVB39"/>
    <mergeCell ref="NVE39:NVF39"/>
    <mergeCell ref="NVG39:NVH39"/>
    <mergeCell ref="NVJ39:NVK39"/>
    <mergeCell ref="NVN39:NVO39"/>
    <mergeCell ref="NUM39:NUN39"/>
    <mergeCell ref="NUO39:NUP39"/>
    <mergeCell ref="NUR39:NUS39"/>
    <mergeCell ref="NUV39:NUW39"/>
    <mergeCell ref="NUX39:NUY39"/>
    <mergeCell ref="NTW39:NTX39"/>
    <mergeCell ref="NTZ39:NUA39"/>
    <mergeCell ref="NUD39:NUE39"/>
    <mergeCell ref="NUF39:NUG39"/>
    <mergeCell ref="NUI39:NUJ39"/>
    <mergeCell ref="NTH39:NTI39"/>
    <mergeCell ref="NTL39:NTM39"/>
    <mergeCell ref="NTN39:NTO39"/>
    <mergeCell ref="NTQ39:NTR39"/>
    <mergeCell ref="NTU39:NTV39"/>
    <mergeCell ref="NST39:NSU39"/>
    <mergeCell ref="NSV39:NSW39"/>
    <mergeCell ref="NSY39:NSZ39"/>
    <mergeCell ref="NTC39:NTD39"/>
    <mergeCell ref="NTE39:NTF39"/>
    <mergeCell ref="NSD39:NSE39"/>
    <mergeCell ref="NSG39:NSH39"/>
    <mergeCell ref="NSK39:NSL39"/>
    <mergeCell ref="NSM39:NSN39"/>
    <mergeCell ref="NSP39:NSQ39"/>
    <mergeCell ref="NRO39:NRP39"/>
    <mergeCell ref="NRS39:NRT39"/>
    <mergeCell ref="NRU39:NRV39"/>
    <mergeCell ref="NRX39:NRY39"/>
    <mergeCell ref="NSB39:NSC39"/>
    <mergeCell ref="NRA39:NRB39"/>
    <mergeCell ref="NRC39:NRD39"/>
    <mergeCell ref="NRF39:NRG39"/>
    <mergeCell ref="NRJ39:NRK39"/>
    <mergeCell ref="NRL39:NRM39"/>
    <mergeCell ref="NQK39:NQL39"/>
    <mergeCell ref="NQN39:NQO39"/>
    <mergeCell ref="NQR39:NQS39"/>
    <mergeCell ref="NQT39:NQU39"/>
    <mergeCell ref="NQW39:NQX39"/>
    <mergeCell ref="NPV39:NPW39"/>
    <mergeCell ref="NPZ39:NQA39"/>
    <mergeCell ref="NQB39:NQC39"/>
    <mergeCell ref="NQE39:NQF39"/>
    <mergeCell ref="NQI39:NQJ39"/>
    <mergeCell ref="NPH39:NPI39"/>
    <mergeCell ref="NPJ39:NPK39"/>
    <mergeCell ref="NPM39:NPN39"/>
    <mergeCell ref="NPQ39:NPR39"/>
    <mergeCell ref="NPS39:NPT39"/>
    <mergeCell ref="NOR39:NOS39"/>
    <mergeCell ref="NOU39:NOV39"/>
    <mergeCell ref="NOY39:NOZ39"/>
    <mergeCell ref="NPA39:NPB39"/>
    <mergeCell ref="NPD39:NPE39"/>
    <mergeCell ref="NOC39:NOD39"/>
    <mergeCell ref="NOG39:NOH39"/>
    <mergeCell ref="NOI39:NOJ39"/>
    <mergeCell ref="NOL39:NOM39"/>
    <mergeCell ref="NOP39:NOQ39"/>
    <mergeCell ref="NNO39:NNP39"/>
    <mergeCell ref="NNQ39:NNR39"/>
    <mergeCell ref="NNT39:NNU39"/>
    <mergeCell ref="NNX39:NNY39"/>
    <mergeCell ref="NNZ39:NOA39"/>
    <mergeCell ref="NMY39:NMZ39"/>
    <mergeCell ref="NNB39:NNC39"/>
    <mergeCell ref="NNF39:NNG39"/>
    <mergeCell ref="NNH39:NNI39"/>
    <mergeCell ref="NNK39:NNL39"/>
    <mergeCell ref="NMJ39:NMK39"/>
    <mergeCell ref="NMN39:NMO39"/>
    <mergeCell ref="NMP39:NMQ39"/>
    <mergeCell ref="NMS39:NMT39"/>
    <mergeCell ref="NMW39:NMX39"/>
    <mergeCell ref="NLV39:NLW39"/>
    <mergeCell ref="NLX39:NLY39"/>
    <mergeCell ref="NMA39:NMB39"/>
    <mergeCell ref="NME39:NMF39"/>
    <mergeCell ref="NMG39:NMH39"/>
    <mergeCell ref="NLF39:NLG39"/>
    <mergeCell ref="NLI39:NLJ39"/>
    <mergeCell ref="NLM39:NLN39"/>
    <mergeCell ref="NLO39:NLP39"/>
    <mergeCell ref="NLR39:NLS39"/>
    <mergeCell ref="NKQ39:NKR39"/>
    <mergeCell ref="NKU39:NKV39"/>
    <mergeCell ref="NKW39:NKX39"/>
    <mergeCell ref="NKZ39:NLA39"/>
    <mergeCell ref="NLD39:NLE39"/>
    <mergeCell ref="NKC39:NKD39"/>
    <mergeCell ref="NKE39:NKF39"/>
    <mergeCell ref="NKH39:NKI39"/>
    <mergeCell ref="NKL39:NKM39"/>
    <mergeCell ref="NKN39:NKO39"/>
    <mergeCell ref="NJM39:NJN39"/>
    <mergeCell ref="NJP39:NJQ39"/>
    <mergeCell ref="NJT39:NJU39"/>
    <mergeCell ref="NJV39:NJW39"/>
    <mergeCell ref="NJY39:NJZ39"/>
    <mergeCell ref="NIX39:NIY39"/>
    <mergeCell ref="NJB39:NJC39"/>
    <mergeCell ref="NJD39:NJE39"/>
    <mergeCell ref="NJG39:NJH39"/>
    <mergeCell ref="NJK39:NJL39"/>
    <mergeCell ref="NIJ39:NIK39"/>
    <mergeCell ref="NIL39:NIM39"/>
    <mergeCell ref="NIO39:NIP39"/>
    <mergeCell ref="NIS39:NIT39"/>
    <mergeCell ref="NIU39:NIV39"/>
    <mergeCell ref="NHT39:NHU39"/>
    <mergeCell ref="NHW39:NHX39"/>
    <mergeCell ref="NIA39:NIB39"/>
    <mergeCell ref="NIC39:NID39"/>
    <mergeCell ref="NIF39:NIG39"/>
    <mergeCell ref="NHE39:NHF39"/>
    <mergeCell ref="NHI39:NHJ39"/>
    <mergeCell ref="NHK39:NHL39"/>
    <mergeCell ref="NHN39:NHO39"/>
    <mergeCell ref="NHR39:NHS39"/>
    <mergeCell ref="NGQ39:NGR39"/>
    <mergeCell ref="NGS39:NGT39"/>
    <mergeCell ref="NGV39:NGW39"/>
    <mergeCell ref="NGZ39:NHA39"/>
    <mergeCell ref="NHB39:NHC39"/>
    <mergeCell ref="NGA39:NGB39"/>
    <mergeCell ref="NGD39:NGE39"/>
    <mergeCell ref="NGH39:NGI39"/>
    <mergeCell ref="NGJ39:NGK39"/>
    <mergeCell ref="NGM39:NGN39"/>
    <mergeCell ref="NFL39:NFM39"/>
    <mergeCell ref="NFP39:NFQ39"/>
    <mergeCell ref="NFR39:NFS39"/>
    <mergeCell ref="NFU39:NFV39"/>
    <mergeCell ref="NFY39:NFZ39"/>
    <mergeCell ref="NEX39:NEY39"/>
    <mergeCell ref="NEZ39:NFA39"/>
    <mergeCell ref="NFC39:NFD39"/>
    <mergeCell ref="NFG39:NFH39"/>
    <mergeCell ref="NFI39:NFJ39"/>
    <mergeCell ref="NEH39:NEI39"/>
    <mergeCell ref="NEK39:NEL39"/>
    <mergeCell ref="NEO39:NEP39"/>
    <mergeCell ref="NEQ39:NER39"/>
    <mergeCell ref="NET39:NEU39"/>
    <mergeCell ref="NDS39:NDT39"/>
    <mergeCell ref="NDW39:NDX39"/>
    <mergeCell ref="NDY39:NDZ39"/>
    <mergeCell ref="NEB39:NEC39"/>
    <mergeCell ref="NEF39:NEG39"/>
    <mergeCell ref="NDE39:NDF39"/>
    <mergeCell ref="NDG39:NDH39"/>
    <mergeCell ref="NDJ39:NDK39"/>
    <mergeCell ref="NDN39:NDO39"/>
    <mergeCell ref="NDP39:NDQ39"/>
    <mergeCell ref="NCO39:NCP39"/>
    <mergeCell ref="NCR39:NCS39"/>
    <mergeCell ref="NCV39:NCW39"/>
    <mergeCell ref="NCX39:NCY39"/>
    <mergeCell ref="NDA39:NDB39"/>
    <mergeCell ref="NBZ39:NCA39"/>
    <mergeCell ref="NCD39:NCE39"/>
    <mergeCell ref="NCF39:NCG39"/>
    <mergeCell ref="NCI39:NCJ39"/>
    <mergeCell ref="NCM39:NCN39"/>
    <mergeCell ref="NBL39:NBM39"/>
    <mergeCell ref="NBN39:NBO39"/>
    <mergeCell ref="NBQ39:NBR39"/>
    <mergeCell ref="NBU39:NBV39"/>
    <mergeCell ref="NBW39:NBX39"/>
    <mergeCell ref="NAV39:NAW39"/>
    <mergeCell ref="NAY39:NAZ39"/>
    <mergeCell ref="NBC39:NBD39"/>
    <mergeCell ref="NBE39:NBF39"/>
    <mergeCell ref="NBH39:NBI39"/>
    <mergeCell ref="NAG39:NAH39"/>
    <mergeCell ref="NAK39:NAL39"/>
    <mergeCell ref="NAM39:NAN39"/>
    <mergeCell ref="NAP39:NAQ39"/>
    <mergeCell ref="NAT39:NAU39"/>
    <mergeCell ref="MZS39:MZT39"/>
    <mergeCell ref="MZU39:MZV39"/>
    <mergeCell ref="MZX39:MZY39"/>
    <mergeCell ref="NAB39:NAC39"/>
    <mergeCell ref="NAD39:NAE39"/>
    <mergeCell ref="MZC39:MZD39"/>
    <mergeCell ref="MZF39:MZG39"/>
    <mergeCell ref="MZJ39:MZK39"/>
    <mergeCell ref="MZL39:MZM39"/>
    <mergeCell ref="MZO39:MZP39"/>
    <mergeCell ref="MYN39:MYO39"/>
    <mergeCell ref="MYR39:MYS39"/>
    <mergeCell ref="MYT39:MYU39"/>
    <mergeCell ref="MYW39:MYX39"/>
    <mergeCell ref="MZA39:MZB39"/>
    <mergeCell ref="MXZ39:MYA39"/>
    <mergeCell ref="MYB39:MYC39"/>
    <mergeCell ref="MYE39:MYF39"/>
    <mergeCell ref="MYI39:MYJ39"/>
    <mergeCell ref="MYK39:MYL39"/>
    <mergeCell ref="MXJ39:MXK39"/>
    <mergeCell ref="MXM39:MXN39"/>
    <mergeCell ref="MXQ39:MXR39"/>
    <mergeCell ref="MXS39:MXT39"/>
    <mergeCell ref="MXV39:MXW39"/>
    <mergeCell ref="MWU39:MWV39"/>
    <mergeCell ref="MWY39:MWZ39"/>
    <mergeCell ref="MXA39:MXB39"/>
    <mergeCell ref="MXD39:MXE39"/>
    <mergeCell ref="MXH39:MXI39"/>
    <mergeCell ref="MWG39:MWH39"/>
    <mergeCell ref="MWI39:MWJ39"/>
    <mergeCell ref="MWL39:MWM39"/>
    <mergeCell ref="MWP39:MWQ39"/>
    <mergeCell ref="MWR39:MWS39"/>
    <mergeCell ref="MVQ39:MVR39"/>
    <mergeCell ref="MVT39:MVU39"/>
    <mergeCell ref="MVX39:MVY39"/>
    <mergeCell ref="MVZ39:MWA39"/>
    <mergeCell ref="MWC39:MWD39"/>
    <mergeCell ref="MVB39:MVC39"/>
    <mergeCell ref="MVF39:MVG39"/>
    <mergeCell ref="MVH39:MVI39"/>
    <mergeCell ref="MVK39:MVL39"/>
    <mergeCell ref="MVO39:MVP39"/>
    <mergeCell ref="MUN39:MUO39"/>
    <mergeCell ref="MUP39:MUQ39"/>
    <mergeCell ref="MUS39:MUT39"/>
    <mergeCell ref="MUW39:MUX39"/>
    <mergeCell ref="MUY39:MUZ39"/>
    <mergeCell ref="MTX39:MTY39"/>
    <mergeCell ref="MUA39:MUB39"/>
    <mergeCell ref="MUE39:MUF39"/>
    <mergeCell ref="MUG39:MUH39"/>
    <mergeCell ref="MUJ39:MUK39"/>
    <mergeCell ref="MTI39:MTJ39"/>
    <mergeCell ref="MTM39:MTN39"/>
    <mergeCell ref="MTO39:MTP39"/>
    <mergeCell ref="MTR39:MTS39"/>
    <mergeCell ref="MTV39:MTW39"/>
    <mergeCell ref="MSU39:MSV39"/>
    <mergeCell ref="MSW39:MSX39"/>
    <mergeCell ref="MSZ39:MTA39"/>
    <mergeCell ref="MTD39:MTE39"/>
    <mergeCell ref="MTF39:MTG39"/>
    <mergeCell ref="MSE39:MSF39"/>
    <mergeCell ref="MSH39:MSI39"/>
    <mergeCell ref="MSL39:MSM39"/>
    <mergeCell ref="MSN39:MSO39"/>
    <mergeCell ref="MSQ39:MSR39"/>
    <mergeCell ref="MRP39:MRQ39"/>
    <mergeCell ref="MRT39:MRU39"/>
    <mergeCell ref="MRV39:MRW39"/>
    <mergeCell ref="MRY39:MRZ39"/>
    <mergeCell ref="MSC39:MSD39"/>
    <mergeCell ref="MRB39:MRC39"/>
    <mergeCell ref="MRD39:MRE39"/>
    <mergeCell ref="MRG39:MRH39"/>
    <mergeCell ref="MRK39:MRL39"/>
    <mergeCell ref="MRM39:MRN39"/>
    <mergeCell ref="MQL39:MQM39"/>
    <mergeCell ref="MQO39:MQP39"/>
    <mergeCell ref="MQS39:MQT39"/>
    <mergeCell ref="MQU39:MQV39"/>
    <mergeCell ref="MQX39:MQY39"/>
    <mergeCell ref="MPW39:MPX39"/>
    <mergeCell ref="MQA39:MQB39"/>
    <mergeCell ref="MQC39:MQD39"/>
    <mergeCell ref="MQF39:MQG39"/>
    <mergeCell ref="MQJ39:MQK39"/>
    <mergeCell ref="MPI39:MPJ39"/>
    <mergeCell ref="MPK39:MPL39"/>
    <mergeCell ref="MPN39:MPO39"/>
    <mergeCell ref="MPR39:MPS39"/>
    <mergeCell ref="MPT39:MPU39"/>
    <mergeCell ref="MOS39:MOT39"/>
    <mergeCell ref="MOV39:MOW39"/>
    <mergeCell ref="MOZ39:MPA39"/>
    <mergeCell ref="MPB39:MPC39"/>
    <mergeCell ref="MPE39:MPF39"/>
    <mergeCell ref="MOD39:MOE39"/>
    <mergeCell ref="MOH39:MOI39"/>
    <mergeCell ref="MOJ39:MOK39"/>
    <mergeCell ref="MOM39:MON39"/>
    <mergeCell ref="MOQ39:MOR39"/>
    <mergeCell ref="MNP39:MNQ39"/>
    <mergeCell ref="MNR39:MNS39"/>
    <mergeCell ref="MNU39:MNV39"/>
    <mergeCell ref="MNY39:MNZ39"/>
    <mergeCell ref="MOA39:MOB39"/>
    <mergeCell ref="MMZ39:MNA39"/>
    <mergeCell ref="MNC39:MND39"/>
    <mergeCell ref="MNG39:MNH39"/>
    <mergeCell ref="MNI39:MNJ39"/>
    <mergeCell ref="MNL39:MNM39"/>
    <mergeCell ref="MMK39:MML39"/>
    <mergeCell ref="MMO39:MMP39"/>
    <mergeCell ref="MMQ39:MMR39"/>
    <mergeCell ref="MMT39:MMU39"/>
    <mergeCell ref="MMX39:MMY39"/>
    <mergeCell ref="MLW39:MLX39"/>
    <mergeCell ref="MLY39:MLZ39"/>
    <mergeCell ref="MMB39:MMC39"/>
    <mergeCell ref="MMF39:MMG39"/>
    <mergeCell ref="MMH39:MMI39"/>
    <mergeCell ref="MLG39:MLH39"/>
    <mergeCell ref="MLJ39:MLK39"/>
    <mergeCell ref="MLN39:MLO39"/>
    <mergeCell ref="MLP39:MLQ39"/>
    <mergeCell ref="MLS39:MLT39"/>
    <mergeCell ref="MKR39:MKS39"/>
    <mergeCell ref="MKV39:MKW39"/>
    <mergeCell ref="MKX39:MKY39"/>
    <mergeCell ref="MLA39:MLB39"/>
    <mergeCell ref="MLE39:MLF39"/>
    <mergeCell ref="MKD39:MKE39"/>
    <mergeCell ref="MKF39:MKG39"/>
    <mergeCell ref="MKI39:MKJ39"/>
    <mergeCell ref="MKM39:MKN39"/>
    <mergeCell ref="MKO39:MKP39"/>
    <mergeCell ref="MJN39:MJO39"/>
    <mergeCell ref="MJQ39:MJR39"/>
    <mergeCell ref="MJU39:MJV39"/>
    <mergeCell ref="MJW39:MJX39"/>
    <mergeCell ref="MJZ39:MKA39"/>
    <mergeCell ref="MIY39:MIZ39"/>
    <mergeCell ref="MJC39:MJD39"/>
    <mergeCell ref="MJE39:MJF39"/>
    <mergeCell ref="MJH39:MJI39"/>
    <mergeCell ref="MJL39:MJM39"/>
    <mergeCell ref="MIK39:MIL39"/>
    <mergeCell ref="MIM39:MIN39"/>
    <mergeCell ref="MIP39:MIQ39"/>
    <mergeCell ref="MIT39:MIU39"/>
    <mergeCell ref="MIV39:MIW39"/>
    <mergeCell ref="MHU39:MHV39"/>
    <mergeCell ref="MHX39:MHY39"/>
    <mergeCell ref="MIB39:MIC39"/>
    <mergeCell ref="MID39:MIE39"/>
    <mergeCell ref="MIG39:MIH39"/>
    <mergeCell ref="MHF39:MHG39"/>
    <mergeCell ref="MHJ39:MHK39"/>
    <mergeCell ref="MHL39:MHM39"/>
    <mergeCell ref="MHO39:MHP39"/>
    <mergeCell ref="MHS39:MHT39"/>
    <mergeCell ref="MGR39:MGS39"/>
    <mergeCell ref="MGT39:MGU39"/>
    <mergeCell ref="MGW39:MGX39"/>
    <mergeCell ref="MHA39:MHB39"/>
    <mergeCell ref="MHC39:MHD39"/>
    <mergeCell ref="MGB39:MGC39"/>
    <mergeCell ref="MGE39:MGF39"/>
    <mergeCell ref="MGI39:MGJ39"/>
    <mergeCell ref="MGK39:MGL39"/>
    <mergeCell ref="MGN39:MGO39"/>
    <mergeCell ref="MFM39:MFN39"/>
    <mergeCell ref="MFQ39:MFR39"/>
    <mergeCell ref="MFS39:MFT39"/>
    <mergeCell ref="MFV39:MFW39"/>
    <mergeCell ref="MFZ39:MGA39"/>
    <mergeCell ref="MEY39:MEZ39"/>
    <mergeCell ref="MFA39:MFB39"/>
    <mergeCell ref="MFD39:MFE39"/>
    <mergeCell ref="MFH39:MFI39"/>
    <mergeCell ref="MFJ39:MFK39"/>
    <mergeCell ref="MEI39:MEJ39"/>
    <mergeCell ref="MEL39:MEM39"/>
    <mergeCell ref="MEP39:MEQ39"/>
    <mergeCell ref="MER39:MES39"/>
    <mergeCell ref="MEU39:MEV39"/>
    <mergeCell ref="MDT39:MDU39"/>
    <mergeCell ref="MDX39:MDY39"/>
    <mergeCell ref="MDZ39:MEA39"/>
    <mergeCell ref="MEC39:MED39"/>
    <mergeCell ref="MEG39:MEH39"/>
    <mergeCell ref="MDF39:MDG39"/>
    <mergeCell ref="MDH39:MDI39"/>
    <mergeCell ref="MDK39:MDL39"/>
    <mergeCell ref="MDO39:MDP39"/>
    <mergeCell ref="MDQ39:MDR39"/>
    <mergeCell ref="MCP39:MCQ39"/>
    <mergeCell ref="MCS39:MCT39"/>
    <mergeCell ref="MCW39:MCX39"/>
    <mergeCell ref="MCY39:MCZ39"/>
    <mergeCell ref="MDB39:MDC39"/>
    <mergeCell ref="MCA39:MCB39"/>
    <mergeCell ref="MCE39:MCF39"/>
    <mergeCell ref="MCG39:MCH39"/>
    <mergeCell ref="MCJ39:MCK39"/>
    <mergeCell ref="MCN39:MCO39"/>
    <mergeCell ref="MBM39:MBN39"/>
    <mergeCell ref="MBO39:MBP39"/>
    <mergeCell ref="MBR39:MBS39"/>
    <mergeCell ref="MBV39:MBW39"/>
    <mergeCell ref="MBX39:MBY39"/>
    <mergeCell ref="MAW39:MAX39"/>
    <mergeCell ref="MAZ39:MBA39"/>
    <mergeCell ref="MBD39:MBE39"/>
    <mergeCell ref="MBF39:MBG39"/>
    <mergeCell ref="MBI39:MBJ39"/>
    <mergeCell ref="MAH39:MAI39"/>
    <mergeCell ref="MAL39:MAM39"/>
    <mergeCell ref="MAN39:MAO39"/>
    <mergeCell ref="MAQ39:MAR39"/>
    <mergeCell ref="MAU39:MAV39"/>
    <mergeCell ref="LZT39:LZU39"/>
    <mergeCell ref="LZV39:LZW39"/>
    <mergeCell ref="LZY39:LZZ39"/>
    <mergeCell ref="MAC39:MAD39"/>
    <mergeCell ref="MAE39:MAF39"/>
    <mergeCell ref="LZD39:LZE39"/>
    <mergeCell ref="LZG39:LZH39"/>
    <mergeCell ref="LZK39:LZL39"/>
    <mergeCell ref="LZM39:LZN39"/>
    <mergeCell ref="LZP39:LZQ39"/>
    <mergeCell ref="LYO39:LYP39"/>
    <mergeCell ref="LYS39:LYT39"/>
    <mergeCell ref="LYU39:LYV39"/>
    <mergeCell ref="LYX39:LYY39"/>
    <mergeCell ref="LZB39:LZC39"/>
    <mergeCell ref="LYA39:LYB39"/>
    <mergeCell ref="LYC39:LYD39"/>
    <mergeCell ref="LYF39:LYG39"/>
    <mergeCell ref="LYJ39:LYK39"/>
    <mergeCell ref="LYL39:LYM39"/>
    <mergeCell ref="LXK39:LXL39"/>
    <mergeCell ref="LXN39:LXO39"/>
    <mergeCell ref="LXR39:LXS39"/>
    <mergeCell ref="LXT39:LXU39"/>
    <mergeCell ref="LXW39:LXX39"/>
    <mergeCell ref="LWV39:LWW39"/>
    <mergeCell ref="LWZ39:LXA39"/>
    <mergeCell ref="LXB39:LXC39"/>
    <mergeCell ref="LXE39:LXF39"/>
    <mergeCell ref="LXI39:LXJ39"/>
    <mergeCell ref="LWH39:LWI39"/>
    <mergeCell ref="LWJ39:LWK39"/>
    <mergeCell ref="LWM39:LWN39"/>
    <mergeCell ref="LWQ39:LWR39"/>
    <mergeCell ref="LWS39:LWT39"/>
    <mergeCell ref="LVR39:LVS39"/>
    <mergeCell ref="LVU39:LVV39"/>
    <mergeCell ref="LVY39:LVZ39"/>
    <mergeCell ref="LWA39:LWB39"/>
    <mergeCell ref="LWD39:LWE39"/>
    <mergeCell ref="LVC39:LVD39"/>
    <mergeCell ref="LVG39:LVH39"/>
    <mergeCell ref="LVI39:LVJ39"/>
    <mergeCell ref="LVL39:LVM39"/>
    <mergeCell ref="LVP39:LVQ39"/>
    <mergeCell ref="LUO39:LUP39"/>
    <mergeCell ref="LUQ39:LUR39"/>
    <mergeCell ref="LUT39:LUU39"/>
    <mergeCell ref="LUX39:LUY39"/>
    <mergeCell ref="LUZ39:LVA39"/>
    <mergeCell ref="LTY39:LTZ39"/>
    <mergeCell ref="LUB39:LUC39"/>
    <mergeCell ref="LUF39:LUG39"/>
    <mergeCell ref="LUH39:LUI39"/>
    <mergeCell ref="LUK39:LUL39"/>
    <mergeCell ref="LTJ39:LTK39"/>
    <mergeCell ref="LTN39:LTO39"/>
    <mergeCell ref="LTP39:LTQ39"/>
    <mergeCell ref="LTS39:LTT39"/>
    <mergeCell ref="LTW39:LTX39"/>
    <mergeCell ref="LSV39:LSW39"/>
    <mergeCell ref="LSX39:LSY39"/>
    <mergeCell ref="LTA39:LTB39"/>
    <mergeCell ref="LTE39:LTF39"/>
    <mergeCell ref="LTG39:LTH39"/>
    <mergeCell ref="LSF39:LSG39"/>
    <mergeCell ref="LSI39:LSJ39"/>
    <mergeCell ref="LSM39:LSN39"/>
    <mergeCell ref="LSO39:LSP39"/>
    <mergeCell ref="LSR39:LSS39"/>
    <mergeCell ref="LRQ39:LRR39"/>
    <mergeCell ref="LRU39:LRV39"/>
    <mergeCell ref="LRW39:LRX39"/>
    <mergeCell ref="LRZ39:LSA39"/>
    <mergeCell ref="LSD39:LSE39"/>
    <mergeCell ref="LRC39:LRD39"/>
    <mergeCell ref="LRE39:LRF39"/>
    <mergeCell ref="LRH39:LRI39"/>
    <mergeCell ref="LRL39:LRM39"/>
    <mergeCell ref="LRN39:LRO39"/>
    <mergeCell ref="LQM39:LQN39"/>
    <mergeCell ref="LQP39:LQQ39"/>
    <mergeCell ref="LQT39:LQU39"/>
    <mergeCell ref="LQV39:LQW39"/>
    <mergeCell ref="LQY39:LQZ39"/>
    <mergeCell ref="LPX39:LPY39"/>
    <mergeCell ref="LQB39:LQC39"/>
    <mergeCell ref="LQD39:LQE39"/>
    <mergeCell ref="LQG39:LQH39"/>
    <mergeCell ref="LQK39:LQL39"/>
    <mergeCell ref="LPJ39:LPK39"/>
    <mergeCell ref="LPL39:LPM39"/>
    <mergeCell ref="LPO39:LPP39"/>
    <mergeCell ref="LPS39:LPT39"/>
    <mergeCell ref="LPU39:LPV39"/>
    <mergeCell ref="LOT39:LOU39"/>
    <mergeCell ref="LOW39:LOX39"/>
    <mergeCell ref="LPA39:LPB39"/>
    <mergeCell ref="LPC39:LPD39"/>
    <mergeCell ref="LPF39:LPG39"/>
    <mergeCell ref="LOE39:LOF39"/>
    <mergeCell ref="LOI39:LOJ39"/>
    <mergeCell ref="LOK39:LOL39"/>
    <mergeCell ref="LON39:LOO39"/>
    <mergeCell ref="LOR39:LOS39"/>
    <mergeCell ref="LNQ39:LNR39"/>
    <mergeCell ref="LNS39:LNT39"/>
    <mergeCell ref="LNV39:LNW39"/>
    <mergeCell ref="LNZ39:LOA39"/>
    <mergeCell ref="LOB39:LOC39"/>
    <mergeCell ref="LNA39:LNB39"/>
    <mergeCell ref="LND39:LNE39"/>
    <mergeCell ref="LNH39:LNI39"/>
    <mergeCell ref="LNJ39:LNK39"/>
    <mergeCell ref="LNM39:LNN39"/>
    <mergeCell ref="LML39:LMM39"/>
    <mergeCell ref="LMP39:LMQ39"/>
    <mergeCell ref="LMR39:LMS39"/>
    <mergeCell ref="LMU39:LMV39"/>
    <mergeCell ref="LMY39:LMZ39"/>
    <mergeCell ref="LLX39:LLY39"/>
    <mergeCell ref="LLZ39:LMA39"/>
    <mergeCell ref="LMC39:LMD39"/>
    <mergeCell ref="LMG39:LMH39"/>
    <mergeCell ref="LMI39:LMJ39"/>
    <mergeCell ref="LLH39:LLI39"/>
    <mergeCell ref="LLK39:LLL39"/>
    <mergeCell ref="LLO39:LLP39"/>
    <mergeCell ref="LLQ39:LLR39"/>
    <mergeCell ref="LLT39:LLU39"/>
    <mergeCell ref="LKS39:LKT39"/>
    <mergeCell ref="LKW39:LKX39"/>
    <mergeCell ref="LKY39:LKZ39"/>
    <mergeCell ref="LLB39:LLC39"/>
    <mergeCell ref="LLF39:LLG39"/>
    <mergeCell ref="LKE39:LKF39"/>
    <mergeCell ref="LKG39:LKH39"/>
    <mergeCell ref="LKJ39:LKK39"/>
    <mergeCell ref="LKN39:LKO39"/>
    <mergeCell ref="LKP39:LKQ39"/>
    <mergeCell ref="LJO39:LJP39"/>
    <mergeCell ref="LJR39:LJS39"/>
    <mergeCell ref="LJV39:LJW39"/>
    <mergeCell ref="LJX39:LJY39"/>
    <mergeCell ref="LKA39:LKB39"/>
    <mergeCell ref="LIZ39:LJA39"/>
    <mergeCell ref="LJD39:LJE39"/>
    <mergeCell ref="LJF39:LJG39"/>
    <mergeCell ref="LJI39:LJJ39"/>
    <mergeCell ref="LJM39:LJN39"/>
    <mergeCell ref="LIL39:LIM39"/>
    <mergeCell ref="LIN39:LIO39"/>
    <mergeCell ref="LIQ39:LIR39"/>
    <mergeCell ref="LIU39:LIV39"/>
    <mergeCell ref="LIW39:LIX39"/>
    <mergeCell ref="LHV39:LHW39"/>
    <mergeCell ref="LHY39:LHZ39"/>
    <mergeCell ref="LIC39:LID39"/>
    <mergeCell ref="LIE39:LIF39"/>
    <mergeCell ref="LIH39:LII39"/>
    <mergeCell ref="LHG39:LHH39"/>
    <mergeCell ref="LHK39:LHL39"/>
    <mergeCell ref="LHM39:LHN39"/>
    <mergeCell ref="LHP39:LHQ39"/>
    <mergeCell ref="LHT39:LHU39"/>
    <mergeCell ref="LGS39:LGT39"/>
    <mergeCell ref="LGU39:LGV39"/>
    <mergeCell ref="LGX39:LGY39"/>
    <mergeCell ref="LHB39:LHC39"/>
    <mergeCell ref="LHD39:LHE39"/>
    <mergeCell ref="LGC39:LGD39"/>
    <mergeCell ref="LGF39:LGG39"/>
    <mergeCell ref="LGJ39:LGK39"/>
    <mergeCell ref="LGL39:LGM39"/>
    <mergeCell ref="LGO39:LGP39"/>
    <mergeCell ref="LFN39:LFO39"/>
    <mergeCell ref="LFR39:LFS39"/>
    <mergeCell ref="LFT39:LFU39"/>
    <mergeCell ref="LFW39:LFX39"/>
    <mergeCell ref="LGA39:LGB39"/>
    <mergeCell ref="LEZ39:LFA39"/>
    <mergeCell ref="LFB39:LFC39"/>
    <mergeCell ref="LFE39:LFF39"/>
    <mergeCell ref="LFI39:LFJ39"/>
    <mergeCell ref="LFK39:LFL39"/>
    <mergeCell ref="LEJ39:LEK39"/>
    <mergeCell ref="LEM39:LEN39"/>
    <mergeCell ref="LEQ39:LER39"/>
    <mergeCell ref="LES39:LET39"/>
    <mergeCell ref="LEV39:LEW39"/>
    <mergeCell ref="LDU39:LDV39"/>
    <mergeCell ref="LDY39:LDZ39"/>
    <mergeCell ref="LEA39:LEB39"/>
    <mergeCell ref="LED39:LEE39"/>
    <mergeCell ref="LEH39:LEI39"/>
    <mergeCell ref="LDG39:LDH39"/>
    <mergeCell ref="LDI39:LDJ39"/>
    <mergeCell ref="LDL39:LDM39"/>
    <mergeCell ref="LDP39:LDQ39"/>
    <mergeCell ref="LDR39:LDS39"/>
    <mergeCell ref="LCQ39:LCR39"/>
    <mergeCell ref="LCT39:LCU39"/>
    <mergeCell ref="LCX39:LCY39"/>
    <mergeCell ref="LCZ39:LDA39"/>
    <mergeCell ref="LDC39:LDD39"/>
    <mergeCell ref="LCB39:LCC39"/>
    <mergeCell ref="LCF39:LCG39"/>
    <mergeCell ref="LCH39:LCI39"/>
    <mergeCell ref="LCK39:LCL39"/>
    <mergeCell ref="LCO39:LCP39"/>
    <mergeCell ref="LBN39:LBO39"/>
    <mergeCell ref="LBP39:LBQ39"/>
    <mergeCell ref="LBS39:LBT39"/>
    <mergeCell ref="LBW39:LBX39"/>
    <mergeCell ref="LBY39:LBZ39"/>
    <mergeCell ref="LAX39:LAY39"/>
    <mergeCell ref="LBA39:LBB39"/>
    <mergeCell ref="LBE39:LBF39"/>
    <mergeCell ref="LBG39:LBH39"/>
    <mergeCell ref="LBJ39:LBK39"/>
    <mergeCell ref="LAI39:LAJ39"/>
    <mergeCell ref="LAM39:LAN39"/>
    <mergeCell ref="LAO39:LAP39"/>
    <mergeCell ref="LAR39:LAS39"/>
    <mergeCell ref="LAV39:LAW39"/>
    <mergeCell ref="KZU39:KZV39"/>
    <mergeCell ref="KZW39:KZX39"/>
    <mergeCell ref="KZZ39:LAA39"/>
    <mergeCell ref="LAD39:LAE39"/>
    <mergeCell ref="LAF39:LAG39"/>
    <mergeCell ref="KZE39:KZF39"/>
    <mergeCell ref="KZH39:KZI39"/>
    <mergeCell ref="KZL39:KZM39"/>
    <mergeCell ref="KZN39:KZO39"/>
    <mergeCell ref="KZQ39:KZR39"/>
    <mergeCell ref="KYP39:KYQ39"/>
    <mergeCell ref="KYT39:KYU39"/>
    <mergeCell ref="KYV39:KYW39"/>
    <mergeCell ref="KYY39:KYZ39"/>
    <mergeCell ref="KZC39:KZD39"/>
    <mergeCell ref="KYB39:KYC39"/>
    <mergeCell ref="KYD39:KYE39"/>
    <mergeCell ref="KYG39:KYH39"/>
    <mergeCell ref="KYK39:KYL39"/>
    <mergeCell ref="KYM39:KYN39"/>
    <mergeCell ref="KXL39:KXM39"/>
    <mergeCell ref="KXO39:KXP39"/>
    <mergeCell ref="KXS39:KXT39"/>
    <mergeCell ref="KXU39:KXV39"/>
    <mergeCell ref="KXX39:KXY39"/>
    <mergeCell ref="KWW39:KWX39"/>
    <mergeCell ref="KXA39:KXB39"/>
    <mergeCell ref="KXC39:KXD39"/>
    <mergeCell ref="KXF39:KXG39"/>
    <mergeCell ref="KXJ39:KXK39"/>
    <mergeCell ref="KWI39:KWJ39"/>
    <mergeCell ref="KWK39:KWL39"/>
    <mergeCell ref="KWN39:KWO39"/>
    <mergeCell ref="KWR39:KWS39"/>
    <mergeCell ref="KWT39:KWU39"/>
    <mergeCell ref="KVS39:KVT39"/>
    <mergeCell ref="KVV39:KVW39"/>
    <mergeCell ref="KVZ39:KWA39"/>
    <mergeCell ref="KWB39:KWC39"/>
    <mergeCell ref="KWE39:KWF39"/>
    <mergeCell ref="KVD39:KVE39"/>
    <mergeCell ref="KVH39:KVI39"/>
    <mergeCell ref="KVJ39:KVK39"/>
    <mergeCell ref="KVM39:KVN39"/>
    <mergeCell ref="KVQ39:KVR39"/>
    <mergeCell ref="KUP39:KUQ39"/>
    <mergeCell ref="KUR39:KUS39"/>
    <mergeCell ref="KUU39:KUV39"/>
    <mergeCell ref="KUY39:KUZ39"/>
    <mergeCell ref="KVA39:KVB39"/>
    <mergeCell ref="KTZ39:KUA39"/>
    <mergeCell ref="KUC39:KUD39"/>
    <mergeCell ref="KUG39:KUH39"/>
    <mergeCell ref="KUI39:KUJ39"/>
    <mergeCell ref="KUL39:KUM39"/>
    <mergeCell ref="KTK39:KTL39"/>
    <mergeCell ref="KTO39:KTP39"/>
    <mergeCell ref="KTQ39:KTR39"/>
    <mergeCell ref="KTT39:KTU39"/>
    <mergeCell ref="KTX39:KTY39"/>
    <mergeCell ref="KSW39:KSX39"/>
    <mergeCell ref="KSY39:KSZ39"/>
    <mergeCell ref="KTB39:KTC39"/>
    <mergeCell ref="KTF39:KTG39"/>
    <mergeCell ref="KTH39:KTI39"/>
    <mergeCell ref="KSG39:KSH39"/>
    <mergeCell ref="KSJ39:KSK39"/>
    <mergeCell ref="KSN39:KSO39"/>
    <mergeCell ref="KSP39:KSQ39"/>
    <mergeCell ref="KSS39:KST39"/>
    <mergeCell ref="KRR39:KRS39"/>
    <mergeCell ref="KRV39:KRW39"/>
    <mergeCell ref="KRX39:KRY39"/>
    <mergeCell ref="KSA39:KSB39"/>
    <mergeCell ref="KSE39:KSF39"/>
    <mergeCell ref="KRD39:KRE39"/>
    <mergeCell ref="KRF39:KRG39"/>
    <mergeCell ref="KRI39:KRJ39"/>
    <mergeCell ref="KRM39:KRN39"/>
    <mergeCell ref="KRO39:KRP39"/>
    <mergeCell ref="KQN39:KQO39"/>
    <mergeCell ref="KQQ39:KQR39"/>
    <mergeCell ref="KQU39:KQV39"/>
    <mergeCell ref="KQW39:KQX39"/>
    <mergeCell ref="KQZ39:KRA39"/>
    <mergeCell ref="KPY39:KPZ39"/>
    <mergeCell ref="KQC39:KQD39"/>
    <mergeCell ref="KQE39:KQF39"/>
    <mergeCell ref="KQH39:KQI39"/>
    <mergeCell ref="KQL39:KQM39"/>
    <mergeCell ref="KPK39:KPL39"/>
    <mergeCell ref="KPM39:KPN39"/>
    <mergeCell ref="KPP39:KPQ39"/>
    <mergeCell ref="KPT39:KPU39"/>
    <mergeCell ref="KPV39:KPW39"/>
    <mergeCell ref="KOU39:KOV39"/>
    <mergeCell ref="KOX39:KOY39"/>
    <mergeCell ref="KPB39:KPC39"/>
    <mergeCell ref="KPD39:KPE39"/>
    <mergeCell ref="KPG39:KPH39"/>
    <mergeCell ref="KOF39:KOG39"/>
    <mergeCell ref="KOJ39:KOK39"/>
    <mergeCell ref="KOL39:KOM39"/>
    <mergeCell ref="KOO39:KOP39"/>
    <mergeCell ref="KOS39:KOT39"/>
    <mergeCell ref="KNR39:KNS39"/>
    <mergeCell ref="KNT39:KNU39"/>
    <mergeCell ref="KNW39:KNX39"/>
    <mergeCell ref="KOA39:KOB39"/>
    <mergeCell ref="KOC39:KOD39"/>
    <mergeCell ref="KNB39:KNC39"/>
    <mergeCell ref="KNE39:KNF39"/>
    <mergeCell ref="KNI39:KNJ39"/>
    <mergeCell ref="KNK39:KNL39"/>
    <mergeCell ref="KNN39:KNO39"/>
    <mergeCell ref="KMM39:KMN39"/>
    <mergeCell ref="KMQ39:KMR39"/>
    <mergeCell ref="KMS39:KMT39"/>
    <mergeCell ref="KMV39:KMW39"/>
    <mergeCell ref="KMZ39:KNA39"/>
    <mergeCell ref="KLY39:KLZ39"/>
    <mergeCell ref="KMA39:KMB39"/>
    <mergeCell ref="KMD39:KME39"/>
    <mergeCell ref="KMH39:KMI39"/>
    <mergeCell ref="KMJ39:KMK39"/>
    <mergeCell ref="KLI39:KLJ39"/>
    <mergeCell ref="KLL39:KLM39"/>
    <mergeCell ref="KLP39:KLQ39"/>
    <mergeCell ref="KLR39:KLS39"/>
    <mergeCell ref="KLU39:KLV39"/>
    <mergeCell ref="KKT39:KKU39"/>
    <mergeCell ref="KKX39:KKY39"/>
    <mergeCell ref="KKZ39:KLA39"/>
    <mergeCell ref="KLC39:KLD39"/>
    <mergeCell ref="KLG39:KLH39"/>
    <mergeCell ref="KKF39:KKG39"/>
    <mergeCell ref="KKH39:KKI39"/>
    <mergeCell ref="KKK39:KKL39"/>
    <mergeCell ref="KKO39:KKP39"/>
    <mergeCell ref="KKQ39:KKR39"/>
    <mergeCell ref="KJP39:KJQ39"/>
    <mergeCell ref="KJS39:KJT39"/>
    <mergeCell ref="KJW39:KJX39"/>
    <mergeCell ref="KJY39:KJZ39"/>
    <mergeCell ref="KKB39:KKC39"/>
    <mergeCell ref="KJA39:KJB39"/>
    <mergeCell ref="KJE39:KJF39"/>
    <mergeCell ref="KJG39:KJH39"/>
    <mergeCell ref="KJJ39:KJK39"/>
    <mergeCell ref="KJN39:KJO39"/>
    <mergeCell ref="KIM39:KIN39"/>
    <mergeCell ref="KIO39:KIP39"/>
    <mergeCell ref="KIR39:KIS39"/>
    <mergeCell ref="KIV39:KIW39"/>
    <mergeCell ref="KIX39:KIY39"/>
    <mergeCell ref="KHW39:KHX39"/>
    <mergeCell ref="KHZ39:KIA39"/>
    <mergeCell ref="KID39:KIE39"/>
    <mergeCell ref="KIF39:KIG39"/>
    <mergeCell ref="KII39:KIJ39"/>
    <mergeCell ref="KHH39:KHI39"/>
    <mergeCell ref="KHL39:KHM39"/>
    <mergeCell ref="KHN39:KHO39"/>
    <mergeCell ref="KHQ39:KHR39"/>
    <mergeCell ref="KHU39:KHV39"/>
    <mergeCell ref="KGT39:KGU39"/>
    <mergeCell ref="KGV39:KGW39"/>
    <mergeCell ref="KGY39:KGZ39"/>
    <mergeCell ref="KHC39:KHD39"/>
    <mergeCell ref="KHE39:KHF39"/>
    <mergeCell ref="KGD39:KGE39"/>
    <mergeCell ref="KGG39:KGH39"/>
    <mergeCell ref="KGK39:KGL39"/>
    <mergeCell ref="KGM39:KGN39"/>
    <mergeCell ref="KGP39:KGQ39"/>
    <mergeCell ref="KFO39:KFP39"/>
    <mergeCell ref="KFS39:KFT39"/>
    <mergeCell ref="KFU39:KFV39"/>
    <mergeCell ref="KFX39:KFY39"/>
    <mergeCell ref="KGB39:KGC39"/>
    <mergeCell ref="KFA39:KFB39"/>
    <mergeCell ref="KFC39:KFD39"/>
    <mergeCell ref="KFF39:KFG39"/>
    <mergeCell ref="KFJ39:KFK39"/>
    <mergeCell ref="KFL39:KFM39"/>
    <mergeCell ref="KEK39:KEL39"/>
    <mergeCell ref="KEN39:KEO39"/>
    <mergeCell ref="KER39:KES39"/>
    <mergeCell ref="KET39:KEU39"/>
    <mergeCell ref="KEW39:KEX39"/>
    <mergeCell ref="KDV39:KDW39"/>
    <mergeCell ref="KDZ39:KEA39"/>
    <mergeCell ref="KEB39:KEC39"/>
    <mergeCell ref="KEE39:KEF39"/>
    <mergeCell ref="KEI39:KEJ39"/>
    <mergeCell ref="KDH39:KDI39"/>
    <mergeCell ref="KDJ39:KDK39"/>
    <mergeCell ref="KDM39:KDN39"/>
    <mergeCell ref="KDQ39:KDR39"/>
    <mergeCell ref="KDS39:KDT39"/>
    <mergeCell ref="KCR39:KCS39"/>
    <mergeCell ref="KCU39:KCV39"/>
    <mergeCell ref="KCY39:KCZ39"/>
    <mergeCell ref="KDA39:KDB39"/>
    <mergeCell ref="KDD39:KDE39"/>
    <mergeCell ref="KCC39:KCD39"/>
    <mergeCell ref="KCG39:KCH39"/>
    <mergeCell ref="KCI39:KCJ39"/>
    <mergeCell ref="KCL39:KCM39"/>
    <mergeCell ref="KCP39:KCQ39"/>
    <mergeCell ref="KBO39:KBP39"/>
    <mergeCell ref="KBQ39:KBR39"/>
    <mergeCell ref="KBT39:KBU39"/>
    <mergeCell ref="KBX39:KBY39"/>
    <mergeCell ref="KBZ39:KCA39"/>
    <mergeCell ref="KAY39:KAZ39"/>
    <mergeCell ref="KBB39:KBC39"/>
    <mergeCell ref="KBF39:KBG39"/>
    <mergeCell ref="KBH39:KBI39"/>
    <mergeCell ref="KBK39:KBL39"/>
    <mergeCell ref="KAJ39:KAK39"/>
    <mergeCell ref="KAN39:KAO39"/>
    <mergeCell ref="KAP39:KAQ39"/>
    <mergeCell ref="KAS39:KAT39"/>
    <mergeCell ref="KAW39:KAX39"/>
    <mergeCell ref="JZV39:JZW39"/>
    <mergeCell ref="JZX39:JZY39"/>
    <mergeCell ref="KAA39:KAB39"/>
    <mergeCell ref="KAE39:KAF39"/>
    <mergeCell ref="KAG39:KAH39"/>
    <mergeCell ref="JZF39:JZG39"/>
    <mergeCell ref="JZI39:JZJ39"/>
    <mergeCell ref="JZM39:JZN39"/>
    <mergeCell ref="JZO39:JZP39"/>
    <mergeCell ref="JZR39:JZS39"/>
    <mergeCell ref="JYQ39:JYR39"/>
    <mergeCell ref="JYU39:JYV39"/>
    <mergeCell ref="JYW39:JYX39"/>
    <mergeCell ref="JYZ39:JZA39"/>
    <mergeCell ref="JZD39:JZE39"/>
    <mergeCell ref="JYC39:JYD39"/>
    <mergeCell ref="JYE39:JYF39"/>
    <mergeCell ref="JYH39:JYI39"/>
    <mergeCell ref="JYL39:JYM39"/>
    <mergeCell ref="JYN39:JYO39"/>
    <mergeCell ref="JXM39:JXN39"/>
    <mergeCell ref="JXP39:JXQ39"/>
    <mergeCell ref="JXT39:JXU39"/>
    <mergeCell ref="JXV39:JXW39"/>
    <mergeCell ref="JXY39:JXZ39"/>
    <mergeCell ref="JWX39:JWY39"/>
    <mergeCell ref="JXB39:JXC39"/>
    <mergeCell ref="JXD39:JXE39"/>
    <mergeCell ref="JXG39:JXH39"/>
    <mergeCell ref="JXK39:JXL39"/>
    <mergeCell ref="JWJ39:JWK39"/>
    <mergeCell ref="JWL39:JWM39"/>
    <mergeCell ref="JWO39:JWP39"/>
    <mergeCell ref="JWS39:JWT39"/>
    <mergeCell ref="JWU39:JWV39"/>
    <mergeCell ref="JVT39:JVU39"/>
    <mergeCell ref="JVW39:JVX39"/>
    <mergeCell ref="JWA39:JWB39"/>
    <mergeCell ref="JWC39:JWD39"/>
    <mergeCell ref="JWF39:JWG39"/>
    <mergeCell ref="JVE39:JVF39"/>
    <mergeCell ref="JVI39:JVJ39"/>
    <mergeCell ref="JVK39:JVL39"/>
    <mergeCell ref="JVN39:JVO39"/>
    <mergeCell ref="JVR39:JVS39"/>
    <mergeCell ref="JUQ39:JUR39"/>
    <mergeCell ref="JUS39:JUT39"/>
    <mergeCell ref="JUV39:JUW39"/>
    <mergeCell ref="JUZ39:JVA39"/>
    <mergeCell ref="JVB39:JVC39"/>
    <mergeCell ref="JUA39:JUB39"/>
    <mergeCell ref="JUD39:JUE39"/>
    <mergeCell ref="JUH39:JUI39"/>
    <mergeCell ref="JUJ39:JUK39"/>
    <mergeCell ref="JUM39:JUN39"/>
    <mergeCell ref="JTL39:JTM39"/>
    <mergeCell ref="JTP39:JTQ39"/>
    <mergeCell ref="JTR39:JTS39"/>
    <mergeCell ref="JTU39:JTV39"/>
    <mergeCell ref="JTY39:JTZ39"/>
    <mergeCell ref="JSX39:JSY39"/>
    <mergeCell ref="JSZ39:JTA39"/>
    <mergeCell ref="JTC39:JTD39"/>
    <mergeCell ref="JTG39:JTH39"/>
    <mergeCell ref="JTI39:JTJ39"/>
    <mergeCell ref="JSH39:JSI39"/>
    <mergeCell ref="JSK39:JSL39"/>
    <mergeCell ref="JSO39:JSP39"/>
    <mergeCell ref="JSQ39:JSR39"/>
    <mergeCell ref="JST39:JSU39"/>
    <mergeCell ref="JRS39:JRT39"/>
    <mergeCell ref="JRW39:JRX39"/>
    <mergeCell ref="JRY39:JRZ39"/>
    <mergeCell ref="JSB39:JSC39"/>
    <mergeCell ref="JSF39:JSG39"/>
    <mergeCell ref="JRE39:JRF39"/>
    <mergeCell ref="JRG39:JRH39"/>
    <mergeCell ref="JRJ39:JRK39"/>
    <mergeCell ref="JRN39:JRO39"/>
    <mergeCell ref="JRP39:JRQ39"/>
    <mergeCell ref="JQO39:JQP39"/>
    <mergeCell ref="JQR39:JQS39"/>
    <mergeCell ref="JQV39:JQW39"/>
    <mergeCell ref="JQX39:JQY39"/>
    <mergeCell ref="JRA39:JRB39"/>
    <mergeCell ref="JPZ39:JQA39"/>
    <mergeCell ref="JQD39:JQE39"/>
    <mergeCell ref="JQF39:JQG39"/>
    <mergeCell ref="JQI39:JQJ39"/>
    <mergeCell ref="JQM39:JQN39"/>
    <mergeCell ref="JPL39:JPM39"/>
    <mergeCell ref="JPN39:JPO39"/>
    <mergeCell ref="JPQ39:JPR39"/>
    <mergeCell ref="JPU39:JPV39"/>
    <mergeCell ref="JPW39:JPX39"/>
    <mergeCell ref="JOV39:JOW39"/>
    <mergeCell ref="JOY39:JOZ39"/>
    <mergeCell ref="JPC39:JPD39"/>
    <mergeCell ref="JPE39:JPF39"/>
    <mergeCell ref="JPH39:JPI39"/>
    <mergeCell ref="JOG39:JOH39"/>
    <mergeCell ref="JOK39:JOL39"/>
    <mergeCell ref="JOM39:JON39"/>
    <mergeCell ref="JOP39:JOQ39"/>
    <mergeCell ref="JOT39:JOU39"/>
    <mergeCell ref="JNS39:JNT39"/>
    <mergeCell ref="JNU39:JNV39"/>
    <mergeCell ref="JNX39:JNY39"/>
    <mergeCell ref="JOB39:JOC39"/>
    <mergeCell ref="JOD39:JOE39"/>
    <mergeCell ref="JNC39:JND39"/>
    <mergeCell ref="JNF39:JNG39"/>
    <mergeCell ref="JNJ39:JNK39"/>
    <mergeCell ref="JNL39:JNM39"/>
    <mergeCell ref="JNO39:JNP39"/>
    <mergeCell ref="JMN39:JMO39"/>
    <mergeCell ref="JMR39:JMS39"/>
    <mergeCell ref="JMT39:JMU39"/>
    <mergeCell ref="JMW39:JMX39"/>
    <mergeCell ref="JNA39:JNB39"/>
    <mergeCell ref="JLZ39:JMA39"/>
    <mergeCell ref="JMB39:JMC39"/>
    <mergeCell ref="JME39:JMF39"/>
    <mergeCell ref="JMI39:JMJ39"/>
    <mergeCell ref="JMK39:JML39"/>
    <mergeCell ref="JLJ39:JLK39"/>
    <mergeCell ref="JLM39:JLN39"/>
    <mergeCell ref="JLQ39:JLR39"/>
    <mergeCell ref="JLS39:JLT39"/>
    <mergeCell ref="JLV39:JLW39"/>
    <mergeCell ref="JKU39:JKV39"/>
    <mergeCell ref="JKY39:JKZ39"/>
    <mergeCell ref="JLA39:JLB39"/>
    <mergeCell ref="JLD39:JLE39"/>
    <mergeCell ref="JLH39:JLI39"/>
    <mergeCell ref="JKG39:JKH39"/>
    <mergeCell ref="JKI39:JKJ39"/>
    <mergeCell ref="JKL39:JKM39"/>
    <mergeCell ref="JKP39:JKQ39"/>
    <mergeCell ref="JKR39:JKS39"/>
    <mergeCell ref="JJQ39:JJR39"/>
    <mergeCell ref="JJT39:JJU39"/>
    <mergeCell ref="JJX39:JJY39"/>
    <mergeCell ref="JJZ39:JKA39"/>
    <mergeCell ref="JKC39:JKD39"/>
    <mergeCell ref="JJB39:JJC39"/>
    <mergeCell ref="JJF39:JJG39"/>
    <mergeCell ref="JJH39:JJI39"/>
    <mergeCell ref="JJK39:JJL39"/>
    <mergeCell ref="JJO39:JJP39"/>
    <mergeCell ref="JIN39:JIO39"/>
    <mergeCell ref="JIP39:JIQ39"/>
    <mergeCell ref="JIS39:JIT39"/>
    <mergeCell ref="JIW39:JIX39"/>
    <mergeCell ref="JIY39:JIZ39"/>
    <mergeCell ref="JHX39:JHY39"/>
    <mergeCell ref="JIA39:JIB39"/>
    <mergeCell ref="JIE39:JIF39"/>
    <mergeCell ref="JIG39:JIH39"/>
    <mergeCell ref="JIJ39:JIK39"/>
    <mergeCell ref="JHI39:JHJ39"/>
    <mergeCell ref="JHM39:JHN39"/>
    <mergeCell ref="JHO39:JHP39"/>
    <mergeCell ref="JHR39:JHS39"/>
    <mergeCell ref="JHV39:JHW39"/>
    <mergeCell ref="JGU39:JGV39"/>
    <mergeCell ref="JGW39:JGX39"/>
    <mergeCell ref="JGZ39:JHA39"/>
    <mergeCell ref="JHD39:JHE39"/>
    <mergeCell ref="JHF39:JHG39"/>
    <mergeCell ref="JGE39:JGF39"/>
    <mergeCell ref="JGH39:JGI39"/>
    <mergeCell ref="JGL39:JGM39"/>
    <mergeCell ref="JGN39:JGO39"/>
    <mergeCell ref="JGQ39:JGR39"/>
    <mergeCell ref="JFP39:JFQ39"/>
    <mergeCell ref="JFT39:JFU39"/>
    <mergeCell ref="JFV39:JFW39"/>
    <mergeCell ref="JFY39:JFZ39"/>
    <mergeCell ref="JGC39:JGD39"/>
    <mergeCell ref="JFB39:JFC39"/>
    <mergeCell ref="JFD39:JFE39"/>
    <mergeCell ref="JFG39:JFH39"/>
    <mergeCell ref="JFK39:JFL39"/>
    <mergeCell ref="JFM39:JFN39"/>
    <mergeCell ref="JEL39:JEM39"/>
    <mergeCell ref="JEO39:JEP39"/>
    <mergeCell ref="JES39:JET39"/>
    <mergeCell ref="JEU39:JEV39"/>
    <mergeCell ref="JEX39:JEY39"/>
    <mergeCell ref="JDW39:JDX39"/>
    <mergeCell ref="JEA39:JEB39"/>
    <mergeCell ref="JEC39:JED39"/>
    <mergeCell ref="JEF39:JEG39"/>
    <mergeCell ref="JEJ39:JEK39"/>
    <mergeCell ref="JDI39:JDJ39"/>
    <mergeCell ref="JDK39:JDL39"/>
    <mergeCell ref="JDN39:JDO39"/>
    <mergeCell ref="JDR39:JDS39"/>
    <mergeCell ref="JDT39:JDU39"/>
    <mergeCell ref="JCS39:JCT39"/>
    <mergeCell ref="JCV39:JCW39"/>
    <mergeCell ref="JCZ39:JDA39"/>
    <mergeCell ref="JDB39:JDC39"/>
    <mergeCell ref="JDE39:JDF39"/>
    <mergeCell ref="JCD39:JCE39"/>
    <mergeCell ref="JCH39:JCI39"/>
    <mergeCell ref="JCJ39:JCK39"/>
    <mergeCell ref="JCM39:JCN39"/>
    <mergeCell ref="JCQ39:JCR39"/>
    <mergeCell ref="JBP39:JBQ39"/>
    <mergeCell ref="JBR39:JBS39"/>
    <mergeCell ref="JBU39:JBV39"/>
    <mergeCell ref="JBY39:JBZ39"/>
    <mergeCell ref="JCA39:JCB39"/>
    <mergeCell ref="JAZ39:JBA39"/>
    <mergeCell ref="JBC39:JBD39"/>
    <mergeCell ref="JBG39:JBH39"/>
    <mergeCell ref="JBI39:JBJ39"/>
    <mergeCell ref="JBL39:JBM39"/>
    <mergeCell ref="JAK39:JAL39"/>
    <mergeCell ref="JAO39:JAP39"/>
    <mergeCell ref="JAQ39:JAR39"/>
    <mergeCell ref="JAT39:JAU39"/>
    <mergeCell ref="JAX39:JAY39"/>
    <mergeCell ref="IZW39:IZX39"/>
    <mergeCell ref="IZY39:IZZ39"/>
    <mergeCell ref="JAB39:JAC39"/>
    <mergeCell ref="JAF39:JAG39"/>
    <mergeCell ref="JAH39:JAI39"/>
    <mergeCell ref="IZG39:IZH39"/>
    <mergeCell ref="IZJ39:IZK39"/>
    <mergeCell ref="IZN39:IZO39"/>
    <mergeCell ref="IZP39:IZQ39"/>
    <mergeCell ref="IZS39:IZT39"/>
    <mergeCell ref="IYR39:IYS39"/>
    <mergeCell ref="IYV39:IYW39"/>
    <mergeCell ref="IYX39:IYY39"/>
    <mergeCell ref="IZA39:IZB39"/>
    <mergeCell ref="IZE39:IZF39"/>
    <mergeCell ref="IYD39:IYE39"/>
    <mergeCell ref="IYF39:IYG39"/>
    <mergeCell ref="IYI39:IYJ39"/>
    <mergeCell ref="IYM39:IYN39"/>
    <mergeCell ref="IYO39:IYP39"/>
    <mergeCell ref="IXN39:IXO39"/>
    <mergeCell ref="IXQ39:IXR39"/>
    <mergeCell ref="IXU39:IXV39"/>
    <mergeCell ref="IXW39:IXX39"/>
    <mergeCell ref="IXZ39:IYA39"/>
    <mergeCell ref="IWY39:IWZ39"/>
    <mergeCell ref="IXC39:IXD39"/>
    <mergeCell ref="IXE39:IXF39"/>
    <mergeCell ref="IXH39:IXI39"/>
    <mergeCell ref="IXL39:IXM39"/>
    <mergeCell ref="IWK39:IWL39"/>
    <mergeCell ref="IWM39:IWN39"/>
    <mergeCell ref="IWP39:IWQ39"/>
    <mergeCell ref="IWT39:IWU39"/>
    <mergeCell ref="IWV39:IWW39"/>
    <mergeCell ref="IVU39:IVV39"/>
    <mergeCell ref="IVX39:IVY39"/>
    <mergeCell ref="IWB39:IWC39"/>
    <mergeCell ref="IWD39:IWE39"/>
    <mergeCell ref="IWG39:IWH39"/>
    <mergeCell ref="IVF39:IVG39"/>
    <mergeCell ref="IVJ39:IVK39"/>
    <mergeCell ref="IVL39:IVM39"/>
    <mergeCell ref="IVO39:IVP39"/>
    <mergeCell ref="IVS39:IVT39"/>
    <mergeCell ref="IUR39:IUS39"/>
    <mergeCell ref="IUT39:IUU39"/>
    <mergeCell ref="IUW39:IUX39"/>
    <mergeCell ref="IVA39:IVB39"/>
    <mergeCell ref="IVC39:IVD39"/>
    <mergeCell ref="IUB39:IUC39"/>
    <mergeCell ref="IUE39:IUF39"/>
    <mergeCell ref="IUI39:IUJ39"/>
    <mergeCell ref="IUK39:IUL39"/>
    <mergeCell ref="IUN39:IUO39"/>
    <mergeCell ref="ITM39:ITN39"/>
    <mergeCell ref="ITQ39:ITR39"/>
    <mergeCell ref="ITS39:ITT39"/>
    <mergeCell ref="ITV39:ITW39"/>
    <mergeCell ref="ITZ39:IUA39"/>
    <mergeCell ref="ISY39:ISZ39"/>
    <mergeCell ref="ITA39:ITB39"/>
    <mergeCell ref="ITD39:ITE39"/>
    <mergeCell ref="ITH39:ITI39"/>
    <mergeCell ref="ITJ39:ITK39"/>
    <mergeCell ref="ISI39:ISJ39"/>
    <mergeCell ref="ISL39:ISM39"/>
    <mergeCell ref="ISP39:ISQ39"/>
    <mergeCell ref="ISR39:ISS39"/>
    <mergeCell ref="ISU39:ISV39"/>
    <mergeCell ref="IRT39:IRU39"/>
    <mergeCell ref="IRX39:IRY39"/>
    <mergeCell ref="IRZ39:ISA39"/>
    <mergeCell ref="ISC39:ISD39"/>
    <mergeCell ref="ISG39:ISH39"/>
    <mergeCell ref="IRF39:IRG39"/>
    <mergeCell ref="IRH39:IRI39"/>
    <mergeCell ref="IRK39:IRL39"/>
    <mergeCell ref="IRO39:IRP39"/>
    <mergeCell ref="IRQ39:IRR39"/>
    <mergeCell ref="IQP39:IQQ39"/>
    <mergeCell ref="IQS39:IQT39"/>
    <mergeCell ref="IQW39:IQX39"/>
    <mergeCell ref="IQY39:IQZ39"/>
    <mergeCell ref="IRB39:IRC39"/>
    <mergeCell ref="IQA39:IQB39"/>
    <mergeCell ref="IQE39:IQF39"/>
    <mergeCell ref="IQG39:IQH39"/>
    <mergeCell ref="IQJ39:IQK39"/>
    <mergeCell ref="IQN39:IQO39"/>
    <mergeCell ref="IPM39:IPN39"/>
    <mergeCell ref="IPO39:IPP39"/>
    <mergeCell ref="IPR39:IPS39"/>
    <mergeCell ref="IPV39:IPW39"/>
    <mergeCell ref="IPX39:IPY39"/>
    <mergeCell ref="IOW39:IOX39"/>
    <mergeCell ref="IOZ39:IPA39"/>
    <mergeCell ref="IPD39:IPE39"/>
    <mergeCell ref="IPF39:IPG39"/>
    <mergeCell ref="IPI39:IPJ39"/>
    <mergeCell ref="IOH39:IOI39"/>
    <mergeCell ref="IOL39:IOM39"/>
    <mergeCell ref="ION39:IOO39"/>
    <mergeCell ref="IOQ39:IOR39"/>
    <mergeCell ref="IOU39:IOV39"/>
    <mergeCell ref="INT39:INU39"/>
    <mergeCell ref="INV39:INW39"/>
    <mergeCell ref="INY39:INZ39"/>
    <mergeCell ref="IOC39:IOD39"/>
    <mergeCell ref="IOE39:IOF39"/>
    <mergeCell ref="IND39:INE39"/>
    <mergeCell ref="ING39:INH39"/>
    <mergeCell ref="INK39:INL39"/>
    <mergeCell ref="INM39:INN39"/>
    <mergeCell ref="INP39:INQ39"/>
    <mergeCell ref="IMO39:IMP39"/>
    <mergeCell ref="IMS39:IMT39"/>
    <mergeCell ref="IMU39:IMV39"/>
    <mergeCell ref="IMX39:IMY39"/>
    <mergeCell ref="INB39:INC39"/>
    <mergeCell ref="IMA39:IMB39"/>
    <mergeCell ref="IMC39:IMD39"/>
    <mergeCell ref="IMF39:IMG39"/>
    <mergeCell ref="IMJ39:IMK39"/>
    <mergeCell ref="IML39:IMM39"/>
    <mergeCell ref="ILK39:ILL39"/>
    <mergeCell ref="ILN39:ILO39"/>
    <mergeCell ref="ILR39:ILS39"/>
    <mergeCell ref="ILT39:ILU39"/>
    <mergeCell ref="ILW39:ILX39"/>
    <mergeCell ref="IKV39:IKW39"/>
    <mergeCell ref="IKZ39:ILA39"/>
    <mergeCell ref="ILB39:ILC39"/>
    <mergeCell ref="ILE39:ILF39"/>
    <mergeCell ref="ILI39:ILJ39"/>
    <mergeCell ref="IKH39:IKI39"/>
    <mergeCell ref="IKJ39:IKK39"/>
    <mergeCell ref="IKM39:IKN39"/>
    <mergeCell ref="IKQ39:IKR39"/>
    <mergeCell ref="IKS39:IKT39"/>
    <mergeCell ref="IJR39:IJS39"/>
    <mergeCell ref="IJU39:IJV39"/>
    <mergeCell ref="IJY39:IJZ39"/>
    <mergeCell ref="IKA39:IKB39"/>
    <mergeCell ref="IKD39:IKE39"/>
    <mergeCell ref="IJC39:IJD39"/>
    <mergeCell ref="IJG39:IJH39"/>
    <mergeCell ref="IJI39:IJJ39"/>
    <mergeCell ref="IJL39:IJM39"/>
    <mergeCell ref="IJP39:IJQ39"/>
    <mergeCell ref="IIO39:IIP39"/>
    <mergeCell ref="IIQ39:IIR39"/>
    <mergeCell ref="IIT39:IIU39"/>
    <mergeCell ref="IIX39:IIY39"/>
    <mergeCell ref="IIZ39:IJA39"/>
    <mergeCell ref="IHY39:IHZ39"/>
    <mergeCell ref="IIB39:IIC39"/>
    <mergeCell ref="IIF39:IIG39"/>
    <mergeCell ref="IIH39:III39"/>
    <mergeCell ref="IIK39:IIL39"/>
    <mergeCell ref="IHJ39:IHK39"/>
    <mergeCell ref="IHN39:IHO39"/>
    <mergeCell ref="IHP39:IHQ39"/>
    <mergeCell ref="IHS39:IHT39"/>
    <mergeCell ref="IHW39:IHX39"/>
    <mergeCell ref="IGV39:IGW39"/>
    <mergeCell ref="IGX39:IGY39"/>
    <mergeCell ref="IHA39:IHB39"/>
    <mergeCell ref="IHE39:IHF39"/>
    <mergeCell ref="IHG39:IHH39"/>
    <mergeCell ref="IGF39:IGG39"/>
    <mergeCell ref="IGI39:IGJ39"/>
    <mergeCell ref="IGM39:IGN39"/>
    <mergeCell ref="IGO39:IGP39"/>
    <mergeCell ref="IGR39:IGS39"/>
    <mergeCell ref="IFQ39:IFR39"/>
    <mergeCell ref="IFU39:IFV39"/>
    <mergeCell ref="IFW39:IFX39"/>
    <mergeCell ref="IFZ39:IGA39"/>
    <mergeCell ref="IGD39:IGE39"/>
    <mergeCell ref="IFC39:IFD39"/>
    <mergeCell ref="IFE39:IFF39"/>
    <mergeCell ref="IFH39:IFI39"/>
    <mergeCell ref="IFL39:IFM39"/>
    <mergeCell ref="IFN39:IFO39"/>
    <mergeCell ref="IEM39:IEN39"/>
    <mergeCell ref="IEP39:IEQ39"/>
    <mergeCell ref="IET39:IEU39"/>
    <mergeCell ref="IEV39:IEW39"/>
    <mergeCell ref="IEY39:IEZ39"/>
    <mergeCell ref="IDX39:IDY39"/>
    <mergeCell ref="IEB39:IEC39"/>
    <mergeCell ref="IED39:IEE39"/>
    <mergeCell ref="IEG39:IEH39"/>
    <mergeCell ref="IEK39:IEL39"/>
    <mergeCell ref="IDJ39:IDK39"/>
    <mergeCell ref="IDL39:IDM39"/>
    <mergeCell ref="IDO39:IDP39"/>
    <mergeCell ref="IDS39:IDT39"/>
    <mergeCell ref="IDU39:IDV39"/>
    <mergeCell ref="ICT39:ICU39"/>
    <mergeCell ref="ICW39:ICX39"/>
    <mergeCell ref="IDA39:IDB39"/>
    <mergeCell ref="IDC39:IDD39"/>
    <mergeCell ref="IDF39:IDG39"/>
    <mergeCell ref="ICE39:ICF39"/>
    <mergeCell ref="ICI39:ICJ39"/>
    <mergeCell ref="ICK39:ICL39"/>
    <mergeCell ref="ICN39:ICO39"/>
    <mergeCell ref="ICR39:ICS39"/>
    <mergeCell ref="IBQ39:IBR39"/>
    <mergeCell ref="IBS39:IBT39"/>
    <mergeCell ref="IBV39:IBW39"/>
    <mergeCell ref="IBZ39:ICA39"/>
    <mergeCell ref="ICB39:ICC39"/>
    <mergeCell ref="IBA39:IBB39"/>
    <mergeCell ref="IBD39:IBE39"/>
    <mergeCell ref="IBH39:IBI39"/>
    <mergeCell ref="IBJ39:IBK39"/>
    <mergeCell ref="IBM39:IBN39"/>
    <mergeCell ref="IAL39:IAM39"/>
    <mergeCell ref="IAP39:IAQ39"/>
    <mergeCell ref="IAR39:IAS39"/>
    <mergeCell ref="IAU39:IAV39"/>
    <mergeCell ref="IAY39:IAZ39"/>
    <mergeCell ref="HZX39:HZY39"/>
    <mergeCell ref="HZZ39:IAA39"/>
    <mergeCell ref="IAC39:IAD39"/>
    <mergeCell ref="IAG39:IAH39"/>
    <mergeCell ref="IAI39:IAJ39"/>
    <mergeCell ref="HZH39:HZI39"/>
    <mergeCell ref="HZK39:HZL39"/>
    <mergeCell ref="HZO39:HZP39"/>
    <mergeCell ref="HZQ39:HZR39"/>
    <mergeCell ref="HZT39:HZU39"/>
    <mergeCell ref="HYS39:HYT39"/>
    <mergeCell ref="HYW39:HYX39"/>
    <mergeCell ref="HYY39:HYZ39"/>
    <mergeCell ref="HZB39:HZC39"/>
    <mergeCell ref="HZF39:HZG39"/>
    <mergeCell ref="HYE39:HYF39"/>
    <mergeCell ref="HYG39:HYH39"/>
    <mergeCell ref="HYJ39:HYK39"/>
    <mergeCell ref="HYN39:HYO39"/>
    <mergeCell ref="HYP39:HYQ39"/>
    <mergeCell ref="HXO39:HXP39"/>
    <mergeCell ref="HXR39:HXS39"/>
    <mergeCell ref="HXV39:HXW39"/>
    <mergeCell ref="HXX39:HXY39"/>
    <mergeCell ref="HYA39:HYB39"/>
    <mergeCell ref="HWZ39:HXA39"/>
    <mergeCell ref="HXD39:HXE39"/>
    <mergeCell ref="HXF39:HXG39"/>
    <mergeCell ref="HXI39:HXJ39"/>
    <mergeCell ref="HXM39:HXN39"/>
    <mergeCell ref="HWL39:HWM39"/>
    <mergeCell ref="HWN39:HWO39"/>
    <mergeCell ref="HWQ39:HWR39"/>
    <mergeCell ref="HWU39:HWV39"/>
    <mergeCell ref="HWW39:HWX39"/>
    <mergeCell ref="HVV39:HVW39"/>
    <mergeCell ref="HVY39:HVZ39"/>
    <mergeCell ref="HWC39:HWD39"/>
    <mergeCell ref="HWE39:HWF39"/>
    <mergeCell ref="HWH39:HWI39"/>
    <mergeCell ref="HVG39:HVH39"/>
    <mergeCell ref="HVK39:HVL39"/>
    <mergeCell ref="HVM39:HVN39"/>
    <mergeCell ref="HVP39:HVQ39"/>
    <mergeCell ref="HVT39:HVU39"/>
    <mergeCell ref="HUS39:HUT39"/>
    <mergeCell ref="HUU39:HUV39"/>
    <mergeCell ref="HUX39:HUY39"/>
    <mergeCell ref="HVB39:HVC39"/>
    <mergeCell ref="HVD39:HVE39"/>
    <mergeCell ref="HUC39:HUD39"/>
    <mergeCell ref="HUF39:HUG39"/>
    <mergeCell ref="HUJ39:HUK39"/>
    <mergeCell ref="HUL39:HUM39"/>
    <mergeCell ref="HUO39:HUP39"/>
    <mergeCell ref="HTN39:HTO39"/>
    <mergeCell ref="HTR39:HTS39"/>
    <mergeCell ref="HTT39:HTU39"/>
    <mergeCell ref="HTW39:HTX39"/>
    <mergeCell ref="HUA39:HUB39"/>
    <mergeCell ref="HSZ39:HTA39"/>
    <mergeCell ref="HTB39:HTC39"/>
    <mergeCell ref="HTE39:HTF39"/>
    <mergeCell ref="HTI39:HTJ39"/>
    <mergeCell ref="HTK39:HTL39"/>
    <mergeCell ref="HSJ39:HSK39"/>
    <mergeCell ref="HSM39:HSN39"/>
    <mergeCell ref="HSQ39:HSR39"/>
    <mergeCell ref="HSS39:HST39"/>
    <mergeCell ref="HSV39:HSW39"/>
    <mergeCell ref="HRU39:HRV39"/>
    <mergeCell ref="HRY39:HRZ39"/>
    <mergeCell ref="HSA39:HSB39"/>
    <mergeCell ref="HSD39:HSE39"/>
    <mergeCell ref="HSH39:HSI39"/>
    <mergeCell ref="HRG39:HRH39"/>
    <mergeCell ref="HRI39:HRJ39"/>
    <mergeCell ref="HRL39:HRM39"/>
    <mergeCell ref="HRP39:HRQ39"/>
    <mergeCell ref="HRR39:HRS39"/>
    <mergeCell ref="HQQ39:HQR39"/>
    <mergeCell ref="HQT39:HQU39"/>
    <mergeCell ref="HQX39:HQY39"/>
    <mergeCell ref="HQZ39:HRA39"/>
    <mergeCell ref="HRC39:HRD39"/>
    <mergeCell ref="HQB39:HQC39"/>
    <mergeCell ref="HQF39:HQG39"/>
    <mergeCell ref="HQH39:HQI39"/>
    <mergeCell ref="HQK39:HQL39"/>
    <mergeCell ref="HQO39:HQP39"/>
    <mergeCell ref="HPN39:HPO39"/>
    <mergeCell ref="HPP39:HPQ39"/>
    <mergeCell ref="HPS39:HPT39"/>
    <mergeCell ref="HPW39:HPX39"/>
    <mergeCell ref="HPY39:HPZ39"/>
    <mergeCell ref="HOX39:HOY39"/>
    <mergeCell ref="HPA39:HPB39"/>
    <mergeCell ref="HPE39:HPF39"/>
    <mergeCell ref="HPG39:HPH39"/>
    <mergeCell ref="HPJ39:HPK39"/>
    <mergeCell ref="HOI39:HOJ39"/>
    <mergeCell ref="HOM39:HON39"/>
    <mergeCell ref="HOO39:HOP39"/>
    <mergeCell ref="HOR39:HOS39"/>
    <mergeCell ref="HOV39:HOW39"/>
    <mergeCell ref="HNU39:HNV39"/>
    <mergeCell ref="HNW39:HNX39"/>
    <mergeCell ref="HNZ39:HOA39"/>
    <mergeCell ref="HOD39:HOE39"/>
    <mergeCell ref="HOF39:HOG39"/>
    <mergeCell ref="HNE39:HNF39"/>
    <mergeCell ref="HNH39:HNI39"/>
    <mergeCell ref="HNL39:HNM39"/>
    <mergeCell ref="HNN39:HNO39"/>
    <mergeCell ref="HNQ39:HNR39"/>
    <mergeCell ref="HMP39:HMQ39"/>
    <mergeCell ref="HMT39:HMU39"/>
    <mergeCell ref="HMV39:HMW39"/>
    <mergeCell ref="HMY39:HMZ39"/>
    <mergeCell ref="HNC39:HND39"/>
    <mergeCell ref="HMB39:HMC39"/>
    <mergeCell ref="HMD39:HME39"/>
    <mergeCell ref="HMG39:HMH39"/>
    <mergeCell ref="HMK39:HML39"/>
    <mergeCell ref="HMM39:HMN39"/>
    <mergeCell ref="HLL39:HLM39"/>
    <mergeCell ref="HLO39:HLP39"/>
    <mergeCell ref="HLS39:HLT39"/>
    <mergeCell ref="HLU39:HLV39"/>
    <mergeCell ref="HLX39:HLY39"/>
    <mergeCell ref="HKW39:HKX39"/>
    <mergeCell ref="HLA39:HLB39"/>
    <mergeCell ref="HLC39:HLD39"/>
    <mergeCell ref="HLF39:HLG39"/>
    <mergeCell ref="HLJ39:HLK39"/>
    <mergeCell ref="HKI39:HKJ39"/>
    <mergeCell ref="HKK39:HKL39"/>
    <mergeCell ref="HKN39:HKO39"/>
    <mergeCell ref="HKR39:HKS39"/>
    <mergeCell ref="HKT39:HKU39"/>
    <mergeCell ref="HJS39:HJT39"/>
    <mergeCell ref="HJV39:HJW39"/>
    <mergeCell ref="HJZ39:HKA39"/>
    <mergeCell ref="HKB39:HKC39"/>
    <mergeCell ref="HKE39:HKF39"/>
    <mergeCell ref="HJD39:HJE39"/>
    <mergeCell ref="HJH39:HJI39"/>
    <mergeCell ref="HJJ39:HJK39"/>
    <mergeCell ref="HJM39:HJN39"/>
    <mergeCell ref="HJQ39:HJR39"/>
    <mergeCell ref="HIP39:HIQ39"/>
    <mergeCell ref="HIR39:HIS39"/>
    <mergeCell ref="HIU39:HIV39"/>
    <mergeCell ref="HIY39:HIZ39"/>
    <mergeCell ref="HJA39:HJB39"/>
    <mergeCell ref="HHZ39:HIA39"/>
    <mergeCell ref="HIC39:HID39"/>
    <mergeCell ref="HIG39:HIH39"/>
    <mergeCell ref="HII39:HIJ39"/>
    <mergeCell ref="HIL39:HIM39"/>
    <mergeCell ref="HHK39:HHL39"/>
    <mergeCell ref="HHO39:HHP39"/>
    <mergeCell ref="HHQ39:HHR39"/>
    <mergeCell ref="HHT39:HHU39"/>
    <mergeCell ref="HHX39:HHY39"/>
    <mergeCell ref="HGW39:HGX39"/>
    <mergeCell ref="HGY39:HGZ39"/>
    <mergeCell ref="HHB39:HHC39"/>
    <mergeCell ref="HHF39:HHG39"/>
    <mergeCell ref="HHH39:HHI39"/>
    <mergeCell ref="HGG39:HGH39"/>
    <mergeCell ref="HGJ39:HGK39"/>
    <mergeCell ref="HGN39:HGO39"/>
    <mergeCell ref="HGP39:HGQ39"/>
    <mergeCell ref="HGS39:HGT39"/>
    <mergeCell ref="HFR39:HFS39"/>
    <mergeCell ref="HFV39:HFW39"/>
    <mergeCell ref="HFX39:HFY39"/>
    <mergeCell ref="HGA39:HGB39"/>
    <mergeCell ref="HGE39:HGF39"/>
    <mergeCell ref="HFD39:HFE39"/>
    <mergeCell ref="HFF39:HFG39"/>
    <mergeCell ref="HFI39:HFJ39"/>
    <mergeCell ref="HFM39:HFN39"/>
    <mergeCell ref="HFO39:HFP39"/>
    <mergeCell ref="HEN39:HEO39"/>
    <mergeCell ref="HEQ39:HER39"/>
    <mergeCell ref="HEU39:HEV39"/>
    <mergeCell ref="HEW39:HEX39"/>
    <mergeCell ref="HEZ39:HFA39"/>
    <mergeCell ref="HDY39:HDZ39"/>
    <mergeCell ref="HEC39:HED39"/>
    <mergeCell ref="HEE39:HEF39"/>
    <mergeCell ref="HEH39:HEI39"/>
    <mergeCell ref="HEL39:HEM39"/>
    <mergeCell ref="HDK39:HDL39"/>
    <mergeCell ref="HDM39:HDN39"/>
    <mergeCell ref="HDP39:HDQ39"/>
    <mergeCell ref="HDT39:HDU39"/>
    <mergeCell ref="HDV39:HDW39"/>
    <mergeCell ref="HCU39:HCV39"/>
    <mergeCell ref="HCX39:HCY39"/>
    <mergeCell ref="HDB39:HDC39"/>
    <mergeCell ref="HDD39:HDE39"/>
    <mergeCell ref="HDG39:HDH39"/>
    <mergeCell ref="HCF39:HCG39"/>
    <mergeCell ref="HCJ39:HCK39"/>
    <mergeCell ref="HCL39:HCM39"/>
    <mergeCell ref="HCO39:HCP39"/>
    <mergeCell ref="HCS39:HCT39"/>
    <mergeCell ref="HBR39:HBS39"/>
    <mergeCell ref="HBT39:HBU39"/>
    <mergeCell ref="HBW39:HBX39"/>
    <mergeCell ref="HCA39:HCB39"/>
    <mergeCell ref="HCC39:HCD39"/>
    <mergeCell ref="HBB39:HBC39"/>
    <mergeCell ref="HBE39:HBF39"/>
    <mergeCell ref="HBI39:HBJ39"/>
    <mergeCell ref="HBK39:HBL39"/>
    <mergeCell ref="HBN39:HBO39"/>
    <mergeCell ref="HAM39:HAN39"/>
    <mergeCell ref="HAQ39:HAR39"/>
    <mergeCell ref="HAS39:HAT39"/>
    <mergeCell ref="HAV39:HAW39"/>
    <mergeCell ref="HAZ39:HBA39"/>
    <mergeCell ref="GZY39:GZZ39"/>
    <mergeCell ref="HAA39:HAB39"/>
    <mergeCell ref="HAD39:HAE39"/>
    <mergeCell ref="HAH39:HAI39"/>
    <mergeCell ref="HAJ39:HAK39"/>
    <mergeCell ref="GZI39:GZJ39"/>
    <mergeCell ref="GZL39:GZM39"/>
    <mergeCell ref="GZP39:GZQ39"/>
    <mergeCell ref="GZR39:GZS39"/>
    <mergeCell ref="GZU39:GZV39"/>
    <mergeCell ref="GYT39:GYU39"/>
    <mergeCell ref="GYX39:GYY39"/>
    <mergeCell ref="GYZ39:GZA39"/>
    <mergeCell ref="GZC39:GZD39"/>
    <mergeCell ref="GZG39:GZH39"/>
    <mergeCell ref="GYF39:GYG39"/>
    <mergeCell ref="GYH39:GYI39"/>
    <mergeCell ref="GYK39:GYL39"/>
    <mergeCell ref="GYO39:GYP39"/>
    <mergeCell ref="GYQ39:GYR39"/>
    <mergeCell ref="GXP39:GXQ39"/>
    <mergeCell ref="GXS39:GXT39"/>
    <mergeCell ref="GXW39:GXX39"/>
    <mergeCell ref="GXY39:GXZ39"/>
    <mergeCell ref="GYB39:GYC39"/>
    <mergeCell ref="GXA39:GXB39"/>
    <mergeCell ref="GXE39:GXF39"/>
    <mergeCell ref="GXG39:GXH39"/>
    <mergeCell ref="GXJ39:GXK39"/>
    <mergeCell ref="GXN39:GXO39"/>
    <mergeCell ref="GWM39:GWN39"/>
    <mergeCell ref="GWO39:GWP39"/>
    <mergeCell ref="GWR39:GWS39"/>
    <mergeCell ref="GWV39:GWW39"/>
    <mergeCell ref="GWX39:GWY39"/>
    <mergeCell ref="GVW39:GVX39"/>
    <mergeCell ref="GVZ39:GWA39"/>
    <mergeCell ref="GWD39:GWE39"/>
    <mergeCell ref="GWF39:GWG39"/>
    <mergeCell ref="GWI39:GWJ39"/>
    <mergeCell ref="GVH39:GVI39"/>
    <mergeCell ref="GVL39:GVM39"/>
    <mergeCell ref="GVN39:GVO39"/>
    <mergeCell ref="GVQ39:GVR39"/>
    <mergeCell ref="GVU39:GVV39"/>
    <mergeCell ref="GUT39:GUU39"/>
    <mergeCell ref="GUV39:GUW39"/>
    <mergeCell ref="GUY39:GUZ39"/>
    <mergeCell ref="GVC39:GVD39"/>
    <mergeCell ref="GVE39:GVF39"/>
    <mergeCell ref="GUD39:GUE39"/>
    <mergeCell ref="GUG39:GUH39"/>
    <mergeCell ref="GUK39:GUL39"/>
    <mergeCell ref="GUM39:GUN39"/>
    <mergeCell ref="GUP39:GUQ39"/>
    <mergeCell ref="GTO39:GTP39"/>
    <mergeCell ref="GTS39:GTT39"/>
    <mergeCell ref="GTU39:GTV39"/>
    <mergeCell ref="GTX39:GTY39"/>
    <mergeCell ref="GUB39:GUC39"/>
    <mergeCell ref="GTA39:GTB39"/>
    <mergeCell ref="GTC39:GTD39"/>
    <mergeCell ref="GTF39:GTG39"/>
    <mergeCell ref="GTJ39:GTK39"/>
    <mergeCell ref="GTL39:GTM39"/>
    <mergeCell ref="GSK39:GSL39"/>
    <mergeCell ref="GSN39:GSO39"/>
    <mergeCell ref="GSR39:GSS39"/>
    <mergeCell ref="GST39:GSU39"/>
    <mergeCell ref="GSW39:GSX39"/>
    <mergeCell ref="GRV39:GRW39"/>
    <mergeCell ref="GRZ39:GSA39"/>
    <mergeCell ref="GSB39:GSC39"/>
    <mergeCell ref="GSE39:GSF39"/>
    <mergeCell ref="GSI39:GSJ39"/>
    <mergeCell ref="GRH39:GRI39"/>
    <mergeCell ref="GRJ39:GRK39"/>
    <mergeCell ref="GRM39:GRN39"/>
    <mergeCell ref="GRQ39:GRR39"/>
    <mergeCell ref="GRS39:GRT39"/>
    <mergeCell ref="GQR39:GQS39"/>
    <mergeCell ref="GQU39:GQV39"/>
    <mergeCell ref="GQY39:GQZ39"/>
    <mergeCell ref="GRA39:GRB39"/>
    <mergeCell ref="GRD39:GRE39"/>
    <mergeCell ref="GQC39:GQD39"/>
    <mergeCell ref="GQG39:GQH39"/>
    <mergeCell ref="GQI39:GQJ39"/>
    <mergeCell ref="GQL39:GQM39"/>
    <mergeCell ref="GQP39:GQQ39"/>
    <mergeCell ref="GPO39:GPP39"/>
    <mergeCell ref="GPQ39:GPR39"/>
    <mergeCell ref="GPT39:GPU39"/>
    <mergeCell ref="GPX39:GPY39"/>
    <mergeCell ref="GPZ39:GQA39"/>
    <mergeCell ref="GOY39:GOZ39"/>
    <mergeCell ref="GPB39:GPC39"/>
    <mergeCell ref="GPF39:GPG39"/>
    <mergeCell ref="GPH39:GPI39"/>
    <mergeCell ref="GPK39:GPL39"/>
    <mergeCell ref="GOJ39:GOK39"/>
    <mergeCell ref="GON39:GOO39"/>
    <mergeCell ref="GOP39:GOQ39"/>
    <mergeCell ref="GOS39:GOT39"/>
    <mergeCell ref="GOW39:GOX39"/>
    <mergeCell ref="GNV39:GNW39"/>
    <mergeCell ref="GNX39:GNY39"/>
    <mergeCell ref="GOA39:GOB39"/>
    <mergeCell ref="GOE39:GOF39"/>
    <mergeCell ref="GOG39:GOH39"/>
    <mergeCell ref="GNF39:GNG39"/>
    <mergeCell ref="GNI39:GNJ39"/>
    <mergeCell ref="GNM39:GNN39"/>
    <mergeCell ref="GNO39:GNP39"/>
    <mergeCell ref="GNR39:GNS39"/>
    <mergeCell ref="GMQ39:GMR39"/>
    <mergeCell ref="GMU39:GMV39"/>
    <mergeCell ref="GMW39:GMX39"/>
    <mergeCell ref="GMZ39:GNA39"/>
    <mergeCell ref="GND39:GNE39"/>
    <mergeCell ref="GMC39:GMD39"/>
    <mergeCell ref="GME39:GMF39"/>
    <mergeCell ref="GMH39:GMI39"/>
    <mergeCell ref="GML39:GMM39"/>
    <mergeCell ref="GMN39:GMO39"/>
    <mergeCell ref="GLM39:GLN39"/>
    <mergeCell ref="GLP39:GLQ39"/>
    <mergeCell ref="GLT39:GLU39"/>
    <mergeCell ref="GLV39:GLW39"/>
    <mergeCell ref="GLY39:GLZ39"/>
    <mergeCell ref="GKX39:GKY39"/>
    <mergeCell ref="GLB39:GLC39"/>
    <mergeCell ref="GLD39:GLE39"/>
    <mergeCell ref="GLG39:GLH39"/>
    <mergeCell ref="GLK39:GLL39"/>
    <mergeCell ref="GKJ39:GKK39"/>
    <mergeCell ref="GKL39:GKM39"/>
    <mergeCell ref="GKO39:GKP39"/>
    <mergeCell ref="GKS39:GKT39"/>
    <mergeCell ref="GKU39:GKV39"/>
    <mergeCell ref="GJT39:GJU39"/>
    <mergeCell ref="GJW39:GJX39"/>
    <mergeCell ref="GKA39:GKB39"/>
    <mergeCell ref="GKC39:GKD39"/>
    <mergeCell ref="GKF39:GKG39"/>
    <mergeCell ref="GJE39:GJF39"/>
    <mergeCell ref="GJI39:GJJ39"/>
    <mergeCell ref="GJK39:GJL39"/>
    <mergeCell ref="GJN39:GJO39"/>
    <mergeCell ref="GJR39:GJS39"/>
    <mergeCell ref="GIQ39:GIR39"/>
    <mergeCell ref="GIS39:GIT39"/>
    <mergeCell ref="GIV39:GIW39"/>
    <mergeCell ref="GIZ39:GJA39"/>
    <mergeCell ref="GJB39:GJC39"/>
    <mergeCell ref="GIA39:GIB39"/>
    <mergeCell ref="GID39:GIE39"/>
    <mergeCell ref="GIH39:GII39"/>
    <mergeCell ref="GIJ39:GIK39"/>
    <mergeCell ref="GIM39:GIN39"/>
    <mergeCell ref="GHL39:GHM39"/>
    <mergeCell ref="GHP39:GHQ39"/>
    <mergeCell ref="GHR39:GHS39"/>
    <mergeCell ref="GHU39:GHV39"/>
    <mergeCell ref="GHY39:GHZ39"/>
    <mergeCell ref="GGX39:GGY39"/>
    <mergeCell ref="GGZ39:GHA39"/>
    <mergeCell ref="GHC39:GHD39"/>
    <mergeCell ref="GHG39:GHH39"/>
    <mergeCell ref="GHI39:GHJ39"/>
    <mergeCell ref="GGH39:GGI39"/>
    <mergeCell ref="GGK39:GGL39"/>
    <mergeCell ref="GGO39:GGP39"/>
    <mergeCell ref="GGQ39:GGR39"/>
    <mergeCell ref="GGT39:GGU39"/>
    <mergeCell ref="GFS39:GFT39"/>
    <mergeCell ref="GFW39:GFX39"/>
    <mergeCell ref="GFY39:GFZ39"/>
    <mergeCell ref="GGB39:GGC39"/>
    <mergeCell ref="GGF39:GGG39"/>
    <mergeCell ref="GFE39:GFF39"/>
    <mergeCell ref="GFG39:GFH39"/>
    <mergeCell ref="GFJ39:GFK39"/>
    <mergeCell ref="GFN39:GFO39"/>
    <mergeCell ref="GFP39:GFQ39"/>
    <mergeCell ref="GEO39:GEP39"/>
    <mergeCell ref="GER39:GES39"/>
    <mergeCell ref="GEV39:GEW39"/>
    <mergeCell ref="GEX39:GEY39"/>
    <mergeCell ref="GFA39:GFB39"/>
    <mergeCell ref="GDZ39:GEA39"/>
    <mergeCell ref="GED39:GEE39"/>
    <mergeCell ref="GEF39:GEG39"/>
    <mergeCell ref="GEI39:GEJ39"/>
    <mergeCell ref="GEM39:GEN39"/>
    <mergeCell ref="GDL39:GDM39"/>
    <mergeCell ref="GDN39:GDO39"/>
    <mergeCell ref="GDQ39:GDR39"/>
    <mergeCell ref="GDU39:GDV39"/>
    <mergeCell ref="GDW39:GDX39"/>
    <mergeCell ref="GCV39:GCW39"/>
    <mergeCell ref="GCY39:GCZ39"/>
    <mergeCell ref="GDC39:GDD39"/>
    <mergeCell ref="GDE39:GDF39"/>
    <mergeCell ref="GDH39:GDI39"/>
    <mergeCell ref="GCG39:GCH39"/>
    <mergeCell ref="GCK39:GCL39"/>
    <mergeCell ref="GCM39:GCN39"/>
    <mergeCell ref="GCP39:GCQ39"/>
    <mergeCell ref="GCT39:GCU39"/>
    <mergeCell ref="GBS39:GBT39"/>
    <mergeCell ref="GBU39:GBV39"/>
    <mergeCell ref="GBX39:GBY39"/>
    <mergeCell ref="GCB39:GCC39"/>
    <mergeCell ref="GCD39:GCE39"/>
    <mergeCell ref="GBC39:GBD39"/>
    <mergeCell ref="GBF39:GBG39"/>
    <mergeCell ref="GBJ39:GBK39"/>
    <mergeCell ref="GBL39:GBM39"/>
    <mergeCell ref="GBO39:GBP39"/>
    <mergeCell ref="GAN39:GAO39"/>
    <mergeCell ref="GAR39:GAS39"/>
    <mergeCell ref="GAT39:GAU39"/>
    <mergeCell ref="GAW39:GAX39"/>
    <mergeCell ref="GBA39:GBB39"/>
    <mergeCell ref="FZZ39:GAA39"/>
    <mergeCell ref="GAB39:GAC39"/>
    <mergeCell ref="GAE39:GAF39"/>
    <mergeCell ref="GAI39:GAJ39"/>
    <mergeCell ref="GAK39:GAL39"/>
    <mergeCell ref="FZJ39:FZK39"/>
    <mergeCell ref="FZM39:FZN39"/>
    <mergeCell ref="FZQ39:FZR39"/>
    <mergeCell ref="FZS39:FZT39"/>
    <mergeCell ref="FZV39:FZW39"/>
    <mergeCell ref="FYU39:FYV39"/>
    <mergeCell ref="FYY39:FYZ39"/>
    <mergeCell ref="FZA39:FZB39"/>
    <mergeCell ref="FZD39:FZE39"/>
    <mergeCell ref="FZH39:FZI39"/>
    <mergeCell ref="FYG39:FYH39"/>
    <mergeCell ref="FYI39:FYJ39"/>
    <mergeCell ref="FYL39:FYM39"/>
    <mergeCell ref="FYP39:FYQ39"/>
    <mergeCell ref="FYR39:FYS39"/>
    <mergeCell ref="FXQ39:FXR39"/>
    <mergeCell ref="FXT39:FXU39"/>
    <mergeCell ref="FXX39:FXY39"/>
    <mergeCell ref="FXZ39:FYA39"/>
    <mergeCell ref="FYC39:FYD39"/>
    <mergeCell ref="FXB39:FXC39"/>
    <mergeCell ref="FXF39:FXG39"/>
    <mergeCell ref="FXH39:FXI39"/>
    <mergeCell ref="FXK39:FXL39"/>
    <mergeCell ref="FXO39:FXP39"/>
    <mergeCell ref="FWN39:FWO39"/>
    <mergeCell ref="FWP39:FWQ39"/>
    <mergeCell ref="FWS39:FWT39"/>
    <mergeCell ref="FWW39:FWX39"/>
    <mergeCell ref="FWY39:FWZ39"/>
    <mergeCell ref="FVX39:FVY39"/>
    <mergeCell ref="FWA39:FWB39"/>
    <mergeCell ref="FWE39:FWF39"/>
    <mergeCell ref="FWG39:FWH39"/>
    <mergeCell ref="FWJ39:FWK39"/>
    <mergeCell ref="FVI39:FVJ39"/>
    <mergeCell ref="FVM39:FVN39"/>
    <mergeCell ref="FVO39:FVP39"/>
    <mergeCell ref="FVR39:FVS39"/>
    <mergeCell ref="FVV39:FVW39"/>
    <mergeCell ref="FUU39:FUV39"/>
    <mergeCell ref="FUW39:FUX39"/>
    <mergeCell ref="FUZ39:FVA39"/>
    <mergeCell ref="FVD39:FVE39"/>
    <mergeCell ref="FVF39:FVG39"/>
    <mergeCell ref="FUE39:FUF39"/>
    <mergeCell ref="FUH39:FUI39"/>
    <mergeCell ref="FUL39:FUM39"/>
    <mergeCell ref="FUN39:FUO39"/>
    <mergeCell ref="FUQ39:FUR39"/>
    <mergeCell ref="FTP39:FTQ39"/>
    <mergeCell ref="FTT39:FTU39"/>
    <mergeCell ref="FTV39:FTW39"/>
    <mergeCell ref="FTY39:FTZ39"/>
    <mergeCell ref="FUC39:FUD39"/>
    <mergeCell ref="FTB39:FTC39"/>
    <mergeCell ref="FTD39:FTE39"/>
    <mergeCell ref="FTG39:FTH39"/>
    <mergeCell ref="FTK39:FTL39"/>
    <mergeCell ref="FTM39:FTN39"/>
    <mergeCell ref="FSL39:FSM39"/>
    <mergeCell ref="FSO39:FSP39"/>
    <mergeCell ref="FSS39:FST39"/>
    <mergeCell ref="FSU39:FSV39"/>
    <mergeCell ref="FSX39:FSY39"/>
    <mergeCell ref="FRW39:FRX39"/>
    <mergeCell ref="FSA39:FSB39"/>
    <mergeCell ref="FSC39:FSD39"/>
    <mergeCell ref="FSF39:FSG39"/>
    <mergeCell ref="FSJ39:FSK39"/>
    <mergeCell ref="FRI39:FRJ39"/>
    <mergeCell ref="FRK39:FRL39"/>
    <mergeCell ref="FRN39:FRO39"/>
    <mergeCell ref="FRR39:FRS39"/>
    <mergeCell ref="FRT39:FRU39"/>
    <mergeCell ref="FQS39:FQT39"/>
    <mergeCell ref="FQV39:FQW39"/>
    <mergeCell ref="FQZ39:FRA39"/>
    <mergeCell ref="FRB39:FRC39"/>
    <mergeCell ref="FRE39:FRF39"/>
    <mergeCell ref="FQD39:FQE39"/>
    <mergeCell ref="FQH39:FQI39"/>
    <mergeCell ref="FQJ39:FQK39"/>
    <mergeCell ref="FQM39:FQN39"/>
    <mergeCell ref="FQQ39:FQR39"/>
    <mergeCell ref="FPP39:FPQ39"/>
    <mergeCell ref="FPR39:FPS39"/>
    <mergeCell ref="FPU39:FPV39"/>
    <mergeCell ref="FPY39:FPZ39"/>
    <mergeCell ref="FQA39:FQB39"/>
    <mergeCell ref="FOZ39:FPA39"/>
    <mergeCell ref="FPC39:FPD39"/>
    <mergeCell ref="FPG39:FPH39"/>
    <mergeCell ref="FPI39:FPJ39"/>
    <mergeCell ref="FPL39:FPM39"/>
    <mergeCell ref="FOK39:FOL39"/>
    <mergeCell ref="FOO39:FOP39"/>
    <mergeCell ref="FOQ39:FOR39"/>
    <mergeCell ref="FOT39:FOU39"/>
    <mergeCell ref="FOX39:FOY39"/>
    <mergeCell ref="FNW39:FNX39"/>
    <mergeCell ref="FNY39:FNZ39"/>
    <mergeCell ref="FOB39:FOC39"/>
    <mergeCell ref="FOF39:FOG39"/>
    <mergeCell ref="FOH39:FOI39"/>
    <mergeCell ref="FNG39:FNH39"/>
    <mergeCell ref="FNJ39:FNK39"/>
    <mergeCell ref="FNN39:FNO39"/>
    <mergeCell ref="FNP39:FNQ39"/>
    <mergeCell ref="FNS39:FNT39"/>
    <mergeCell ref="FMR39:FMS39"/>
    <mergeCell ref="FMV39:FMW39"/>
    <mergeCell ref="FMX39:FMY39"/>
    <mergeCell ref="FNA39:FNB39"/>
    <mergeCell ref="FNE39:FNF39"/>
    <mergeCell ref="FMD39:FME39"/>
    <mergeCell ref="FMF39:FMG39"/>
    <mergeCell ref="FMI39:FMJ39"/>
    <mergeCell ref="FMM39:FMN39"/>
    <mergeCell ref="FMO39:FMP39"/>
    <mergeCell ref="FLN39:FLO39"/>
    <mergeCell ref="FLQ39:FLR39"/>
    <mergeCell ref="FLU39:FLV39"/>
    <mergeCell ref="FLW39:FLX39"/>
    <mergeCell ref="FLZ39:FMA39"/>
    <mergeCell ref="FKY39:FKZ39"/>
    <mergeCell ref="FLC39:FLD39"/>
    <mergeCell ref="FLE39:FLF39"/>
    <mergeCell ref="FLH39:FLI39"/>
    <mergeCell ref="FLL39:FLM39"/>
    <mergeCell ref="FKK39:FKL39"/>
    <mergeCell ref="FKM39:FKN39"/>
    <mergeCell ref="FKP39:FKQ39"/>
    <mergeCell ref="FKT39:FKU39"/>
    <mergeCell ref="FKV39:FKW39"/>
    <mergeCell ref="FJU39:FJV39"/>
    <mergeCell ref="FJX39:FJY39"/>
    <mergeCell ref="FKB39:FKC39"/>
    <mergeCell ref="FKD39:FKE39"/>
    <mergeCell ref="FKG39:FKH39"/>
    <mergeCell ref="FJF39:FJG39"/>
    <mergeCell ref="FJJ39:FJK39"/>
    <mergeCell ref="FJL39:FJM39"/>
    <mergeCell ref="FJO39:FJP39"/>
    <mergeCell ref="FJS39:FJT39"/>
    <mergeCell ref="FIR39:FIS39"/>
    <mergeCell ref="FIT39:FIU39"/>
    <mergeCell ref="FIW39:FIX39"/>
    <mergeCell ref="FJA39:FJB39"/>
    <mergeCell ref="FJC39:FJD39"/>
    <mergeCell ref="FIB39:FIC39"/>
    <mergeCell ref="FIE39:FIF39"/>
    <mergeCell ref="FII39:FIJ39"/>
    <mergeCell ref="FIK39:FIL39"/>
    <mergeCell ref="FIN39:FIO39"/>
    <mergeCell ref="FHM39:FHN39"/>
    <mergeCell ref="FHQ39:FHR39"/>
    <mergeCell ref="FHS39:FHT39"/>
    <mergeCell ref="FHV39:FHW39"/>
    <mergeCell ref="FHZ39:FIA39"/>
    <mergeCell ref="FGY39:FGZ39"/>
    <mergeCell ref="FHA39:FHB39"/>
    <mergeCell ref="FHD39:FHE39"/>
    <mergeCell ref="FHH39:FHI39"/>
    <mergeCell ref="FHJ39:FHK39"/>
    <mergeCell ref="FGI39:FGJ39"/>
    <mergeCell ref="FGL39:FGM39"/>
    <mergeCell ref="FGP39:FGQ39"/>
    <mergeCell ref="FGR39:FGS39"/>
    <mergeCell ref="FGU39:FGV39"/>
    <mergeCell ref="FFT39:FFU39"/>
    <mergeCell ref="FFX39:FFY39"/>
    <mergeCell ref="FFZ39:FGA39"/>
    <mergeCell ref="FGC39:FGD39"/>
    <mergeCell ref="FGG39:FGH39"/>
    <mergeCell ref="FFF39:FFG39"/>
    <mergeCell ref="FFH39:FFI39"/>
    <mergeCell ref="FFK39:FFL39"/>
    <mergeCell ref="FFO39:FFP39"/>
    <mergeCell ref="FFQ39:FFR39"/>
    <mergeCell ref="FEP39:FEQ39"/>
    <mergeCell ref="FES39:FET39"/>
    <mergeCell ref="FEW39:FEX39"/>
    <mergeCell ref="FEY39:FEZ39"/>
    <mergeCell ref="FFB39:FFC39"/>
    <mergeCell ref="FEA39:FEB39"/>
    <mergeCell ref="FEE39:FEF39"/>
    <mergeCell ref="FEG39:FEH39"/>
    <mergeCell ref="FEJ39:FEK39"/>
    <mergeCell ref="FEN39:FEO39"/>
    <mergeCell ref="FDM39:FDN39"/>
    <mergeCell ref="FDO39:FDP39"/>
    <mergeCell ref="FDR39:FDS39"/>
    <mergeCell ref="FDV39:FDW39"/>
    <mergeCell ref="FDX39:FDY39"/>
    <mergeCell ref="FCW39:FCX39"/>
    <mergeCell ref="FCZ39:FDA39"/>
    <mergeCell ref="FDD39:FDE39"/>
    <mergeCell ref="FDF39:FDG39"/>
    <mergeCell ref="FDI39:FDJ39"/>
    <mergeCell ref="FCH39:FCI39"/>
    <mergeCell ref="FCL39:FCM39"/>
    <mergeCell ref="FCN39:FCO39"/>
    <mergeCell ref="FCQ39:FCR39"/>
    <mergeCell ref="FCU39:FCV39"/>
    <mergeCell ref="FBT39:FBU39"/>
    <mergeCell ref="FBV39:FBW39"/>
    <mergeCell ref="FBY39:FBZ39"/>
    <mergeCell ref="FCC39:FCD39"/>
    <mergeCell ref="FCE39:FCF39"/>
    <mergeCell ref="FBD39:FBE39"/>
    <mergeCell ref="FBG39:FBH39"/>
    <mergeCell ref="FBK39:FBL39"/>
    <mergeCell ref="FBM39:FBN39"/>
    <mergeCell ref="FBP39:FBQ39"/>
    <mergeCell ref="FAO39:FAP39"/>
    <mergeCell ref="FAS39:FAT39"/>
    <mergeCell ref="FAU39:FAV39"/>
    <mergeCell ref="FAX39:FAY39"/>
    <mergeCell ref="FBB39:FBC39"/>
    <mergeCell ref="FAA39:FAB39"/>
    <mergeCell ref="FAC39:FAD39"/>
    <mergeCell ref="FAF39:FAG39"/>
    <mergeCell ref="FAJ39:FAK39"/>
    <mergeCell ref="FAL39:FAM39"/>
    <mergeCell ref="EZK39:EZL39"/>
    <mergeCell ref="EZN39:EZO39"/>
    <mergeCell ref="EZR39:EZS39"/>
    <mergeCell ref="EZT39:EZU39"/>
    <mergeCell ref="EZW39:EZX39"/>
    <mergeCell ref="EYV39:EYW39"/>
    <mergeCell ref="EYZ39:EZA39"/>
    <mergeCell ref="EZB39:EZC39"/>
    <mergeCell ref="EZE39:EZF39"/>
    <mergeCell ref="EZI39:EZJ39"/>
    <mergeCell ref="EYH39:EYI39"/>
    <mergeCell ref="EYJ39:EYK39"/>
    <mergeCell ref="EYM39:EYN39"/>
    <mergeCell ref="EYQ39:EYR39"/>
    <mergeCell ref="EYS39:EYT39"/>
    <mergeCell ref="EXR39:EXS39"/>
    <mergeCell ref="EXU39:EXV39"/>
    <mergeCell ref="EXY39:EXZ39"/>
    <mergeCell ref="EYA39:EYB39"/>
    <mergeCell ref="EYD39:EYE39"/>
    <mergeCell ref="EXC39:EXD39"/>
    <mergeCell ref="EXG39:EXH39"/>
    <mergeCell ref="EXI39:EXJ39"/>
    <mergeCell ref="EXL39:EXM39"/>
    <mergeCell ref="EXP39:EXQ39"/>
    <mergeCell ref="EWO39:EWP39"/>
    <mergeCell ref="EWQ39:EWR39"/>
    <mergeCell ref="EWT39:EWU39"/>
    <mergeCell ref="EWX39:EWY39"/>
    <mergeCell ref="EWZ39:EXA39"/>
    <mergeCell ref="EVY39:EVZ39"/>
    <mergeCell ref="EWB39:EWC39"/>
    <mergeCell ref="EWF39:EWG39"/>
    <mergeCell ref="EWH39:EWI39"/>
    <mergeCell ref="EWK39:EWL39"/>
    <mergeCell ref="EVJ39:EVK39"/>
    <mergeCell ref="EVN39:EVO39"/>
    <mergeCell ref="EVP39:EVQ39"/>
    <mergeCell ref="EVS39:EVT39"/>
    <mergeCell ref="EVW39:EVX39"/>
    <mergeCell ref="EUV39:EUW39"/>
    <mergeCell ref="EUX39:EUY39"/>
    <mergeCell ref="EVA39:EVB39"/>
    <mergeCell ref="EVE39:EVF39"/>
    <mergeCell ref="EVG39:EVH39"/>
    <mergeCell ref="EUF39:EUG39"/>
    <mergeCell ref="EUI39:EUJ39"/>
    <mergeCell ref="EUM39:EUN39"/>
    <mergeCell ref="EUO39:EUP39"/>
    <mergeCell ref="EUR39:EUS39"/>
    <mergeCell ref="ETQ39:ETR39"/>
    <mergeCell ref="ETU39:ETV39"/>
    <mergeCell ref="ETW39:ETX39"/>
    <mergeCell ref="ETZ39:EUA39"/>
    <mergeCell ref="EUD39:EUE39"/>
    <mergeCell ref="ETC39:ETD39"/>
    <mergeCell ref="ETE39:ETF39"/>
    <mergeCell ref="ETH39:ETI39"/>
    <mergeCell ref="ETL39:ETM39"/>
    <mergeCell ref="ETN39:ETO39"/>
    <mergeCell ref="ESM39:ESN39"/>
    <mergeCell ref="ESP39:ESQ39"/>
    <mergeCell ref="EST39:ESU39"/>
    <mergeCell ref="ESV39:ESW39"/>
    <mergeCell ref="ESY39:ESZ39"/>
    <mergeCell ref="ERX39:ERY39"/>
    <mergeCell ref="ESB39:ESC39"/>
    <mergeCell ref="ESD39:ESE39"/>
    <mergeCell ref="ESG39:ESH39"/>
    <mergeCell ref="ESK39:ESL39"/>
    <mergeCell ref="ERJ39:ERK39"/>
    <mergeCell ref="ERL39:ERM39"/>
    <mergeCell ref="ERO39:ERP39"/>
    <mergeCell ref="ERS39:ERT39"/>
    <mergeCell ref="ERU39:ERV39"/>
    <mergeCell ref="EQT39:EQU39"/>
    <mergeCell ref="EQW39:EQX39"/>
    <mergeCell ref="ERA39:ERB39"/>
    <mergeCell ref="ERC39:ERD39"/>
    <mergeCell ref="ERF39:ERG39"/>
    <mergeCell ref="EQE39:EQF39"/>
    <mergeCell ref="EQI39:EQJ39"/>
    <mergeCell ref="EQK39:EQL39"/>
    <mergeCell ref="EQN39:EQO39"/>
    <mergeCell ref="EQR39:EQS39"/>
    <mergeCell ref="EPQ39:EPR39"/>
    <mergeCell ref="EPS39:EPT39"/>
    <mergeCell ref="EPV39:EPW39"/>
    <mergeCell ref="EPZ39:EQA39"/>
    <mergeCell ref="EQB39:EQC39"/>
    <mergeCell ref="EPA39:EPB39"/>
    <mergeCell ref="EPD39:EPE39"/>
    <mergeCell ref="EPH39:EPI39"/>
    <mergeCell ref="EPJ39:EPK39"/>
    <mergeCell ref="EPM39:EPN39"/>
    <mergeCell ref="EOL39:EOM39"/>
    <mergeCell ref="EOP39:EOQ39"/>
    <mergeCell ref="EOR39:EOS39"/>
    <mergeCell ref="EOU39:EOV39"/>
    <mergeCell ref="EOY39:EOZ39"/>
    <mergeCell ref="ENX39:ENY39"/>
    <mergeCell ref="ENZ39:EOA39"/>
    <mergeCell ref="EOC39:EOD39"/>
    <mergeCell ref="EOG39:EOH39"/>
    <mergeCell ref="EOI39:EOJ39"/>
    <mergeCell ref="ENH39:ENI39"/>
    <mergeCell ref="ENK39:ENL39"/>
    <mergeCell ref="ENO39:ENP39"/>
    <mergeCell ref="ENQ39:ENR39"/>
    <mergeCell ref="ENT39:ENU39"/>
    <mergeCell ref="EMS39:EMT39"/>
    <mergeCell ref="EMW39:EMX39"/>
    <mergeCell ref="EMY39:EMZ39"/>
    <mergeCell ref="ENB39:ENC39"/>
    <mergeCell ref="ENF39:ENG39"/>
    <mergeCell ref="EME39:EMF39"/>
    <mergeCell ref="EMG39:EMH39"/>
    <mergeCell ref="EMJ39:EMK39"/>
    <mergeCell ref="EMN39:EMO39"/>
    <mergeCell ref="EMP39:EMQ39"/>
    <mergeCell ref="ELO39:ELP39"/>
    <mergeCell ref="ELR39:ELS39"/>
    <mergeCell ref="ELV39:ELW39"/>
    <mergeCell ref="ELX39:ELY39"/>
    <mergeCell ref="EMA39:EMB39"/>
    <mergeCell ref="EKZ39:ELA39"/>
    <mergeCell ref="ELD39:ELE39"/>
    <mergeCell ref="ELF39:ELG39"/>
    <mergeCell ref="ELI39:ELJ39"/>
    <mergeCell ref="ELM39:ELN39"/>
    <mergeCell ref="EKL39:EKM39"/>
    <mergeCell ref="EKN39:EKO39"/>
    <mergeCell ref="EKQ39:EKR39"/>
    <mergeCell ref="EKU39:EKV39"/>
    <mergeCell ref="EKW39:EKX39"/>
    <mergeCell ref="EJV39:EJW39"/>
    <mergeCell ref="EJY39:EJZ39"/>
    <mergeCell ref="EKC39:EKD39"/>
    <mergeCell ref="EKE39:EKF39"/>
    <mergeCell ref="EKH39:EKI39"/>
    <mergeCell ref="EJG39:EJH39"/>
    <mergeCell ref="EJK39:EJL39"/>
    <mergeCell ref="EJM39:EJN39"/>
    <mergeCell ref="EJP39:EJQ39"/>
    <mergeCell ref="EJT39:EJU39"/>
    <mergeCell ref="EIS39:EIT39"/>
    <mergeCell ref="EIU39:EIV39"/>
    <mergeCell ref="EIX39:EIY39"/>
    <mergeCell ref="EJB39:EJC39"/>
    <mergeCell ref="EJD39:EJE39"/>
    <mergeCell ref="EIC39:EID39"/>
    <mergeCell ref="EIF39:EIG39"/>
    <mergeCell ref="EIJ39:EIK39"/>
    <mergeCell ref="EIL39:EIM39"/>
    <mergeCell ref="EIO39:EIP39"/>
    <mergeCell ref="EHN39:EHO39"/>
    <mergeCell ref="EHR39:EHS39"/>
    <mergeCell ref="EHT39:EHU39"/>
    <mergeCell ref="EHW39:EHX39"/>
    <mergeCell ref="EIA39:EIB39"/>
    <mergeCell ref="EGZ39:EHA39"/>
    <mergeCell ref="EHB39:EHC39"/>
    <mergeCell ref="EHE39:EHF39"/>
    <mergeCell ref="EHI39:EHJ39"/>
    <mergeCell ref="EHK39:EHL39"/>
    <mergeCell ref="EGJ39:EGK39"/>
    <mergeCell ref="EGM39:EGN39"/>
    <mergeCell ref="EGQ39:EGR39"/>
    <mergeCell ref="EGS39:EGT39"/>
    <mergeCell ref="EGV39:EGW39"/>
    <mergeCell ref="EFU39:EFV39"/>
    <mergeCell ref="EFY39:EFZ39"/>
    <mergeCell ref="EGA39:EGB39"/>
    <mergeCell ref="EGD39:EGE39"/>
    <mergeCell ref="EGH39:EGI39"/>
    <mergeCell ref="EFG39:EFH39"/>
    <mergeCell ref="EFI39:EFJ39"/>
    <mergeCell ref="EFL39:EFM39"/>
    <mergeCell ref="EFP39:EFQ39"/>
    <mergeCell ref="EFR39:EFS39"/>
    <mergeCell ref="EEQ39:EER39"/>
    <mergeCell ref="EET39:EEU39"/>
    <mergeCell ref="EEX39:EEY39"/>
    <mergeCell ref="EEZ39:EFA39"/>
    <mergeCell ref="EFC39:EFD39"/>
    <mergeCell ref="EEB39:EEC39"/>
    <mergeCell ref="EEF39:EEG39"/>
    <mergeCell ref="EEH39:EEI39"/>
    <mergeCell ref="EEK39:EEL39"/>
    <mergeCell ref="EEO39:EEP39"/>
    <mergeCell ref="EDN39:EDO39"/>
    <mergeCell ref="EDP39:EDQ39"/>
    <mergeCell ref="EDS39:EDT39"/>
    <mergeCell ref="EDW39:EDX39"/>
    <mergeCell ref="EDY39:EDZ39"/>
    <mergeCell ref="ECX39:ECY39"/>
    <mergeCell ref="EDA39:EDB39"/>
    <mergeCell ref="EDE39:EDF39"/>
    <mergeCell ref="EDG39:EDH39"/>
    <mergeCell ref="EDJ39:EDK39"/>
    <mergeCell ref="ECI39:ECJ39"/>
    <mergeCell ref="ECM39:ECN39"/>
    <mergeCell ref="ECO39:ECP39"/>
    <mergeCell ref="ECR39:ECS39"/>
    <mergeCell ref="ECV39:ECW39"/>
    <mergeCell ref="EBU39:EBV39"/>
    <mergeCell ref="EBW39:EBX39"/>
    <mergeCell ref="EBZ39:ECA39"/>
    <mergeCell ref="ECD39:ECE39"/>
    <mergeCell ref="ECF39:ECG39"/>
    <mergeCell ref="EBE39:EBF39"/>
    <mergeCell ref="EBH39:EBI39"/>
    <mergeCell ref="EBL39:EBM39"/>
    <mergeCell ref="EBN39:EBO39"/>
    <mergeCell ref="EBQ39:EBR39"/>
    <mergeCell ref="EAP39:EAQ39"/>
    <mergeCell ref="EAT39:EAU39"/>
    <mergeCell ref="EAV39:EAW39"/>
    <mergeCell ref="EAY39:EAZ39"/>
    <mergeCell ref="EBC39:EBD39"/>
    <mergeCell ref="EAB39:EAC39"/>
    <mergeCell ref="EAD39:EAE39"/>
    <mergeCell ref="EAG39:EAH39"/>
    <mergeCell ref="EAK39:EAL39"/>
    <mergeCell ref="EAM39:EAN39"/>
    <mergeCell ref="DZL39:DZM39"/>
    <mergeCell ref="DZO39:DZP39"/>
    <mergeCell ref="DZS39:DZT39"/>
    <mergeCell ref="DZU39:DZV39"/>
    <mergeCell ref="DZX39:DZY39"/>
    <mergeCell ref="DYW39:DYX39"/>
    <mergeCell ref="DZA39:DZB39"/>
    <mergeCell ref="DZC39:DZD39"/>
    <mergeCell ref="DZF39:DZG39"/>
    <mergeCell ref="DZJ39:DZK39"/>
    <mergeCell ref="DYI39:DYJ39"/>
    <mergeCell ref="DYK39:DYL39"/>
    <mergeCell ref="DYN39:DYO39"/>
    <mergeCell ref="DYR39:DYS39"/>
    <mergeCell ref="DYT39:DYU39"/>
    <mergeCell ref="DXS39:DXT39"/>
    <mergeCell ref="DXV39:DXW39"/>
    <mergeCell ref="DXZ39:DYA39"/>
    <mergeCell ref="DYB39:DYC39"/>
    <mergeCell ref="DYE39:DYF39"/>
    <mergeCell ref="DXD39:DXE39"/>
    <mergeCell ref="DXH39:DXI39"/>
    <mergeCell ref="DXJ39:DXK39"/>
    <mergeCell ref="DXM39:DXN39"/>
    <mergeCell ref="DXQ39:DXR39"/>
    <mergeCell ref="DWP39:DWQ39"/>
    <mergeCell ref="DWR39:DWS39"/>
    <mergeCell ref="DWU39:DWV39"/>
    <mergeCell ref="DWY39:DWZ39"/>
    <mergeCell ref="DXA39:DXB39"/>
    <mergeCell ref="DVZ39:DWA39"/>
    <mergeCell ref="DWC39:DWD39"/>
    <mergeCell ref="DWG39:DWH39"/>
    <mergeCell ref="DWI39:DWJ39"/>
    <mergeCell ref="DWL39:DWM39"/>
    <mergeCell ref="DVK39:DVL39"/>
    <mergeCell ref="DVO39:DVP39"/>
    <mergeCell ref="DVQ39:DVR39"/>
    <mergeCell ref="DVT39:DVU39"/>
    <mergeCell ref="DVX39:DVY39"/>
    <mergeCell ref="DUW39:DUX39"/>
    <mergeCell ref="DUY39:DUZ39"/>
    <mergeCell ref="DVB39:DVC39"/>
    <mergeCell ref="DVF39:DVG39"/>
    <mergeCell ref="DVH39:DVI39"/>
    <mergeCell ref="DUG39:DUH39"/>
    <mergeCell ref="DUJ39:DUK39"/>
    <mergeCell ref="DUN39:DUO39"/>
    <mergeCell ref="DUP39:DUQ39"/>
    <mergeCell ref="DUS39:DUT39"/>
    <mergeCell ref="DTR39:DTS39"/>
    <mergeCell ref="DTV39:DTW39"/>
    <mergeCell ref="DTX39:DTY39"/>
    <mergeCell ref="DUA39:DUB39"/>
    <mergeCell ref="DUE39:DUF39"/>
    <mergeCell ref="DTD39:DTE39"/>
    <mergeCell ref="DTF39:DTG39"/>
    <mergeCell ref="DTI39:DTJ39"/>
    <mergeCell ref="DTM39:DTN39"/>
    <mergeCell ref="DTO39:DTP39"/>
    <mergeCell ref="DSN39:DSO39"/>
    <mergeCell ref="DSQ39:DSR39"/>
    <mergeCell ref="DSU39:DSV39"/>
    <mergeCell ref="DSW39:DSX39"/>
    <mergeCell ref="DSZ39:DTA39"/>
    <mergeCell ref="DRY39:DRZ39"/>
    <mergeCell ref="DSC39:DSD39"/>
    <mergeCell ref="DSE39:DSF39"/>
    <mergeCell ref="DSH39:DSI39"/>
    <mergeCell ref="DSL39:DSM39"/>
    <mergeCell ref="DRK39:DRL39"/>
    <mergeCell ref="DRM39:DRN39"/>
    <mergeCell ref="DRP39:DRQ39"/>
    <mergeCell ref="DRT39:DRU39"/>
    <mergeCell ref="DRV39:DRW39"/>
    <mergeCell ref="DQU39:DQV39"/>
    <mergeCell ref="DQX39:DQY39"/>
    <mergeCell ref="DRB39:DRC39"/>
    <mergeCell ref="DRD39:DRE39"/>
    <mergeCell ref="DRG39:DRH39"/>
    <mergeCell ref="DQF39:DQG39"/>
    <mergeCell ref="DQJ39:DQK39"/>
    <mergeCell ref="DQL39:DQM39"/>
    <mergeCell ref="DQO39:DQP39"/>
    <mergeCell ref="DQS39:DQT39"/>
    <mergeCell ref="DPR39:DPS39"/>
    <mergeCell ref="DPT39:DPU39"/>
    <mergeCell ref="DPW39:DPX39"/>
    <mergeCell ref="DQA39:DQB39"/>
    <mergeCell ref="DQC39:DQD39"/>
    <mergeCell ref="DPB39:DPC39"/>
    <mergeCell ref="DPE39:DPF39"/>
    <mergeCell ref="DPI39:DPJ39"/>
    <mergeCell ref="DPK39:DPL39"/>
    <mergeCell ref="DPN39:DPO39"/>
    <mergeCell ref="DOM39:DON39"/>
    <mergeCell ref="DOQ39:DOR39"/>
    <mergeCell ref="DOS39:DOT39"/>
    <mergeCell ref="DOV39:DOW39"/>
    <mergeCell ref="DOZ39:DPA39"/>
    <mergeCell ref="DNY39:DNZ39"/>
    <mergeCell ref="DOA39:DOB39"/>
    <mergeCell ref="DOD39:DOE39"/>
    <mergeCell ref="DOH39:DOI39"/>
    <mergeCell ref="DOJ39:DOK39"/>
    <mergeCell ref="DNI39:DNJ39"/>
    <mergeCell ref="DNL39:DNM39"/>
    <mergeCell ref="DNP39:DNQ39"/>
    <mergeCell ref="DNR39:DNS39"/>
    <mergeCell ref="DNU39:DNV39"/>
    <mergeCell ref="DMT39:DMU39"/>
    <mergeCell ref="DMX39:DMY39"/>
    <mergeCell ref="DMZ39:DNA39"/>
    <mergeCell ref="DNC39:DND39"/>
    <mergeCell ref="DNG39:DNH39"/>
    <mergeCell ref="DMF39:DMG39"/>
    <mergeCell ref="DMH39:DMI39"/>
    <mergeCell ref="DMK39:DML39"/>
    <mergeCell ref="DMO39:DMP39"/>
    <mergeCell ref="DMQ39:DMR39"/>
    <mergeCell ref="DLP39:DLQ39"/>
    <mergeCell ref="DLS39:DLT39"/>
    <mergeCell ref="DLW39:DLX39"/>
    <mergeCell ref="DLY39:DLZ39"/>
    <mergeCell ref="DMB39:DMC39"/>
    <mergeCell ref="DLA39:DLB39"/>
    <mergeCell ref="DLE39:DLF39"/>
    <mergeCell ref="DLG39:DLH39"/>
    <mergeCell ref="DLJ39:DLK39"/>
    <mergeCell ref="DLN39:DLO39"/>
    <mergeCell ref="DKM39:DKN39"/>
    <mergeCell ref="DKO39:DKP39"/>
    <mergeCell ref="DKR39:DKS39"/>
    <mergeCell ref="DKV39:DKW39"/>
    <mergeCell ref="DKX39:DKY39"/>
    <mergeCell ref="DJW39:DJX39"/>
    <mergeCell ref="DJZ39:DKA39"/>
    <mergeCell ref="DKD39:DKE39"/>
    <mergeCell ref="DKF39:DKG39"/>
    <mergeCell ref="DKI39:DKJ39"/>
    <mergeCell ref="DJH39:DJI39"/>
    <mergeCell ref="DJL39:DJM39"/>
    <mergeCell ref="DJN39:DJO39"/>
    <mergeCell ref="DJQ39:DJR39"/>
    <mergeCell ref="DJU39:DJV39"/>
    <mergeCell ref="DIT39:DIU39"/>
    <mergeCell ref="DIV39:DIW39"/>
    <mergeCell ref="DIY39:DIZ39"/>
    <mergeCell ref="DJC39:DJD39"/>
    <mergeCell ref="DJE39:DJF39"/>
    <mergeCell ref="DID39:DIE39"/>
    <mergeCell ref="DIG39:DIH39"/>
    <mergeCell ref="DIK39:DIL39"/>
    <mergeCell ref="DIM39:DIN39"/>
    <mergeCell ref="DIP39:DIQ39"/>
    <mergeCell ref="DHO39:DHP39"/>
    <mergeCell ref="DHS39:DHT39"/>
    <mergeCell ref="DHU39:DHV39"/>
    <mergeCell ref="DHX39:DHY39"/>
    <mergeCell ref="DIB39:DIC39"/>
    <mergeCell ref="DHA39:DHB39"/>
    <mergeCell ref="DHC39:DHD39"/>
    <mergeCell ref="DHF39:DHG39"/>
    <mergeCell ref="DHJ39:DHK39"/>
    <mergeCell ref="DHL39:DHM39"/>
    <mergeCell ref="DGK39:DGL39"/>
    <mergeCell ref="DGN39:DGO39"/>
    <mergeCell ref="DGR39:DGS39"/>
    <mergeCell ref="DGT39:DGU39"/>
    <mergeCell ref="DGW39:DGX39"/>
    <mergeCell ref="DFV39:DFW39"/>
    <mergeCell ref="DFZ39:DGA39"/>
    <mergeCell ref="DGB39:DGC39"/>
    <mergeCell ref="DGE39:DGF39"/>
    <mergeCell ref="DGI39:DGJ39"/>
    <mergeCell ref="DFH39:DFI39"/>
    <mergeCell ref="DFJ39:DFK39"/>
    <mergeCell ref="DFM39:DFN39"/>
    <mergeCell ref="DFQ39:DFR39"/>
    <mergeCell ref="DFS39:DFT39"/>
    <mergeCell ref="DER39:DES39"/>
    <mergeCell ref="DEU39:DEV39"/>
    <mergeCell ref="DEY39:DEZ39"/>
    <mergeCell ref="DFA39:DFB39"/>
    <mergeCell ref="DFD39:DFE39"/>
    <mergeCell ref="DEC39:DED39"/>
    <mergeCell ref="DEG39:DEH39"/>
    <mergeCell ref="DEI39:DEJ39"/>
    <mergeCell ref="DEL39:DEM39"/>
    <mergeCell ref="DEP39:DEQ39"/>
    <mergeCell ref="DDO39:DDP39"/>
    <mergeCell ref="DDQ39:DDR39"/>
    <mergeCell ref="DDT39:DDU39"/>
    <mergeCell ref="DDX39:DDY39"/>
    <mergeCell ref="DDZ39:DEA39"/>
    <mergeCell ref="DCY39:DCZ39"/>
    <mergeCell ref="DDB39:DDC39"/>
    <mergeCell ref="DDF39:DDG39"/>
    <mergeCell ref="DDH39:DDI39"/>
    <mergeCell ref="DDK39:DDL39"/>
    <mergeCell ref="DCJ39:DCK39"/>
    <mergeCell ref="DCN39:DCO39"/>
    <mergeCell ref="DCP39:DCQ39"/>
    <mergeCell ref="DCS39:DCT39"/>
    <mergeCell ref="DCW39:DCX39"/>
    <mergeCell ref="DBV39:DBW39"/>
    <mergeCell ref="DBX39:DBY39"/>
    <mergeCell ref="DCA39:DCB39"/>
    <mergeCell ref="DCE39:DCF39"/>
    <mergeCell ref="DCG39:DCH39"/>
    <mergeCell ref="DBF39:DBG39"/>
    <mergeCell ref="DBI39:DBJ39"/>
    <mergeCell ref="DBM39:DBN39"/>
    <mergeCell ref="DBO39:DBP39"/>
    <mergeCell ref="DBR39:DBS39"/>
    <mergeCell ref="DAQ39:DAR39"/>
    <mergeCell ref="DAU39:DAV39"/>
    <mergeCell ref="DAW39:DAX39"/>
    <mergeCell ref="DAZ39:DBA39"/>
    <mergeCell ref="DBD39:DBE39"/>
    <mergeCell ref="DAC39:DAD39"/>
    <mergeCell ref="DAE39:DAF39"/>
    <mergeCell ref="DAH39:DAI39"/>
    <mergeCell ref="DAL39:DAM39"/>
    <mergeCell ref="DAN39:DAO39"/>
    <mergeCell ref="CZM39:CZN39"/>
    <mergeCell ref="CZP39:CZQ39"/>
    <mergeCell ref="CZT39:CZU39"/>
    <mergeCell ref="CZV39:CZW39"/>
    <mergeCell ref="CZY39:CZZ39"/>
    <mergeCell ref="CYX39:CYY39"/>
    <mergeCell ref="CZB39:CZC39"/>
    <mergeCell ref="CZD39:CZE39"/>
    <mergeCell ref="CZG39:CZH39"/>
    <mergeCell ref="CZK39:CZL39"/>
    <mergeCell ref="CYJ39:CYK39"/>
    <mergeCell ref="CYL39:CYM39"/>
    <mergeCell ref="CYO39:CYP39"/>
    <mergeCell ref="CYS39:CYT39"/>
    <mergeCell ref="CYU39:CYV39"/>
    <mergeCell ref="CXT39:CXU39"/>
    <mergeCell ref="CXW39:CXX39"/>
    <mergeCell ref="CYA39:CYB39"/>
    <mergeCell ref="CYC39:CYD39"/>
    <mergeCell ref="CYF39:CYG39"/>
    <mergeCell ref="CXE39:CXF39"/>
    <mergeCell ref="CXI39:CXJ39"/>
    <mergeCell ref="CXK39:CXL39"/>
    <mergeCell ref="CXN39:CXO39"/>
    <mergeCell ref="CXR39:CXS39"/>
    <mergeCell ref="CWQ39:CWR39"/>
    <mergeCell ref="CWS39:CWT39"/>
    <mergeCell ref="CWV39:CWW39"/>
    <mergeCell ref="CWZ39:CXA39"/>
    <mergeCell ref="CXB39:CXC39"/>
    <mergeCell ref="CWA39:CWB39"/>
    <mergeCell ref="CWD39:CWE39"/>
    <mergeCell ref="CWH39:CWI39"/>
    <mergeCell ref="CWJ39:CWK39"/>
    <mergeCell ref="CWM39:CWN39"/>
    <mergeCell ref="CVL39:CVM39"/>
    <mergeCell ref="CVP39:CVQ39"/>
    <mergeCell ref="CVR39:CVS39"/>
    <mergeCell ref="CVU39:CVV39"/>
    <mergeCell ref="CVY39:CVZ39"/>
    <mergeCell ref="CUX39:CUY39"/>
    <mergeCell ref="CUZ39:CVA39"/>
    <mergeCell ref="CVC39:CVD39"/>
    <mergeCell ref="CVG39:CVH39"/>
    <mergeCell ref="CVI39:CVJ39"/>
    <mergeCell ref="CUH39:CUI39"/>
    <mergeCell ref="CUK39:CUL39"/>
    <mergeCell ref="CUO39:CUP39"/>
    <mergeCell ref="CUQ39:CUR39"/>
    <mergeCell ref="CUT39:CUU39"/>
    <mergeCell ref="CTS39:CTT39"/>
    <mergeCell ref="CTW39:CTX39"/>
    <mergeCell ref="CTY39:CTZ39"/>
    <mergeCell ref="CUB39:CUC39"/>
    <mergeCell ref="CUF39:CUG39"/>
    <mergeCell ref="CTE39:CTF39"/>
    <mergeCell ref="CTG39:CTH39"/>
    <mergeCell ref="CTJ39:CTK39"/>
    <mergeCell ref="CTN39:CTO39"/>
    <mergeCell ref="CTP39:CTQ39"/>
    <mergeCell ref="CSO39:CSP39"/>
    <mergeCell ref="CSR39:CSS39"/>
    <mergeCell ref="CSV39:CSW39"/>
    <mergeCell ref="CSX39:CSY39"/>
    <mergeCell ref="CTA39:CTB39"/>
    <mergeCell ref="CRZ39:CSA39"/>
    <mergeCell ref="CSD39:CSE39"/>
    <mergeCell ref="CSF39:CSG39"/>
    <mergeCell ref="CSI39:CSJ39"/>
    <mergeCell ref="CSM39:CSN39"/>
    <mergeCell ref="CRL39:CRM39"/>
    <mergeCell ref="CRN39:CRO39"/>
    <mergeCell ref="CRQ39:CRR39"/>
    <mergeCell ref="CRU39:CRV39"/>
    <mergeCell ref="CRW39:CRX39"/>
    <mergeCell ref="CQV39:CQW39"/>
    <mergeCell ref="CQY39:CQZ39"/>
    <mergeCell ref="CRC39:CRD39"/>
    <mergeCell ref="CRE39:CRF39"/>
    <mergeCell ref="CRH39:CRI39"/>
    <mergeCell ref="CQG39:CQH39"/>
    <mergeCell ref="CQK39:CQL39"/>
    <mergeCell ref="CQM39:CQN39"/>
    <mergeCell ref="CQP39:CQQ39"/>
    <mergeCell ref="CQT39:CQU39"/>
    <mergeCell ref="CPS39:CPT39"/>
    <mergeCell ref="CPU39:CPV39"/>
    <mergeCell ref="CPX39:CPY39"/>
    <mergeCell ref="CQB39:CQC39"/>
    <mergeCell ref="CQD39:CQE39"/>
    <mergeCell ref="CPC39:CPD39"/>
    <mergeCell ref="CPF39:CPG39"/>
    <mergeCell ref="CPJ39:CPK39"/>
    <mergeCell ref="CPL39:CPM39"/>
    <mergeCell ref="CPO39:CPP39"/>
    <mergeCell ref="CON39:COO39"/>
    <mergeCell ref="COR39:COS39"/>
    <mergeCell ref="COT39:COU39"/>
    <mergeCell ref="COW39:COX39"/>
    <mergeCell ref="CPA39:CPB39"/>
    <mergeCell ref="CNZ39:COA39"/>
    <mergeCell ref="COB39:COC39"/>
    <mergeCell ref="COE39:COF39"/>
    <mergeCell ref="COI39:COJ39"/>
    <mergeCell ref="COK39:COL39"/>
    <mergeCell ref="CNJ39:CNK39"/>
    <mergeCell ref="CNM39:CNN39"/>
    <mergeCell ref="CNQ39:CNR39"/>
    <mergeCell ref="CNS39:CNT39"/>
    <mergeCell ref="CNV39:CNW39"/>
    <mergeCell ref="CMU39:CMV39"/>
    <mergeCell ref="CMY39:CMZ39"/>
    <mergeCell ref="CNA39:CNB39"/>
    <mergeCell ref="CND39:CNE39"/>
    <mergeCell ref="CNH39:CNI39"/>
    <mergeCell ref="CMG39:CMH39"/>
    <mergeCell ref="CMI39:CMJ39"/>
    <mergeCell ref="CML39:CMM39"/>
    <mergeCell ref="CMP39:CMQ39"/>
    <mergeCell ref="CMR39:CMS39"/>
    <mergeCell ref="CLQ39:CLR39"/>
    <mergeCell ref="CLT39:CLU39"/>
    <mergeCell ref="CLX39:CLY39"/>
    <mergeCell ref="CLZ39:CMA39"/>
    <mergeCell ref="CMC39:CMD39"/>
    <mergeCell ref="CLB39:CLC39"/>
    <mergeCell ref="CLF39:CLG39"/>
    <mergeCell ref="CLH39:CLI39"/>
    <mergeCell ref="CLK39:CLL39"/>
    <mergeCell ref="CLO39:CLP39"/>
    <mergeCell ref="CKN39:CKO39"/>
    <mergeCell ref="CKP39:CKQ39"/>
    <mergeCell ref="CKS39:CKT39"/>
    <mergeCell ref="CKW39:CKX39"/>
    <mergeCell ref="CKY39:CKZ39"/>
    <mergeCell ref="CJX39:CJY39"/>
    <mergeCell ref="CKA39:CKB39"/>
    <mergeCell ref="CKE39:CKF39"/>
    <mergeCell ref="CKG39:CKH39"/>
    <mergeCell ref="CKJ39:CKK39"/>
    <mergeCell ref="CJI39:CJJ39"/>
    <mergeCell ref="CJM39:CJN39"/>
    <mergeCell ref="CJO39:CJP39"/>
    <mergeCell ref="CJR39:CJS39"/>
    <mergeCell ref="CJV39:CJW39"/>
    <mergeCell ref="CIU39:CIV39"/>
    <mergeCell ref="CIW39:CIX39"/>
    <mergeCell ref="CIZ39:CJA39"/>
    <mergeCell ref="CJD39:CJE39"/>
    <mergeCell ref="CJF39:CJG39"/>
    <mergeCell ref="CIE39:CIF39"/>
    <mergeCell ref="CIH39:CII39"/>
    <mergeCell ref="CIL39:CIM39"/>
    <mergeCell ref="CIN39:CIO39"/>
    <mergeCell ref="CIQ39:CIR39"/>
    <mergeCell ref="CHP39:CHQ39"/>
    <mergeCell ref="CHT39:CHU39"/>
    <mergeCell ref="CHV39:CHW39"/>
    <mergeCell ref="CHY39:CHZ39"/>
    <mergeCell ref="CIC39:CID39"/>
    <mergeCell ref="CHB39:CHC39"/>
    <mergeCell ref="CHD39:CHE39"/>
    <mergeCell ref="CHG39:CHH39"/>
    <mergeCell ref="CHK39:CHL39"/>
    <mergeCell ref="CHM39:CHN39"/>
    <mergeCell ref="CGL39:CGM39"/>
    <mergeCell ref="CGO39:CGP39"/>
    <mergeCell ref="CGS39:CGT39"/>
    <mergeCell ref="CGU39:CGV39"/>
    <mergeCell ref="CGX39:CGY39"/>
    <mergeCell ref="CFW39:CFX39"/>
    <mergeCell ref="CGA39:CGB39"/>
    <mergeCell ref="CGC39:CGD39"/>
    <mergeCell ref="CGF39:CGG39"/>
    <mergeCell ref="CGJ39:CGK39"/>
    <mergeCell ref="CFI39:CFJ39"/>
    <mergeCell ref="CFK39:CFL39"/>
    <mergeCell ref="CFN39:CFO39"/>
    <mergeCell ref="CFR39:CFS39"/>
    <mergeCell ref="CFT39:CFU39"/>
    <mergeCell ref="CES39:CET39"/>
    <mergeCell ref="CEV39:CEW39"/>
    <mergeCell ref="CEZ39:CFA39"/>
    <mergeCell ref="CFB39:CFC39"/>
    <mergeCell ref="CFE39:CFF39"/>
    <mergeCell ref="CED39:CEE39"/>
    <mergeCell ref="CEH39:CEI39"/>
    <mergeCell ref="CEJ39:CEK39"/>
    <mergeCell ref="CEM39:CEN39"/>
    <mergeCell ref="CEQ39:CER39"/>
    <mergeCell ref="CDP39:CDQ39"/>
    <mergeCell ref="CDR39:CDS39"/>
    <mergeCell ref="CDU39:CDV39"/>
    <mergeCell ref="CDY39:CDZ39"/>
    <mergeCell ref="CEA39:CEB39"/>
    <mergeCell ref="CCZ39:CDA39"/>
    <mergeCell ref="CDC39:CDD39"/>
    <mergeCell ref="CDG39:CDH39"/>
    <mergeCell ref="CDI39:CDJ39"/>
    <mergeCell ref="CDL39:CDM39"/>
    <mergeCell ref="CCK39:CCL39"/>
    <mergeCell ref="CCO39:CCP39"/>
    <mergeCell ref="CCQ39:CCR39"/>
    <mergeCell ref="CCT39:CCU39"/>
    <mergeCell ref="CCX39:CCY39"/>
    <mergeCell ref="CBW39:CBX39"/>
    <mergeCell ref="CBY39:CBZ39"/>
    <mergeCell ref="CCB39:CCC39"/>
    <mergeCell ref="CCF39:CCG39"/>
    <mergeCell ref="CCH39:CCI39"/>
    <mergeCell ref="CBG39:CBH39"/>
    <mergeCell ref="CBJ39:CBK39"/>
    <mergeCell ref="CBN39:CBO39"/>
    <mergeCell ref="CBP39:CBQ39"/>
    <mergeCell ref="CBS39:CBT39"/>
    <mergeCell ref="CAR39:CAS39"/>
    <mergeCell ref="CAV39:CAW39"/>
    <mergeCell ref="CAX39:CAY39"/>
    <mergeCell ref="CBA39:CBB39"/>
    <mergeCell ref="CBE39:CBF39"/>
    <mergeCell ref="CAD39:CAE39"/>
    <mergeCell ref="CAF39:CAG39"/>
    <mergeCell ref="CAI39:CAJ39"/>
    <mergeCell ref="CAM39:CAN39"/>
    <mergeCell ref="CAO39:CAP39"/>
    <mergeCell ref="BZN39:BZO39"/>
    <mergeCell ref="BZQ39:BZR39"/>
    <mergeCell ref="BZU39:BZV39"/>
    <mergeCell ref="BZW39:BZX39"/>
    <mergeCell ref="BZZ39:CAA39"/>
    <mergeCell ref="BYY39:BYZ39"/>
    <mergeCell ref="BZC39:BZD39"/>
    <mergeCell ref="BZE39:BZF39"/>
    <mergeCell ref="BZH39:BZI39"/>
    <mergeCell ref="BZL39:BZM39"/>
    <mergeCell ref="BYK39:BYL39"/>
    <mergeCell ref="BYM39:BYN39"/>
    <mergeCell ref="BYP39:BYQ39"/>
    <mergeCell ref="BYT39:BYU39"/>
    <mergeCell ref="BYV39:BYW39"/>
    <mergeCell ref="BXU39:BXV39"/>
    <mergeCell ref="BXX39:BXY39"/>
    <mergeCell ref="BYB39:BYC39"/>
    <mergeCell ref="BYD39:BYE39"/>
    <mergeCell ref="BYG39:BYH39"/>
    <mergeCell ref="BXF39:BXG39"/>
    <mergeCell ref="BXJ39:BXK39"/>
    <mergeCell ref="BXL39:BXM39"/>
    <mergeCell ref="BXO39:BXP39"/>
    <mergeCell ref="BXS39:BXT39"/>
    <mergeCell ref="BWR39:BWS39"/>
    <mergeCell ref="BWT39:BWU39"/>
    <mergeCell ref="BWW39:BWX39"/>
    <mergeCell ref="BXA39:BXB39"/>
    <mergeCell ref="BXC39:BXD39"/>
    <mergeCell ref="BWB39:BWC39"/>
    <mergeCell ref="BWE39:BWF39"/>
    <mergeCell ref="BWI39:BWJ39"/>
    <mergeCell ref="BWK39:BWL39"/>
    <mergeCell ref="BWN39:BWO39"/>
    <mergeCell ref="BVM39:BVN39"/>
    <mergeCell ref="BVQ39:BVR39"/>
    <mergeCell ref="BVS39:BVT39"/>
    <mergeCell ref="BVV39:BVW39"/>
    <mergeCell ref="BVZ39:BWA39"/>
    <mergeCell ref="BUY39:BUZ39"/>
    <mergeCell ref="BVA39:BVB39"/>
    <mergeCell ref="BVD39:BVE39"/>
    <mergeCell ref="BVH39:BVI39"/>
    <mergeCell ref="BVJ39:BVK39"/>
    <mergeCell ref="BUI39:BUJ39"/>
    <mergeCell ref="BUL39:BUM39"/>
    <mergeCell ref="BUP39:BUQ39"/>
    <mergeCell ref="BUR39:BUS39"/>
    <mergeCell ref="BUU39:BUV39"/>
    <mergeCell ref="BTT39:BTU39"/>
    <mergeCell ref="BTX39:BTY39"/>
    <mergeCell ref="BTZ39:BUA39"/>
    <mergeCell ref="BUC39:BUD39"/>
    <mergeCell ref="BUG39:BUH39"/>
    <mergeCell ref="BTF39:BTG39"/>
    <mergeCell ref="BTH39:BTI39"/>
    <mergeCell ref="BTK39:BTL39"/>
    <mergeCell ref="BTO39:BTP39"/>
    <mergeCell ref="BTQ39:BTR39"/>
    <mergeCell ref="BSP39:BSQ39"/>
    <mergeCell ref="BSS39:BST39"/>
    <mergeCell ref="BSW39:BSX39"/>
    <mergeCell ref="BSY39:BSZ39"/>
    <mergeCell ref="BTB39:BTC39"/>
    <mergeCell ref="BSA39:BSB39"/>
    <mergeCell ref="BSE39:BSF39"/>
    <mergeCell ref="BSG39:BSH39"/>
    <mergeCell ref="BSJ39:BSK39"/>
    <mergeCell ref="BSN39:BSO39"/>
    <mergeCell ref="BRM39:BRN39"/>
    <mergeCell ref="BRO39:BRP39"/>
    <mergeCell ref="BRR39:BRS39"/>
    <mergeCell ref="BRV39:BRW39"/>
    <mergeCell ref="BRX39:BRY39"/>
    <mergeCell ref="BQW39:BQX39"/>
    <mergeCell ref="BQZ39:BRA39"/>
    <mergeCell ref="BRD39:BRE39"/>
    <mergeCell ref="BRF39:BRG39"/>
    <mergeCell ref="BRI39:BRJ39"/>
    <mergeCell ref="BQH39:BQI39"/>
    <mergeCell ref="BQL39:BQM39"/>
    <mergeCell ref="BQN39:BQO39"/>
    <mergeCell ref="BQQ39:BQR39"/>
    <mergeCell ref="BQU39:BQV39"/>
    <mergeCell ref="BPT39:BPU39"/>
    <mergeCell ref="BPV39:BPW39"/>
    <mergeCell ref="BPY39:BPZ39"/>
    <mergeCell ref="BQC39:BQD39"/>
    <mergeCell ref="BQE39:BQF39"/>
    <mergeCell ref="BPD39:BPE39"/>
    <mergeCell ref="BPG39:BPH39"/>
    <mergeCell ref="BPK39:BPL39"/>
    <mergeCell ref="BPM39:BPN39"/>
    <mergeCell ref="BPP39:BPQ39"/>
    <mergeCell ref="BOO39:BOP39"/>
    <mergeCell ref="BOS39:BOT39"/>
    <mergeCell ref="BOU39:BOV39"/>
    <mergeCell ref="BOX39:BOY39"/>
    <mergeCell ref="BPB39:BPC39"/>
    <mergeCell ref="BOA39:BOB39"/>
    <mergeCell ref="BOC39:BOD39"/>
    <mergeCell ref="BOF39:BOG39"/>
    <mergeCell ref="BOJ39:BOK39"/>
    <mergeCell ref="BOL39:BOM39"/>
    <mergeCell ref="BNK39:BNL39"/>
    <mergeCell ref="BNN39:BNO39"/>
    <mergeCell ref="BNR39:BNS39"/>
    <mergeCell ref="BNT39:BNU39"/>
    <mergeCell ref="BNW39:BNX39"/>
    <mergeCell ref="BMV39:BMW39"/>
    <mergeCell ref="BMZ39:BNA39"/>
    <mergeCell ref="BNB39:BNC39"/>
    <mergeCell ref="BNE39:BNF39"/>
    <mergeCell ref="BNI39:BNJ39"/>
    <mergeCell ref="BMH39:BMI39"/>
    <mergeCell ref="BMJ39:BMK39"/>
    <mergeCell ref="BMM39:BMN39"/>
    <mergeCell ref="BMQ39:BMR39"/>
    <mergeCell ref="BMS39:BMT39"/>
    <mergeCell ref="BLR39:BLS39"/>
    <mergeCell ref="BLU39:BLV39"/>
    <mergeCell ref="BLY39:BLZ39"/>
    <mergeCell ref="BMA39:BMB39"/>
    <mergeCell ref="BMD39:BME39"/>
    <mergeCell ref="BLC39:BLD39"/>
    <mergeCell ref="BLG39:BLH39"/>
    <mergeCell ref="BLI39:BLJ39"/>
    <mergeCell ref="BLL39:BLM39"/>
    <mergeCell ref="BLP39:BLQ39"/>
    <mergeCell ref="BKO39:BKP39"/>
    <mergeCell ref="BKQ39:BKR39"/>
    <mergeCell ref="BKT39:BKU39"/>
    <mergeCell ref="BKX39:BKY39"/>
    <mergeCell ref="BKZ39:BLA39"/>
    <mergeCell ref="BJY39:BJZ39"/>
    <mergeCell ref="BKB39:BKC39"/>
    <mergeCell ref="BKF39:BKG39"/>
    <mergeCell ref="BKH39:BKI39"/>
    <mergeCell ref="BKK39:BKL39"/>
    <mergeCell ref="BJJ39:BJK39"/>
    <mergeCell ref="BJN39:BJO39"/>
    <mergeCell ref="BJP39:BJQ39"/>
    <mergeCell ref="BJS39:BJT39"/>
    <mergeCell ref="BJW39:BJX39"/>
    <mergeCell ref="BIV39:BIW39"/>
    <mergeCell ref="BIX39:BIY39"/>
    <mergeCell ref="BJA39:BJB39"/>
    <mergeCell ref="BJE39:BJF39"/>
    <mergeCell ref="BJG39:BJH39"/>
    <mergeCell ref="BIF39:BIG39"/>
    <mergeCell ref="BII39:BIJ39"/>
    <mergeCell ref="BIM39:BIN39"/>
    <mergeCell ref="BIO39:BIP39"/>
    <mergeCell ref="BIR39:BIS39"/>
    <mergeCell ref="BHQ39:BHR39"/>
    <mergeCell ref="BHU39:BHV39"/>
    <mergeCell ref="BHW39:BHX39"/>
    <mergeCell ref="BHZ39:BIA39"/>
    <mergeCell ref="BID39:BIE39"/>
    <mergeCell ref="BHC39:BHD39"/>
    <mergeCell ref="BHE39:BHF39"/>
    <mergeCell ref="BHH39:BHI39"/>
    <mergeCell ref="BHL39:BHM39"/>
    <mergeCell ref="BHN39:BHO39"/>
    <mergeCell ref="BGM39:BGN39"/>
    <mergeCell ref="BGP39:BGQ39"/>
    <mergeCell ref="BGT39:BGU39"/>
    <mergeCell ref="BGV39:BGW39"/>
    <mergeCell ref="BGY39:BGZ39"/>
    <mergeCell ref="BFX39:BFY39"/>
    <mergeCell ref="BGB39:BGC39"/>
    <mergeCell ref="BGD39:BGE39"/>
    <mergeCell ref="BGG39:BGH39"/>
    <mergeCell ref="BGK39:BGL39"/>
    <mergeCell ref="BFJ39:BFK39"/>
    <mergeCell ref="BFL39:BFM39"/>
    <mergeCell ref="BFO39:BFP39"/>
    <mergeCell ref="BFS39:BFT39"/>
    <mergeCell ref="BFU39:BFV39"/>
    <mergeCell ref="BET39:BEU39"/>
    <mergeCell ref="BEW39:BEX39"/>
    <mergeCell ref="BFA39:BFB39"/>
    <mergeCell ref="BFC39:BFD39"/>
    <mergeCell ref="BFF39:BFG39"/>
    <mergeCell ref="BEE39:BEF39"/>
    <mergeCell ref="BEI39:BEJ39"/>
    <mergeCell ref="BEK39:BEL39"/>
    <mergeCell ref="BEN39:BEO39"/>
    <mergeCell ref="BER39:BES39"/>
    <mergeCell ref="BDQ39:BDR39"/>
    <mergeCell ref="BDS39:BDT39"/>
    <mergeCell ref="BDV39:BDW39"/>
    <mergeCell ref="BDZ39:BEA39"/>
    <mergeCell ref="BEB39:BEC39"/>
    <mergeCell ref="BDA39:BDB39"/>
    <mergeCell ref="BDD39:BDE39"/>
    <mergeCell ref="BDH39:BDI39"/>
    <mergeCell ref="BDJ39:BDK39"/>
    <mergeCell ref="BDM39:BDN39"/>
    <mergeCell ref="BCL39:BCM39"/>
    <mergeCell ref="BCP39:BCQ39"/>
    <mergeCell ref="BCR39:BCS39"/>
    <mergeCell ref="BCU39:BCV39"/>
    <mergeCell ref="BCY39:BCZ39"/>
    <mergeCell ref="BBX39:BBY39"/>
    <mergeCell ref="BBZ39:BCA39"/>
    <mergeCell ref="BCC39:BCD39"/>
    <mergeCell ref="BCG39:BCH39"/>
    <mergeCell ref="BCI39:BCJ39"/>
    <mergeCell ref="BBH39:BBI39"/>
    <mergeCell ref="BBK39:BBL39"/>
    <mergeCell ref="BBO39:BBP39"/>
    <mergeCell ref="BBQ39:BBR39"/>
    <mergeCell ref="BBT39:BBU39"/>
    <mergeCell ref="BAS39:BAT39"/>
    <mergeCell ref="BAW39:BAX39"/>
    <mergeCell ref="BAY39:BAZ39"/>
    <mergeCell ref="BBB39:BBC39"/>
    <mergeCell ref="BBF39:BBG39"/>
    <mergeCell ref="BAE39:BAF39"/>
    <mergeCell ref="BAG39:BAH39"/>
    <mergeCell ref="BAJ39:BAK39"/>
    <mergeCell ref="BAN39:BAO39"/>
    <mergeCell ref="BAP39:BAQ39"/>
    <mergeCell ref="AZO39:AZP39"/>
    <mergeCell ref="AZR39:AZS39"/>
    <mergeCell ref="AZV39:AZW39"/>
    <mergeCell ref="AZX39:AZY39"/>
    <mergeCell ref="BAA39:BAB39"/>
    <mergeCell ref="AYZ39:AZA39"/>
    <mergeCell ref="AZD39:AZE39"/>
    <mergeCell ref="AZF39:AZG39"/>
    <mergeCell ref="AZI39:AZJ39"/>
    <mergeCell ref="AZM39:AZN39"/>
    <mergeCell ref="AYL39:AYM39"/>
    <mergeCell ref="AYN39:AYO39"/>
    <mergeCell ref="AYQ39:AYR39"/>
    <mergeCell ref="AYU39:AYV39"/>
    <mergeCell ref="AYW39:AYX39"/>
    <mergeCell ref="AXV39:AXW39"/>
    <mergeCell ref="AXY39:AXZ39"/>
    <mergeCell ref="AYC39:AYD39"/>
    <mergeCell ref="AYE39:AYF39"/>
    <mergeCell ref="AYH39:AYI39"/>
    <mergeCell ref="AXG39:AXH39"/>
    <mergeCell ref="AXK39:AXL39"/>
    <mergeCell ref="AXM39:AXN39"/>
    <mergeCell ref="AXP39:AXQ39"/>
    <mergeCell ref="AXT39:AXU39"/>
    <mergeCell ref="AWS39:AWT39"/>
    <mergeCell ref="AWU39:AWV39"/>
    <mergeCell ref="AWX39:AWY39"/>
    <mergeCell ref="AXB39:AXC39"/>
    <mergeCell ref="AXD39:AXE39"/>
    <mergeCell ref="AWC39:AWD39"/>
    <mergeCell ref="AWF39:AWG39"/>
    <mergeCell ref="AWJ39:AWK39"/>
    <mergeCell ref="AWL39:AWM39"/>
    <mergeCell ref="AWO39:AWP39"/>
    <mergeCell ref="AVN39:AVO39"/>
    <mergeCell ref="AVR39:AVS39"/>
    <mergeCell ref="AVT39:AVU39"/>
    <mergeCell ref="AVW39:AVX39"/>
    <mergeCell ref="AWA39:AWB39"/>
    <mergeCell ref="AUZ39:AVA39"/>
    <mergeCell ref="AVB39:AVC39"/>
    <mergeCell ref="AVE39:AVF39"/>
    <mergeCell ref="AVI39:AVJ39"/>
    <mergeCell ref="AVK39:AVL39"/>
    <mergeCell ref="AUJ39:AUK39"/>
    <mergeCell ref="AUM39:AUN39"/>
    <mergeCell ref="AUQ39:AUR39"/>
    <mergeCell ref="AUS39:AUT39"/>
    <mergeCell ref="AUV39:AUW39"/>
    <mergeCell ref="ATU39:ATV39"/>
    <mergeCell ref="ATY39:ATZ39"/>
    <mergeCell ref="AUA39:AUB39"/>
    <mergeCell ref="AUD39:AUE39"/>
    <mergeCell ref="AUH39:AUI39"/>
    <mergeCell ref="ATG39:ATH39"/>
    <mergeCell ref="ATI39:ATJ39"/>
    <mergeCell ref="ATL39:ATM39"/>
    <mergeCell ref="ATP39:ATQ39"/>
    <mergeCell ref="ATR39:ATS39"/>
    <mergeCell ref="ASQ39:ASR39"/>
    <mergeCell ref="AST39:ASU39"/>
    <mergeCell ref="ASX39:ASY39"/>
    <mergeCell ref="ASZ39:ATA39"/>
    <mergeCell ref="ATC39:ATD39"/>
    <mergeCell ref="ASB39:ASC39"/>
    <mergeCell ref="ASF39:ASG39"/>
    <mergeCell ref="ASH39:ASI39"/>
    <mergeCell ref="ASK39:ASL39"/>
    <mergeCell ref="ASO39:ASP39"/>
    <mergeCell ref="ARN39:ARO39"/>
    <mergeCell ref="ARP39:ARQ39"/>
    <mergeCell ref="ARS39:ART39"/>
    <mergeCell ref="ARW39:ARX39"/>
    <mergeCell ref="ARY39:ARZ39"/>
    <mergeCell ref="AQX39:AQY39"/>
    <mergeCell ref="ARA39:ARB39"/>
    <mergeCell ref="ARE39:ARF39"/>
    <mergeCell ref="ARG39:ARH39"/>
    <mergeCell ref="ARJ39:ARK39"/>
    <mergeCell ref="AQI39:AQJ39"/>
    <mergeCell ref="AQM39:AQN39"/>
    <mergeCell ref="AQO39:AQP39"/>
    <mergeCell ref="AQR39:AQS39"/>
    <mergeCell ref="AQV39:AQW39"/>
    <mergeCell ref="APU39:APV39"/>
    <mergeCell ref="APW39:APX39"/>
    <mergeCell ref="APZ39:AQA39"/>
    <mergeCell ref="AQD39:AQE39"/>
    <mergeCell ref="AQF39:AQG39"/>
    <mergeCell ref="APE39:APF39"/>
    <mergeCell ref="APH39:API39"/>
    <mergeCell ref="APL39:APM39"/>
    <mergeCell ref="APN39:APO39"/>
    <mergeCell ref="APQ39:APR39"/>
    <mergeCell ref="AOP39:AOQ39"/>
    <mergeCell ref="AOT39:AOU39"/>
    <mergeCell ref="AOV39:AOW39"/>
    <mergeCell ref="AOY39:AOZ39"/>
    <mergeCell ref="APC39:APD39"/>
    <mergeCell ref="AOB39:AOC39"/>
    <mergeCell ref="AOD39:AOE39"/>
    <mergeCell ref="AOG39:AOH39"/>
    <mergeCell ref="AOK39:AOL39"/>
    <mergeCell ref="AOM39:AON39"/>
    <mergeCell ref="ANL39:ANM39"/>
    <mergeCell ref="ANO39:ANP39"/>
    <mergeCell ref="ANS39:ANT39"/>
    <mergeCell ref="ANU39:ANV39"/>
    <mergeCell ref="ANX39:ANY39"/>
    <mergeCell ref="AMW39:AMX39"/>
    <mergeCell ref="ANA39:ANB39"/>
    <mergeCell ref="ANC39:AND39"/>
    <mergeCell ref="ANF39:ANG39"/>
    <mergeCell ref="ANJ39:ANK39"/>
    <mergeCell ref="AMI39:AMJ39"/>
    <mergeCell ref="AMK39:AML39"/>
    <mergeCell ref="AMN39:AMO39"/>
    <mergeCell ref="AMR39:AMS39"/>
    <mergeCell ref="AMT39:AMU39"/>
    <mergeCell ref="ALS39:ALT39"/>
    <mergeCell ref="ALV39:ALW39"/>
    <mergeCell ref="ALZ39:AMA39"/>
    <mergeCell ref="AMB39:AMC39"/>
    <mergeCell ref="AME39:AMF39"/>
    <mergeCell ref="ALD39:ALE39"/>
    <mergeCell ref="ALH39:ALI39"/>
    <mergeCell ref="ALJ39:ALK39"/>
    <mergeCell ref="ALM39:ALN39"/>
    <mergeCell ref="ALQ39:ALR39"/>
    <mergeCell ref="AKP39:AKQ39"/>
    <mergeCell ref="AKR39:AKS39"/>
    <mergeCell ref="AKU39:AKV39"/>
    <mergeCell ref="AKY39:AKZ39"/>
    <mergeCell ref="ALA39:ALB39"/>
    <mergeCell ref="AJZ39:AKA39"/>
    <mergeCell ref="AKC39:AKD39"/>
    <mergeCell ref="AKG39:AKH39"/>
    <mergeCell ref="AKI39:AKJ39"/>
    <mergeCell ref="AKL39:AKM39"/>
    <mergeCell ref="AJK39:AJL39"/>
    <mergeCell ref="AJO39:AJP39"/>
    <mergeCell ref="AJQ39:AJR39"/>
    <mergeCell ref="AJT39:AJU39"/>
    <mergeCell ref="AJX39:AJY39"/>
    <mergeCell ref="AIW39:AIX39"/>
    <mergeCell ref="AIY39:AIZ39"/>
    <mergeCell ref="AJB39:AJC39"/>
    <mergeCell ref="AJF39:AJG39"/>
    <mergeCell ref="AJH39:AJI39"/>
    <mergeCell ref="AIG39:AIH39"/>
    <mergeCell ref="AIJ39:AIK39"/>
    <mergeCell ref="AIN39:AIO39"/>
    <mergeCell ref="AIP39:AIQ39"/>
    <mergeCell ref="AIS39:AIT39"/>
    <mergeCell ref="AHR39:AHS39"/>
    <mergeCell ref="AHV39:AHW39"/>
    <mergeCell ref="AHX39:AHY39"/>
    <mergeCell ref="AIA39:AIB39"/>
    <mergeCell ref="AIE39:AIF39"/>
    <mergeCell ref="AHD39:AHE39"/>
    <mergeCell ref="AHF39:AHG39"/>
    <mergeCell ref="AHI39:AHJ39"/>
    <mergeCell ref="AHM39:AHN39"/>
    <mergeCell ref="AHO39:AHP39"/>
    <mergeCell ref="AGN39:AGO39"/>
    <mergeCell ref="AGQ39:AGR39"/>
    <mergeCell ref="AGU39:AGV39"/>
    <mergeCell ref="AGW39:AGX39"/>
    <mergeCell ref="AGZ39:AHA39"/>
    <mergeCell ref="AFY39:AFZ39"/>
    <mergeCell ref="AGC39:AGD39"/>
    <mergeCell ref="AGE39:AGF39"/>
    <mergeCell ref="AGH39:AGI39"/>
    <mergeCell ref="AGL39:AGM39"/>
    <mergeCell ref="AFK39:AFL39"/>
    <mergeCell ref="AFM39:AFN39"/>
    <mergeCell ref="AFP39:AFQ39"/>
    <mergeCell ref="AFT39:AFU39"/>
    <mergeCell ref="AFV39:AFW39"/>
    <mergeCell ref="AEU39:AEV39"/>
    <mergeCell ref="AEX39:AEY39"/>
    <mergeCell ref="AFB39:AFC39"/>
    <mergeCell ref="AFD39:AFE39"/>
    <mergeCell ref="AFG39:AFH39"/>
    <mergeCell ref="AEF39:AEG39"/>
    <mergeCell ref="AEJ39:AEK39"/>
    <mergeCell ref="AEL39:AEM39"/>
    <mergeCell ref="AEO39:AEP39"/>
    <mergeCell ref="AES39:AET39"/>
    <mergeCell ref="ADR39:ADS39"/>
    <mergeCell ref="ADT39:ADU39"/>
    <mergeCell ref="ADW39:ADX39"/>
    <mergeCell ref="AEA39:AEB39"/>
    <mergeCell ref="AEC39:AED39"/>
    <mergeCell ref="ADB39:ADC39"/>
    <mergeCell ref="ADE39:ADF39"/>
    <mergeCell ref="ADI39:ADJ39"/>
    <mergeCell ref="ADK39:ADL39"/>
    <mergeCell ref="ADN39:ADO39"/>
    <mergeCell ref="ACM39:ACN39"/>
    <mergeCell ref="ACQ39:ACR39"/>
    <mergeCell ref="ACS39:ACT39"/>
    <mergeCell ref="ACV39:ACW39"/>
    <mergeCell ref="ACZ39:ADA39"/>
    <mergeCell ref="ABY39:ABZ39"/>
    <mergeCell ref="ACA39:ACB39"/>
    <mergeCell ref="ACD39:ACE39"/>
    <mergeCell ref="ACH39:ACI39"/>
    <mergeCell ref="ACJ39:ACK39"/>
    <mergeCell ref="ABI39:ABJ39"/>
    <mergeCell ref="ABL39:ABM39"/>
    <mergeCell ref="ABP39:ABQ39"/>
    <mergeCell ref="ABR39:ABS39"/>
    <mergeCell ref="ABU39:ABV39"/>
    <mergeCell ref="AAT39:AAU39"/>
    <mergeCell ref="AAX39:AAY39"/>
    <mergeCell ref="AAZ39:ABA39"/>
    <mergeCell ref="ABC39:ABD39"/>
    <mergeCell ref="ABG39:ABH39"/>
    <mergeCell ref="AAF39:AAG39"/>
    <mergeCell ref="AAH39:AAI39"/>
    <mergeCell ref="AAK39:AAL39"/>
    <mergeCell ref="AAO39:AAP39"/>
    <mergeCell ref="AAQ39:AAR39"/>
    <mergeCell ref="ZP39:ZQ39"/>
    <mergeCell ref="ZS39:ZT39"/>
    <mergeCell ref="ZW39:ZX39"/>
    <mergeCell ref="ZY39:ZZ39"/>
    <mergeCell ref="AAB39:AAC39"/>
    <mergeCell ref="ZA39:ZB39"/>
    <mergeCell ref="ZE39:ZF39"/>
    <mergeCell ref="ZG39:ZH39"/>
    <mergeCell ref="ZJ39:ZK39"/>
    <mergeCell ref="ZN39:ZO39"/>
    <mergeCell ref="YM39:YN39"/>
    <mergeCell ref="YO39:YP39"/>
    <mergeCell ref="YR39:YS39"/>
    <mergeCell ref="YV39:YW39"/>
    <mergeCell ref="YX39:YY39"/>
    <mergeCell ref="XW39:XX39"/>
    <mergeCell ref="XZ39:YA39"/>
    <mergeCell ref="YD39:YE39"/>
    <mergeCell ref="YF39:YG39"/>
    <mergeCell ref="YI39:YJ39"/>
    <mergeCell ref="XH39:XI39"/>
    <mergeCell ref="XL39:XM39"/>
    <mergeCell ref="XN39:XO39"/>
    <mergeCell ref="XQ39:XR39"/>
    <mergeCell ref="XU39:XV39"/>
    <mergeCell ref="WT39:WU39"/>
    <mergeCell ref="WV39:WW39"/>
    <mergeCell ref="WY39:WZ39"/>
    <mergeCell ref="XC39:XD39"/>
    <mergeCell ref="XE39:XF39"/>
    <mergeCell ref="WD39:WE39"/>
    <mergeCell ref="WG39:WH39"/>
    <mergeCell ref="WK39:WL39"/>
    <mergeCell ref="WM39:WN39"/>
    <mergeCell ref="WP39:WQ39"/>
    <mergeCell ref="VO39:VP39"/>
    <mergeCell ref="VS39:VT39"/>
    <mergeCell ref="VU39:VV39"/>
    <mergeCell ref="VX39:VY39"/>
    <mergeCell ref="WB39:WC39"/>
    <mergeCell ref="VA39:VB39"/>
    <mergeCell ref="VC39:VD39"/>
    <mergeCell ref="VF39:VG39"/>
    <mergeCell ref="VJ39:VK39"/>
    <mergeCell ref="VL39:VM39"/>
    <mergeCell ref="UK39:UL39"/>
    <mergeCell ref="UN39:UO39"/>
    <mergeCell ref="UR39:US39"/>
    <mergeCell ref="UT39:UU39"/>
    <mergeCell ref="UW39:UX39"/>
    <mergeCell ref="TV39:TW39"/>
    <mergeCell ref="TZ39:UA39"/>
    <mergeCell ref="UB39:UC39"/>
    <mergeCell ref="UE39:UF39"/>
    <mergeCell ref="UI39:UJ39"/>
    <mergeCell ref="TH39:TI39"/>
    <mergeCell ref="TJ39:TK39"/>
    <mergeCell ref="TM39:TN39"/>
    <mergeCell ref="TQ39:TR39"/>
    <mergeCell ref="TS39:TT39"/>
    <mergeCell ref="SR39:SS39"/>
    <mergeCell ref="SU39:SV39"/>
    <mergeCell ref="SY39:SZ39"/>
    <mergeCell ref="TA39:TB39"/>
    <mergeCell ref="TD39:TE39"/>
    <mergeCell ref="SC39:SD39"/>
    <mergeCell ref="SG39:SH39"/>
    <mergeCell ref="SI39:SJ39"/>
    <mergeCell ref="SL39:SM39"/>
    <mergeCell ref="SP39:SQ39"/>
    <mergeCell ref="RO39:RP39"/>
    <mergeCell ref="RQ39:RR39"/>
    <mergeCell ref="RT39:RU39"/>
    <mergeCell ref="RX39:RY39"/>
    <mergeCell ref="RZ39:SA39"/>
    <mergeCell ref="QY39:QZ39"/>
    <mergeCell ref="RB39:RC39"/>
    <mergeCell ref="RF39:RG39"/>
    <mergeCell ref="RH39:RI39"/>
    <mergeCell ref="RK39:RL39"/>
    <mergeCell ref="QJ39:QK39"/>
    <mergeCell ref="QN39:QO39"/>
    <mergeCell ref="QP39:QQ39"/>
    <mergeCell ref="QS39:QT39"/>
    <mergeCell ref="QW39:QX39"/>
    <mergeCell ref="PV39:PW39"/>
    <mergeCell ref="PX39:PY39"/>
    <mergeCell ref="QA39:QB39"/>
    <mergeCell ref="QE39:QF39"/>
    <mergeCell ref="QG39:QH39"/>
    <mergeCell ref="PF39:PG39"/>
    <mergeCell ref="PI39:PJ39"/>
    <mergeCell ref="PM39:PN39"/>
    <mergeCell ref="PO39:PP39"/>
    <mergeCell ref="PR39:PS39"/>
    <mergeCell ref="OQ39:OR39"/>
    <mergeCell ref="OU39:OV39"/>
    <mergeCell ref="OW39:OX39"/>
    <mergeCell ref="OZ39:PA39"/>
    <mergeCell ref="PD39:PE39"/>
    <mergeCell ref="OC39:OD39"/>
    <mergeCell ref="OE39:OF39"/>
    <mergeCell ref="OH39:OI39"/>
    <mergeCell ref="OL39:OM39"/>
    <mergeCell ref="ON39:OO39"/>
    <mergeCell ref="NM39:NN39"/>
    <mergeCell ref="NP39:NQ39"/>
    <mergeCell ref="NT39:NU39"/>
    <mergeCell ref="NV39:NW39"/>
    <mergeCell ref="NY39:NZ39"/>
    <mergeCell ref="MX39:MY39"/>
    <mergeCell ref="NB39:NC39"/>
    <mergeCell ref="ND39:NE39"/>
    <mergeCell ref="NG39:NH39"/>
    <mergeCell ref="NK39:NL39"/>
    <mergeCell ref="MJ39:MK39"/>
    <mergeCell ref="ML39:MM39"/>
    <mergeCell ref="MO39:MP39"/>
    <mergeCell ref="MS39:MT39"/>
    <mergeCell ref="MU39:MV39"/>
    <mergeCell ref="LT39:LU39"/>
    <mergeCell ref="LW39:LX39"/>
    <mergeCell ref="MA39:MB39"/>
    <mergeCell ref="MC39:MD39"/>
    <mergeCell ref="MF39:MG39"/>
    <mergeCell ref="LE39:LF39"/>
    <mergeCell ref="LI39:LJ39"/>
    <mergeCell ref="LK39:LL39"/>
    <mergeCell ref="LN39:LO39"/>
    <mergeCell ref="LR39:LS39"/>
    <mergeCell ref="KQ39:KR39"/>
    <mergeCell ref="KS39:KT39"/>
    <mergeCell ref="KV39:KW39"/>
    <mergeCell ref="KZ39:LA39"/>
    <mergeCell ref="LB39:LC39"/>
    <mergeCell ref="KA39:KB39"/>
    <mergeCell ref="KD39:KE39"/>
    <mergeCell ref="KH39:KI39"/>
    <mergeCell ref="KJ39:KK39"/>
    <mergeCell ref="KM39:KN39"/>
    <mergeCell ref="JL39:JM39"/>
    <mergeCell ref="JP39:JQ39"/>
    <mergeCell ref="JR39:JS39"/>
    <mergeCell ref="JU39:JV39"/>
    <mergeCell ref="JY39:JZ39"/>
    <mergeCell ref="IX39:IY39"/>
    <mergeCell ref="IZ39:JA39"/>
    <mergeCell ref="JC39:JD39"/>
    <mergeCell ref="JG39:JH39"/>
    <mergeCell ref="JI39:JJ39"/>
    <mergeCell ref="DC39:DD39"/>
    <mergeCell ref="DF39:DG39"/>
    <mergeCell ref="IH39:II39"/>
    <mergeCell ref="IK39:IL39"/>
    <mergeCell ref="IO39:IP39"/>
    <mergeCell ref="IQ39:IR39"/>
    <mergeCell ref="IT39:IU39"/>
    <mergeCell ref="HS39:HT39"/>
    <mergeCell ref="HW39:HX39"/>
    <mergeCell ref="HY39:HZ39"/>
    <mergeCell ref="IB39:IC39"/>
    <mergeCell ref="IF39:IG39"/>
    <mergeCell ref="HE39:HF39"/>
    <mergeCell ref="HG39:HH39"/>
    <mergeCell ref="HJ39:HK39"/>
    <mergeCell ref="HN39:HO39"/>
    <mergeCell ref="HP39:HQ39"/>
    <mergeCell ref="GO39:GP39"/>
    <mergeCell ref="GR39:GS39"/>
    <mergeCell ref="GV39:GW39"/>
    <mergeCell ref="GX39:GY39"/>
    <mergeCell ref="HA39:HB39"/>
    <mergeCell ref="FZ39:GA39"/>
    <mergeCell ref="GD39:GE39"/>
    <mergeCell ref="GF39:GG39"/>
    <mergeCell ref="GI39:GJ39"/>
    <mergeCell ref="GM39:GN39"/>
    <mergeCell ref="FL39:FM39"/>
    <mergeCell ref="FN39:FO39"/>
    <mergeCell ref="FQ39:FR39"/>
    <mergeCell ref="FU39:FV39"/>
    <mergeCell ref="FW39:FX39"/>
    <mergeCell ref="EV39:EW39"/>
    <mergeCell ref="EY39:EZ39"/>
    <mergeCell ref="FC39:FD39"/>
    <mergeCell ref="FE39:FF39"/>
    <mergeCell ref="FH39:FI39"/>
    <mergeCell ref="EG39:EH39"/>
    <mergeCell ref="EK39:EL39"/>
    <mergeCell ref="EM39:EN39"/>
    <mergeCell ref="EP39:EQ39"/>
    <mergeCell ref="ET39:EU39"/>
    <mergeCell ref="DJ39:DK39"/>
    <mergeCell ref="DL39:DM39"/>
    <mergeCell ref="DO39:DP39"/>
    <mergeCell ref="DS39:DT39"/>
    <mergeCell ref="DU39:DV39"/>
    <mergeCell ref="DX39:DY39"/>
    <mergeCell ref="EB39:EC39"/>
    <mergeCell ref="ED39:EE39"/>
    <mergeCell ref="CN39:CO39"/>
    <mergeCell ref="CR39:CS39"/>
    <mergeCell ref="CT39:CU39"/>
    <mergeCell ref="CW39:CX39"/>
    <mergeCell ref="DA39:DB39"/>
    <mergeCell ref="BZ39:CA39"/>
    <mergeCell ref="CB39:CC39"/>
    <mergeCell ref="CE39:CF39"/>
    <mergeCell ref="CI39:CJ39"/>
    <mergeCell ref="CK39:CL39"/>
    <mergeCell ref="B38:C38"/>
    <mergeCell ref="F38:G38"/>
    <mergeCell ref="B39:C39"/>
    <mergeCell ref="F39:G39"/>
    <mergeCell ref="Q39:R39"/>
    <mergeCell ref="T39:U39"/>
    <mergeCell ref="BJ39:BK39"/>
    <mergeCell ref="BM39:BN39"/>
    <mergeCell ref="BQ39:BR39"/>
    <mergeCell ref="BS39:BT39"/>
    <mergeCell ref="BV39:BW39"/>
    <mergeCell ref="H6:I6"/>
    <mergeCell ref="B37:C37"/>
    <mergeCell ref="F37:G37"/>
    <mergeCell ref="B6:C6"/>
    <mergeCell ref="D6:E6"/>
    <mergeCell ref="F6:G6"/>
    <mergeCell ref="AU39:AV39"/>
    <mergeCell ref="AY39:AZ39"/>
    <mergeCell ref="BA39:BB39"/>
    <mergeCell ref="BD39:BE39"/>
    <mergeCell ref="BH39:BI39"/>
    <mergeCell ref="AG39:AH39"/>
    <mergeCell ref="AI39:AJ39"/>
    <mergeCell ref="AL39:AM39"/>
    <mergeCell ref="AP39:AQ39"/>
    <mergeCell ref="AR39:AS39"/>
    <mergeCell ref="X39:Y39"/>
    <mergeCell ref="Z39:AA39"/>
    <mergeCell ref="AC39:AD39"/>
    <mergeCell ref="O39:P39"/>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customProperties>
    <customPr name="SheetOptions" r:id="rId2"/>
  </customPropertie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view="pageBreakPreview" zoomScale="70" zoomScaleNormal="70" zoomScaleSheetLayoutView="70" workbookViewId="0"/>
  </sheetViews>
  <sheetFormatPr defaultColWidth="9.140625" defaultRowHeight="9"/>
  <cols>
    <col min="1" max="1" width="65.7109375" style="661" customWidth="1"/>
    <col min="2" max="7" width="14.7109375" style="694" customWidth="1"/>
    <col min="8" max="9" width="14.7109375" style="661" customWidth="1"/>
    <col min="10" max="10" width="3.7109375" style="897" customWidth="1"/>
    <col min="11" max="16384" width="9.140625" style="661"/>
  </cols>
  <sheetData>
    <row r="1" spans="1:10" s="92" customFormat="1" ht="50.1" customHeight="1">
      <c r="A1" s="91"/>
      <c r="J1" s="93"/>
    </row>
    <row r="2" spans="1:10" s="95" customFormat="1" ht="39.950000000000003" customHeight="1">
      <c r="A2" s="94" t="s">
        <v>419</v>
      </c>
      <c r="C2" s="121"/>
      <c r="D2" s="121"/>
      <c r="I2" s="122"/>
      <c r="J2" s="906"/>
    </row>
    <row r="3" spans="1:10" s="95" customFormat="1" ht="2.1" customHeight="1">
      <c r="A3" s="635"/>
      <c r="B3" s="636"/>
      <c r="C3" s="637"/>
      <c r="D3" s="637"/>
      <c r="E3" s="636"/>
      <c r="F3" s="636"/>
      <c r="G3" s="636"/>
      <c r="H3" s="636"/>
      <c r="I3" s="655"/>
      <c r="J3" s="906"/>
    </row>
    <row r="4" spans="1:10" s="98" customFormat="1" ht="15.75" customHeight="1">
      <c r="A4" s="96"/>
      <c r="B4" s="96"/>
      <c r="C4" s="96"/>
      <c r="D4" s="96"/>
      <c r="E4" s="97"/>
      <c r="F4" s="97"/>
      <c r="G4" s="97"/>
      <c r="H4" s="97"/>
      <c r="I4" s="97"/>
      <c r="J4" s="93"/>
    </row>
    <row r="5" spans="1:10" s="98" customFormat="1" ht="19.5" customHeight="1">
      <c r="A5" s="638" t="s">
        <v>261</v>
      </c>
      <c r="B5" s="639"/>
      <c r="C5" s="639"/>
      <c r="D5" s="639"/>
      <c r="E5" s="639"/>
      <c r="F5" s="639"/>
      <c r="G5" s="639"/>
      <c r="H5" s="639"/>
      <c r="I5" s="639"/>
      <c r="J5" s="93"/>
    </row>
    <row r="6" spans="1:10" s="658" customFormat="1" ht="15.95" customHeight="1">
      <c r="A6" s="99" t="s">
        <v>56</v>
      </c>
      <c r="B6" s="896" t="s">
        <v>69</v>
      </c>
      <c r="C6" s="1015" t="s">
        <v>70</v>
      </c>
      <c r="D6" s="1034" t="s">
        <v>207</v>
      </c>
      <c r="E6" s="982" t="s">
        <v>72</v>
      </c>
      <c r="F6" s="966" t="s">
        <v>69</v>
      </c>
      <c r="G6" s="966" t="s">
        <v>70</v>
      </c>
      <c r="H6" s="966" t="s">
        <v>71</v>
      </c>
      <c r="I6" s="966" t="s">
        <v>72</v>
      </c>
      <c r="J6" s="93"/>
    </row>
    <row r="7" spans="1:10" s="658" customFormat="1" ht="15.95" customHeight="1">
      <c r="A7" s="640"/>
      <c r="B7" s="895">
        <v>2014</v>
      </c>
      <c r="C7" s="1027">
        <v>2014</v>
      </c>
      <c r="D7" s="1020">
        <v>2014</v>
      </c>
      <c r="E7" s="760">
        <v>2014</v>
      </c>
      <c r="F7" s="200">
        <v>2013</v>
      </c>
      <c r="G7" s="200">
        <v>2013</v>
      </c>
      <c r="H7" s="200">
        <v>2013</v>
      </c>
      <c r="I7" s="200">
        <v>2013</v>
      </c>
      <c r="J7" s="93"/>
    </row>
    <row r="8" spans="1:10" ht="15.95" customHeight="1">
      <c r="A8" s="99" t="s">
        <v>314</v>
      </c>
      <c r="B8" s="894"/>
      <c r="C8" s="957">
        <v>47166</v>
      </c>
      <c r="D8" s="1021">
        <v>48461</v>
      </c>
      <c r="E8" s="967">
        <v>45380</v>
      </c>
      <c r="F8" s="983">
        <v>45776</v>
      </c>
      <c r="G8" s="983">
        <v>49303</v>
      </c>
      <c r="H8" s="968">
        <v>49603</v>
      </c>
      <c r="I8" s="983">
        <v>54055</v>
      </c>
      <c r="J8" s="93"/>
    </row>
    <row r="9" spans="1:10" ht="15.95" customHeight="1">
      <c r="A9" s="99" t="s">
        <v>39</v>
      </c>
      <c r="B9" s="886"/>
      <c r="C9" s="957">
        <v>7307</v>
      </c>
      <c r="D9" s="1021">
        <v>616</v>
      </c>
      <c r="E9" s="971">
        <v>625</v>
      </c>
      <c r="F9" s="983">
        <v>5913</v>
      </c>
      <c r="G9" s="983">
        <v>4465</v>
      </c>
      <c r="H9" s="968">
        <v>4437</v>
      </c>
      <c r="I9" s="983">
        <v>1702</v>
      </c>
      <c r="J9" s="93"/>
    </row>
    <row r="10" spans="1:10" ht="15.95" customHeight="1">
      <c r="A10" s="99" t="s">
        <v>55</v>
      </c>
      <c r="B10" s="889"/>
      <c r="C10" s="959">
        <v>683</v>
      </c>
      <c r="D10" s="1021">
        <v>683</v>
      </c>
      <c r="E10" s="969">
        <v>683</v>
      </c>
      <c r="F10" s="984">
        <v>1500</v>
      </c>
      <c r="G10" s="984">
        <v>2250</v>
      </c>
      <c r="H10" s="970">
        <v>2250</v>
      </c>
      <c r="I10" s="984">
        <v>2250</v>
      </c>
      <c r="J10" s="93"/>
    </row>
    <row r="11" spans="1:10" s="671" customFormat="1" ht="15.95" customHeight="1">
      <c r="A11" s="695" t="s">
        <v>47</v>
      </c>
      <c r="B11" s="901"/>
      <c r="C11" s="1028">
        <v>55156</v>
      </c>
      <c r="D11" s="1035">
        <v>49760</v>
      </c>
      <c r="E11" s="985">
        <v>46688</v>
      </c>
      <c r="F11" s="986">
        <v>53189</v>
      </c>
      <c r="G11" s="986">
        <v>56018</v>
      </c>
      <c r="H11" s="987">
        <v>56290</v>
      </c>
      <c r="I11" s="986">
        <v>58007</v>
      </c>
      <c r="J11" s="899"/>
    </row>
    <row r="12" spans="1:10" s="671" customFormat="1" ht="15.95" customHeight="1">
      <c r="A12" s="905" t="s">
        <v>263</v>
      </c>
      <c r="B12" s="888"/>
      <c r="C12" s="1018"/>
      <c r="D12" s="1036"/>
      <c r="E12" s="974"/>
      <c r="F12" s="988"/>
      <c r="G12" s="988"/>
      <c r="H12" s="978"/>
      <c r="I12" s="988"/>
      <c r="J12" s="899"/>
    </row>
    <row r="13" spans="1:10" ht="15.95" customHeight="1">
      <c r="A13" s="99" t="s">
        <v>264</v>
      </c>
      <c r="B13" s="886"/>
      <c r="C13" s="957">
        <v>6678</v>
      </c>
      <c r="D13" s="1021">
        <v>6748</v>
      </c>
      <c r="E13" s="971">
        <v>6959</v>
      </c>
      <c r="F13" s="983">
        <v>6889</v>
      </c>
      <c r="G13" s="983">
        <v>8463</v>
      </c>
      <c r="H13" s="968">
        <v>8645</v>
      </c>
      <c r="I13" s="983">
        <v>8883</v>
      </c>
      <c r="J13" s="93"/>
    </row>
    <row r="14" spans="1:10" ht="15.95" customHeight="1">
      <c r="A14" s="99" t="s">
        <v>265</v>
      </c>
      <c r="B14" s="886"/>
      <c r="C14" s="957">
        <v>133615</v>
      </c>
      <c r="D14" s="1021">
        <v>135420</v>
      </c>
      <c r="E14" s="971">
        <v>131662</v>
      </c>
      <c r="F14" s="983">
        <v>127727</v>
      </c>
      <c r="G14" s="983">
        <v>137405</v>
      </c>
      <c r="H14" s="968">
        <v>139904</v>
      </c>
      <c r="I14" s="983">
        <v>146535</v>
      </c>
      <c r="J14" s="93"/>
    </row>
    <row r="15" spans="1:10" ht="15.95" customHeight="1">
      <c r="A15" s="640" t="s">
        <v>266</v>
      </c>
      <c r="B15" s="889"/>
      <c r="C15" s="959">
        <v>12485</v>
      </c>
      <c r="D15" s="1022">
        <v>16623</v>
      </c>
      <c r="E15" s="969">
        <v>14765</v>
      </c>
      <c r="F15" s="984">
        <v>13706</v>
      </c>
      <c r="G15" s="984">
        <v>13159</v>
      </c>
      <c r="H15" s="970">
        <v>12227</v>
      </c>
      <c r="I15" s="984">
        <v>13815</v>
      </c>
      <c r="J15" s="93"/>
    </row>
    <row r="16" spans="1:10" ht="15.95" customHeight="1">
      <c r="A16" s="641" t="s">
        <v>267</v>
      </c>
      <c r="B16" s="904"/>
      <c r="C16" s="1029"/>
      <c r="D16" s="1021"/>
      <c r="E16" s="989"/>
      <c r="F16" s="191"/>
      <c r="G16" s="191"/>
      <c r="H16" s="191"/>
      <c r="I16" s="192"/>
      <c r="J16" s="93"/>
    </row>
    <row r="17" spans="1:10" ht="15.95" customHeight="1">
      <c r="A17" s="670" t="s">
        <v>268</v>
      </c>
      <c r="B17" s="886"/>
      <c r="C17" s="957"/>
      <c r="D17" s="1021">
        <v>72569</v>
      </c>
      <c r="E17" s="971">
        <v>71345</v>
      </c>
      <c r="F17" s="983">
        <v>67700</v>
      </c>
      <c r="G17" s="983">
        <v>59925</v>
      </c>
      <c r="H17" s="968">
        <v>120938</v>
      </c>
      <c r="I17" s="983">
        <v>124144</v>
      </c>
      <c r="J17" s="93"/>
    </row>
    <row r="18" spans="1:10" ht="15.95" customHeight="1">
      <c r="A18" s="670" t="s">
        <v>269</v>
      </c>
      <c r="B18" s="886"/>
      <c r="C18" s="957"/>
      <c r="D18" s="1021">
        <v>37243</v>
      </c>
      <c r="E18" s="971">
        <v>36192</v>
      </c>
      <c r="F18" s="983">
        <v>38087</v>
      </c>
      <c r="G18" s="983">
        <v>22950</v>
      </c>
      <c r="H18" s="968">
        <v>91891</v>
      </c>
      <c r="I18" s="983">
        <v>94907</v>
      </c>
      <c r="J18" s="93"/>
    </row>
    <row r="19" spans="1:10" ht="15.95" customHeight="1">
      <c r="A19" s="670" t="s">
        <v>270</v>
      </c>
      <c r="B19" s="886"/>
      <c r="C19" s="957"/>
      <c r="D19" s="1021">
        <v>506</v>
      </c>
      <c r="E19" s="971">
        <v>614</v>
      </c>
      <c r="F19" s="983">
        <v>269</v>
      </c>
      <c r="G19" s="983">
        <v>419</v>
      </c>
      <c r="H19" s="968">
        <v>532</v>
      </c>
      <c r="I19" s="983">
        <v>630</v>
      </c>
      <c r="J19" s="93"/>
    </row>
    <row r="20" spans="1:10" ht="15.95" customHeight="1">
      <c r="A20" s="670" t="s">
        <v>271</v>
      </c>
      <c r="B20" s="886"/>
      <c r="C20" s="957"/>
      <c r="D20" s="1021">
        <v>3286</v>
      </c>
      <c r="E20" s="971">
        <v>3298</v>
      </c>
      <c r="F20" s="983">
        <v>3315</v>
      </c>
      <c r="G20" s="983">
        <v>3307</v>
      </c>
      <c r="H20" s="968">
        <v>3308</v>
      </c>
      <c r="I20" s="983">
        <v>3326</v>
      </c>
      <c r="J20" s="93"/>
    </row>
    <row r="21" spans="1:10" ht="15.95" customHeight="1">
      <c r="A21" s="670" t="s">
        <v>272</v>
      </c>
      <c r="B21" s="893"/>
      <c r="C21" s="1030"/>
      <c r="D21" s="1021">
        <v>806</v>
      </c>
      <c r="E21" s="972">
        <v>808</v>
      </c>
      <c r="F21" s="990">
        <v>810</v>
      </c>
      <c r="G21" s="990">
        <v>811</v>
      </c>
      <c r="H21" s="991">
        <v>4470</v>
      </c>
      <c r="I21" s="990">
        <v>4767</v>
      </c>
      <c r="J21" s="93"/>
    </row>
    <row r="22" spans="1:10" ht="15.95" customHeight="1">
      <c r="A22" s="1138" t="s">
        <v>273</v>
      </c>
      <c r="B22" s="892"/>
      <c r="C22" s="1031"/>
      <c r="D22" s="1022">
        <v>1626</v>
      </c>
      <c r="E22" s="973">
        <v>1580</v>
      </c>
      <c r="F22" s="992">
        <v>1588</v>
      </c>
      <c r="G22" s="992">
        <v>1620</v>
      </c>
      <c r="H22" s="993">
        <v>7793</v>
      </c>
      <c r="I22" s="992">
        <v>8254</v>
      </c>
      <c r="J22" s="93"/>
    </row>
    <row r="23" spans="1:10" s="671" customFormat="1" ht="15.95" customHeight="1">
      <c r="A23" s="695" t="s">
        <v>286</v>
      </c>
      <c r="B23" s="901"/>
      <c r="C23" s="1028"/>
      <c r="D23" s="1035">
        <v>116036</v>
      </c>
      <c r="E23" s="985">
        <v>113836</v>
      </c>
      <c r="F23" s="986">
        <v>111769</v>
      </c>
      <c r="G23" s="986">
        <v>89031</v>
      </c>
      <c r="H23" s="987">
        <v>228934</v>
      </c>
      <c r="I23" s="986">
        <v>236029</v>
      </c>
      <c r="J23" s="899"/>
    </row>
    <row r="24" spans="1:10" ht="15.95" customHeight="1">
      <c r="A24" s="99" t="s">
        <v>275</v>
      </c>
      <c r="B24" s="886"/>
      <c r="C24" s="957">
        <v>30412</v>
      </c>
      <c r="D24" s="1021">
        <v>32401</v>
      </c>
      <c r="E24" s="971">
        <v>29882</v>
      </c>
      <c r="F24" s="983">
        <v>27200</v>
      </c>
      <c r="G24" s="983">
        <v>31980</v>
      </c>
      <c r="H24" s="968">
        <v>35097</v>
      </c>
      <c r="I24" s="990">
        <v>37425</v>
      </c>
      <c r="J24" s="93"/>
    </row>
    <row r="25" spans="1:10" ht="15.95" customHeight="1">
      <c r="A25" s="640" t="s">
        <v>276</v>
      </c>
      <c r="B25" s="889"/>
      <c r="C25" s="959">
        <v>492277</v>
      </c>
      <c r="D25" s="1022">
        <v>489254</v>
      </c>
      <c r="E25" s="969">
        <v>482648</v>
      </c>
      <c r="F25" s="984">
        <v>474312</v>
      </c>
      <c r="G25" s="984">
        <v>478038</v>
      </c>
      <c r="H25" s="970">
        <v>470943</v>
      </c>
      <c r="I25" s="992">
        <v>470745</v>
      </c>
      <c r="J25" s="93"/>
    </row>
    <row r="26" spans="1:10" ht="15.95" customHeight="1">
      <c r="A26" s="641" t="s">
        <v>277</v>
      </c>
      <c r="B26" s="886"/>
      <c r="C26" s="957"/>
      <c r="D26" s="1021"/>
      <c r="E26" s="971"/>
      <c r="F26" s="983"/>
      <c r="G26" s="983"/>
      <c r="H26" s="968"/>
      <c r="I26" s="983"/>
      <c r="J26" s="93"/>
    </row>
    <row r="27" spans="1:10" ht="15.95" customHeight="1">
      <c r="A27" s="670" t="s">
        <v>278</v>
      </c>
      <c r="B27" s="893"/>
      <c r="C27" s="1030">
        <v>84786</v>
      </c>
      <c r="D27" s="1021">
        <v>79530</v>
      </c>
      <c r="E27" s="972">
        <v>78554</v>
      </c>
      <c r="F27" s="990">
        <v>73491</v>
      </c>
      <c r="G27" s="990">
        <v>79730</v>
      </c>
      <c r="H27" s="991">
        <v>90757</v>
      </c>
      <c r="I27" s="990">
        <v>97102</v>
      </c>
      <c r="J27" s="93"/>
    </row>
    <row r="28" spans="1:10" ht="15.95" customHeight="1">
      <c r="A28" s="670" t="s">
        <v>279</v>
      </c>
      <c r="B28" s="893"/>
      <c r="C28" s="1030">
        <v>5824</v>
      </c>
      <c r="D28" s="1021">
        <v>7918</v>
      </c>
      <c r="E28" s="972">
        <v>7971</v>
      </c>
      <c r="F28" s="990">
        <v>11155</v>
      </c>
      <c r="G28" s="990">
        <v>11552</v>
      </c>
      <c r="H28" s="991">
        <v>14207</v>
      </c>
      <c r="I28" s="990">
        <v>17644</v>
      </c>
      <c r="J28" s="93"/>
    </row>
    <row r="29" spans="1:10" ht="15.95" customHeight="1">
      <c r="A29" s="1138" t="s">
        <v>280</v>
      </c>
      <c r="B29" s="892"/>
      <c r="C29" s="1031">
        <v>14156</v>
      </c>
      <c r="D29" s="1022">
        <v>14074</v>
      </c>
      <c r="E29" s="973">
        <v>14193</v>
      </c>
      <c r="F29" s="992">
        <v>13855</v>
      </c>
      <c r="G29" s="992">
        <v>12866</v>
      </c>
      <c r="H29" s="993">
        <v>12716</v>
      </c>
      <c r="I29" s="984">
        <v>13100</v>
      </c>
      <c r="J29" s="93"/>
    </row>
    <row r="30" spans="1:10" ht="15.95" customHeight="1">
      <c r="A30" s="903" t="s">
        <v>281</v>
      </c>
      <c r="B30" s="902"/>
      <c r="C30" s="1032">
        <v>138889</v>
      </c>
      <c r="D30" s="1037">
        <v>4</v>
      </c>
      <c r="E30" s="994">
        <v>18</v>
      </c>
      <c r="F30" s="995">
        <v>146401</v>
      </c>
      <c r="G30" s="995">
        <v>191697</v>
      </c>
      <c r="H30" s="996">
        <v>44796</v>
      </c>
      <c r="I30" s="970">
        <v>48389</v>
      </c>
      <c r="J30" s="93"/>
    </row>
    <row r="31" spans="1:10" ht="15.95" customHeight="1">
      <c r="A31" s="641" t="s">
        <v>282</v>
      </c>
      <c r="B31" s="886"/>
      <c r="C31" s="957"/>
      <c r="D31" s="1021"/>
      <c r="E31" s="971"/>
      <c r="F31" s="983"/>
      <c r="G31" s="983"/>
      <c r="H31" s="968"/>
      <c r="I31" s="983"/>
      <c r="J31" s="93"/>
    </row>
    <row r="32" spans="1:10" ht="15.95" customHeight="1">
      <c r="A32" s="670" t="s">
        <v>283</v>
      </c>
      <c r="B32" s="893"/>
      <c r="C32" s="1030">
        <v>827</v>
      </c>
      <c r="D32" s="1021">
        <v>1968</v>
      </c>
      <c r="E32" s="972">
        <v>1675</v>
      </c>
      <c r="F32" s="990">
        <v>998</v>
      </c>
      <c r="G32" s="990">
        <v>1256</v>
      </c>
      <c r="H32" s="991">
        <v>1820</v>
      </c>
      <c r="I32" s="983">
        <v>2637</v>
      </c>
      <c r="J32" s="93"/>
    </row>
    <row r="33" spans="1:10" ht="15.95" customHeight="1">
      <c r="A33" s="670" t="s">
        <v>33</v>
      </c>
      <c r="B33" s="893"/>
      <c r="C33" s="1030">
        <v>15882</v>
      </c>
      <c r="D33" s="1021">
        <v>20781</v>
      </c>
      <c r="E33" s="972">
        <v>19597</v>
      </c>
      <c r="F33" s="990">
        <v>20625</v>
      </c>
      <c r="G33" s="990">
        <v>20711</v>
      </c>
      <c r="H33" s="991">
        <v>28139</v>
      </c>
      <c r="I33" s="983">
        <v>29400</v>
      </c>
      <c r="J33" s="93"/>
    </row>
    <row r="34" spans="1:10" s="671" customFormat="1" ht="15.95" customHeight="1">
      <c r="A34" s="642" t="s">
        <v>284</v>
      </c>
      <c r="B34" s="901"/>
      <c r="C34" s="1028">
        <v>935831</v>
      </c>
      <c r="D34" s="1026">
        <v>920757</v>
      </c>
      <c r="E34" s="985">
        <v>901760</v>
      </c>
      <c r="F34" s="986">
        <v>1028128</v>
      </c>
      <c r="G34" s="986">
        <v>1075888</v>
      </c>
      <c r="H34" s="987">
        <v>1088186</v>
      </c>
      <c r="I34" s="986">
        <v>1121703</v>
      </c>
      <c r="J34" s="899"/>
    </row>
    <row r="35" spans="1:10" s="671" customFormat="1" ht="15.95" customHeight="1">
      <c r="A35" s="700" t="s">
        <v>285</v>
      </c>
      <c r="B35" s="900"/>
      <c r="C35" s="1033">
        <v>990987</v>
      </c>
      <c r="D35" s="643">
        <v>970517</v>
      </c>
      <c r="E35" s="980">
        <v>948448</v>
      </c>
      <c r="F35" s="997">
        <v>1081317</v>
      </c>
      <c r="G35" s="997">
        <v>1131906</v>
      </c>
      <c r="H35" s="998">
        <v>1144477</v>
      </c>
      <c r="I35" s="997">
        <v>1179710</v>
      </c>
      <c r="J35" s="899"/>
    </row>
    <row r="36" spans="1:10" ht="15" customHeight="1">
      <c r="A36" s="1198"/>
      <c r="B36" s="1199"/>
      <c r="C36" s="1199"/>
      <c r="D36" s="1199"/>
      <c r="E36" s="1199"/>
      <c r="F36" s="1199"/>
      <c r="G36" s="1199"/>
      <c r="H36" s="1199"/>
      <c r="I36" s="1199"/>
      <c r="J36" s="681"/>
    </row>
    <row r="38" spans="1:10">
      <c r="E38" s="898"/>
      <c r="F38" s="898"/>
      <c r="G38" s="898"/>
      <c r="H38" s="898"/>
      <c r="I38" s="898"/>
      <c r="J38" s="898"/>
    </row>
  </sheetData>
  <mergeCells count="1">
    <mergeCell ref="A36:I36"/>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customProperties>
    <customPr name="SheetOptions" r:id="rId2"/>
  </customPropertie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53"/>
  <sheetViews>
    <sheetView showGridLines="0" showZeros="0" view="pageBreakPreview" zoomScale="70" zoomScaleNormal="70" zoomScaleSheetLayoutView="70" workbookViewId="0"/>
  </sheetViews>
  <sheetFormatPr defaultColWidth="9.140625" defaultRowHeight="9"/>
  <cols>
    <col min="1" max="1" width="65.7109375" style="66" customWidth="1"/>
    <col min="2" max="7" width="14.7109375" style="79" customWidth="1"/>
    <col min="8" max="9" width="14.7109375" style="66" customWidth="1"/>
    <col min="10" max="10" width="3.7109375" style="66" customWidth="1"/>
    <col min="11" max="16384" width="9.140625" style="66"/>
  </cols>
  <sheetData>
    <row r="1" spans="1:12" s="55" customFormat="1" ht="50.1" customHeight="1">
      <c r="A1" s="52"/>
    </row>
    <row r="2" spans="1:12" s="58" customFormat="1" ht="39.950000000000003" customHeight="1">
      <c r="A2" s="56" t="s">
        <v>474</v>
      </c>
      <c r="C2" s="59"/>
      <c r="D2" s="59"/>
      <c r="I2" s="124"/>
    </row>
    <row r="3" spans="1:12" s="58" customFormat="1" ht="2.1" customHeight="1">
      <c r="A3" s="125"/>
      <c r="B3" s="105"/>
      <c r="C3" s="106"/>
      <c r="D3" s="106"/>
      <c r="E3" s="105"/>
      <c r="F3" s="105"/>
      <c r="G3" s="105"/>
      <c r="H3" s="105"/>
      <c r="I3" s="126"/>
    </row>
    <row r="4" spans="1:12" s="62" customFormat="1" ht="15.75" customHeight="1">
      <c r="A4" s="60"/>
      <c r="B4" s="60"/>
      <c r="C4" s="60"/>
      <c r="D4" s="60"/>
      <c r="E4" s="61"/>
      <c r="F4" s="61"/>
      <c r="G4" s="61"/>
      <c r="H4" s="61"/>
      <c r="I4" s="61"/>
    </row>
    <row r="5" spans="1:12" s="62" customFormat="1" ht="19.5" customHeight="1">
      <c r="A5" s="184" t="s">
        <v>74</v>
      </c>
      <c r="B5" s="185"/>
      <c r="C5" s="185"/>
      <c r="D5" s="185"/>
      <c r="E5" s="185"/>
      <c r="F5" s="185"/>
      <c r="G5" s="185"/>
      <c r="H5" s="185"/>
      <c r="I5" s="186"/>
    </row>
    <row r="6" spans="1:12" s="76" customFormat="1" ht="15.95" customHeight="1">
      <c r="A6" s="1131"/>
      <c r="B6" s="1202" t="s">
        <v>91</v>
      </c>
      <c r="C6" s="1203"/>
      <c r="D6" s="1204" t="s">
        <v>92</v>
      </c>
      <c r="E6" s="1203"/>
      <c r="F6" s="1204" t="s">
        <v>306</v>
      </c>
      <c r="G6" s="1203"/>
      <c r="H6" s="1205" t="s">
        <v>93</v>
      </c>
      <c r="I6" s="1206"/>
    </row>
    <row r="7" spans="1:12" s="76" customFormat="1" ht="15.95" customHeight="1">
      <c r="A7" s="84" t="s">
        <v>56</v>
      </c>
      <c r="B7" s="714" t="s">
        <v>321</v>
      </c>
      <c r="C7" s="127" t="s">
        <v>312</v>
      </c>
      <c r="D7" s="714" t="str">
        <f t="shared" ref="D7:I7" si="0">B7</f>
        <v>30 Sep 2014</v>
      </c>
      <c r="E7" s="127" t="str">
        <f t="shared" si="0"/>
        <v>30 Jun 2014</v>
      </c>
      <c r="F7" s="714" t="str">
        <f t="shared" si="0"/>
        <v>30 Sep 2014</v>
      </c>
      <c r="G7" s="127" t="str">
        <f t="shared" si="0"/>
        <v>30 Jun 2014</v>
      </c>
      <c r="H7" s="714" t="str">
        <f t="shared" si="0"/>
        <v>30 Sep 2014</v>
      </c>
      <c r="I7" s="751" t="str">
        <f t="shared" si="0"/>
        <v>30 Jun 2014</v>
      </c>
      <c r="J7" s="1076"/>
    </row>
    <row r="8" spans="1:12" s="67" customFormat="1" ht="15.95" customHeight="1">
      <c r="A8" s="1131" t="s">
        <v>48</v>
      </c>
      <c r="B8" s="715">
        <v>924.6</v>
      </c>
      <c r="C8" s="42">
        <v>925</v>
      </c>
      <c r="D8" s="715">
        <v>525</v>
      </c>
      <c r="E8" s="42">
        <v>525</v>
      </c>
      <c r="F8" s="715">
        <v>201.6</v>
      </c>
      <c r="G8" s="42">
        <v>173</v>
      </c>
      <c r="H8" s="715">
        <v>198</v>
      </c>
      <c r="I8" s="50">
        <v>227</v>
      </c>
      <c r="L8" s="128"/>
    </row>
    <row r="9" spans="1:12" s="67" customFormat="1" ht="15.95" customHeight="1">
      <c r="A9" s="1131" t="s">
        <v>49</v>
      </c>
      <c r="B9" s="715">
        <v>16044.4</v>
      </c>
      <c r="C9" s="42">
        <v>16044</v>
      </c>
      <c r="D9" s="715">
        <v>16542</v>
      </c>
      <c r="E9" s="42">
        <v>16542</v>
      </c>
      <c r="F9" s="715">
        <v>11938.4</v>
      </c>
      <c r="G9" s="42">
        <v>11967</v>
      </c>
      <c r="H9" s="715">
        <v>-12436</v>
      </c>
      <c r="I9" s="50">
        <v>-12465</v>
      </c>
      <c r="L9" s="128"/>
    </row>
    <row r="10" spans="1:12" s="101" customFormat="1" ht="15.95" customHeight="1">
      <c r="A10" s="1131" t="s">
        <v>50</v>
      </c>
      <c r="B10" s="715">
        <v>2096.5</v>
      </c>
      <c r="C10" s="42">
        <v>2198</v>
      </c>
      <c r="D10" s="715">
        <v>1460</v>
      </c>
      <c r="E10" s="42">
        <v>1106</v>
      </c>
      <c r="F10" s="715">
        <v>635</v>
      </c>
      <c r="G10" s="42">
        <v>1091</v>
      </c>
      <c r="H10" s="715">
        <v>2</v>
      </c>
      <c r="I10" s="50">
        <v>1</v>
      </c>
      <c r="L10" s="128"/>
    </row>
    <row r="11" spans="1:12" s="101" customFormat="1" ht="15.95" customHeight="1">
      <c r="A11" s="1131" t="s">
        <v>51</v>
      </c>
      <c r="B11" s="715">
        <v>6233</v>
      </c>
      <c r="C11" s="42">
        <v>6739</v>
      </c>
      <c r="D11" s="715">
        <v>1493</v>
      </c>
      <c r="E11" s="42">
        <v>1281</v>
      </c>
      <c r="F11" s="715">
        <v>4769</v>
      </c>
      <c r="G11" s="42">
        <v>5489</v>
      </c>
      <c r="H11" s="715">
        <v>-29</v>
      </c>
      <c r="I11" s="50">
        <v>-31</v>
      </c>
      <c r="L11" s="128"/>
    </row>
    <row r="12" spans="1:12" s="101" customFormat="1" ht="15.95" customHeight="1">
      <c r="A12" s="1131" t="s">
        <v>52</v>
      </c>
      <c r="B12" s="715">
        <v>-3092</v>
      </c>
      <c r="C12" s="42">
        <v>-3857</v>
      </c>
      <c r="D12" s="715">
        <v>0</v>
      </c>
      <c r="E12" s="42">
        <v>0</v>
      </c>
      <c r="F12" s="715">
        <v>-3092</v>
      </c>
      <c r="G12" s="42">
        <v>-3858</v>
      </c>
      <c r="H12" s="715">
        <v>0</v>
      </c>
      <c r="I12" s="50">
        <v>1</v>
      </c>
      <c r="L12" s="128"/>
    </row>
    <row r="13" spans="1:12" s="101" customFormat="1" ht="15.95" customHeight="1">
      <c r="A13" s="1131" t="s">
        <v>53</v>
      </c>
      <c r="B13" s="715">
        <v>3101.8</v>
      </c>
      <c r="C13" s="42">
        <v>3475</v>
      </c>
      <c r="D13" s="715">
        <v>618</v>
      </c>
      <c r="E13" s="42">
        <v>102</v>
      </c>
      <c r="F13" s="715">
        <v>2581.8000000000002</v>
      </c>
      <c r="G13" s="42">
        <v>3447</v>
      </c>
      <c r="H13" s="715">
        <v>-98</v>
      </c>
      <c r="I13" s="50">
        <v>-74</v>
      </c>
      <c r="L13" s="128"/>
    </row>
    <row r="14" spans="1:12" s="101" customFormat="1" ht="15.95" customHeight="1">
      <c r="A14" s="1131" t="s">
        <v>57</v>
      </c>
      <c r="B14" s="715">
        <v>313.90000000000003</v>
      </c>
      <c r="C14" s="42">
        <v>336</v>
      </c>
      <c r="D14" s="715">
        <v>295</v>
      </c>
      <c r="E14" s="42">
        <v>307</v>
      </c>
      <c r="F14" s="715">
        <v>18</v>
      </c>
      <c r="G14" s="42">
        <v>22</v>
      </c>
      <c r="H14" s="715">
        <v>1</v>
      </c>
      <c r="I14" s="50">
        <v>7</v>
      </c>
      <c r="L14" s="128"/>
    </row>
    <row r="15" spans="1:12" s="101" customFormat="1" ht="15.95" customHeight="1">
      <c r="A15" s="1131" t="s">
        <v>82</v>
      </c>
      <c r="B15" s="715">
        <v>-542</v>
      </c>
      <c r="C15" s="42">
        <v>-574</v>
      </c>
      <c r="D15" s="715">
        <v>-432</v>
      </c>
      <c r="E15" s="42">
        <v>-489</v>
      </c>
      <c r="F15" s="715">
        <v>-63</v>
      </c>
      <c r="G15" s="42">
        <v>-83</v>
      </c>
      <c r="H15" s="715">
        <v>-47</v>
      </c>
      <c r="I15" s="50">
        <v>-2</v>
      </c>
      <c r="L15" s="128"/>
    </row>
    <row r="16" spans="1:12" s="101" customFormat="1" ht="15.95" customHeight="1">
      <c r="A16" s="1131" t="s">
        <v>54</v>
      </c>
      <c r="B16" s="715">
        <v>-660.17900000000009</v>
      </c>
      <c r="C16" s="42">
        <v>-1442.7460000000001</v>
      </c>
      <c r="D16" s="715">
        <v>-570</v>
      </c>
      <c r="E16" s="42">
        <v>-826</v>
      </c>
      <c r="F16" s="715">
        <v>-83.499999999999986</v>
      </c>
      <c r="G16" s="42">
        <v>-162</v>
      </c>
      <c r="H16" s="715">
        <v>-6.6790000000000873</v>
      </c>
      <c r="I16" s="50">
        <v>-455</v>
      </c>
      <c r="L16" s="128"/>
    </row>
    <row r="17" spans="1:13" s="67" customFormat="1" ht="15.95" customHeight="1">
      <c r="A17" s="129" t="s">
        <v>58</v>
      </c>
      <c r="B17" s="715">
        <v>-14.407492999999988</v>
      </c>
      <c r="C17" s="42">
        <v>-71.407492999999988</v>
      </c>
      <c r="D17" s="715">
        <v>0</v>
      </c>
      <c r="E17" s="42">
        <v>0</v>
      </c>
      <c r="F17" s="715">
        <v>0</v>
      </c>
      <c r="G17" s="42">
        <v>0</v>
      </c>
      <c r="H17" s="715">
        <v>-14.407492999999988</v>
      </c>
      <c r="I17" s="50">
        <v>-71.407492999999988</v>
      </c>
      <c r="L17" s="128"/>
    </row>
    <row r="18" spans="1:13" s="67" customFormat="1" ht="15.95" customHeight="1">
      <c r="A18" s="1131" t="s">
        <v>60</v>
      </c>
      <c r="B18" s="715">
        <v>22760.400000000001</v>
      </c>
      <c r="C18" s="42">
        <v>24689</v>
      </c>
      <c r="D18" s="715">
        <v>16635</v>
      </c>
      <c r="E18" s="42">
        <v>15576</v>
      </c>
      <c r="F18" s="715">
        <v>-4404.7</v>
      </c>
      <c r="G18" s="42">
        <v>-1147</v>
      </c>
      <c r="H18" s="715">
        <v>10530</v>
      </c>
      <c r="I18" s="50">
        <v>10260</v>
      </c>
      <c r="L18" s="128"/>
    </row>
    <row r="19" spans="1:13" s="101" customFormat="1" ht="15.95" customHeight="1">
      <c r="A19" s="71" t="s">
        <v>59</v>
      </c>
      <c r="B19" s="716">
        <v>47166.013507000003</v>
      </c>
      <c r="C19" s="41">
        <v>48460.846507000002</v>
      </c>
      <c r="D19" s="716">
        <v>36566</v>
      </c>
      <c r="E19" s="41">
        <v>34124</v>
      </c>
      <c r="F19" s="716">
        <v>12500</v>
      </c>
      <c r="G19" s="41">
        <v>16939</v>
      </c>
      <c r="H19" s="716">
        <v>-1899.6864929999992</v>
      </c>
      <c r="I19" s="51">
        <v>-2602.1534929999998</v>
      </c>
      <c r="L19" s="128"/>
    </row>
    <row r="20" spans="1:13" s="101" customFormat="1" ht="15.95" customHeight="1">
      <c r="A20" s="1131" t="s">
        <v>39</v>
      </c>
      <c r="B20" s="715">
        <v>7306.8654000000006</v>
      </c>
      <c r="C20" s="42">
        <v>616</v>
      </c>
      <c r="D20" s="715">
        <v>599</v>
      </c>
      <c r="E20" s="42">
        <v>557</v>
      </c>
      <c r="F20" s="715">
        <v>6900</v>
      </c>
      <c r="G20" s="42">
        <v>60</v>
      </c>
      <c r="H20" s="715">
        <v>-192</v>
      </c>
      <c r="I20" s="50">
        <v>-1</v>
      </c>
      <c r="L20" s="128"/>
    </row>
    <row r="21" spans="1:13" s="101" customFormat="1" ht="15.95" customHeight="1">
      <c r="A21" s="1131" t="s">
        <v>55</v>
      </c>
      <c r="B21" s="715">
        <v>683</v>
      </c>
      <c r="C21" s="42">
        <v>683</v>
      </c>
      <c r="D21" s="715">
        <v>0</v>
      </c>
      <c r="E21" s="42">
        <v>0</v>
      </c>
      <c r="F21" s="715">
        <v>0</v>
      </c>
      <c r="G21" s="42">
        <v>0</v>
      </c>
      <c r="H21" s="715">
        <v>683</v>
      </c>
      <c r="I21" s="50">
        <v>683</v>
      </c>
      <c r="L21" s="128"/>
    </row>
    <row r="22" spans="1:13" s="101" customFormat="1" ht="15.95" customHeight="1">
      <c r="A22" s="71" t="s">
        <v>47</v>
      </c>
      <c r="B22" s="716">
        <v>55155.878907000006</v>
      </c>
      <c r="C22" s="41">
        <v>49760</v>
      </c>
      <c r="D22" s="716">
        <v>37165</v>
      </c>
      <c r="E22" s="41">
        <v>34681</v>
      </c>
      <c r="F22" s="716">
        <v>19400</v>
      </c>
      <c r="G22" s="41">
        <v>16999</v>
      </c>
      <c r="H22" s="716">
        <v>-1409</v>
      </c>
      <c r="I22" s="51">
        <v>-1919.1534929999998</v>
      </c>
      <c r="L22" s="128"/>
    </row>
    <row r="23" spans="1:13" s="67" customFormat="1" ht="15.95" customHeight="1">
      <c r="A23" s="88" t="s">
        <v>45</v>
      </c>
      <c r="B23" s="717"/>
      <c r="C23" s="130"/>
      <c r="D23" s="717"/>
      <c r="E23" s="130"/>
      <c r="F23" s="717"/>
      <c r="G23" s="130"/>
      <c r="H23" s="717"/>
      <c r="I23" s="53"/>
    </row>
    <row r="24" spans="1:13" s="67" customFormat="1" ht="15.95" customHeight="1">
      <c r="A24" s="86" t="s">
        <v>94</v>
      </c>
      <c r="B24" s="718">
        <v>12.22867863806067</v>
      </c>
      <c r="C24" s="131">
        <v>12.587232858961039</v>
      </c>
      <c r="D24" s="718"/>
      <c r="E24" s="131"/>
      <c r="F24" s="718"/>
      <c r="G24" s="131"/>
      <c r="H24" s="718"/>
      <c r="I24" s="132"/>
    </row>
    <row r="25" spans="1:13" s="67" customFormat="1" ht="15.95" customHeight="1">
      <c r="A25" s="133" t="s">
        <v>95</v>
      </c>
      <c r="B25" s="719">
        <v>3857</v>
      </c>
      <c r="C25" s="134">
        <v>3850</v>
      </c>
      <c r="D25" s="719"/>
      <c r="E25" s="134"/>
      <c r="F25" s="719"/>
      <c r="G25" s="134"/>
      <c r="H25" s="719"/>
      <c r="I25" s="1141"/>
    </row>
    <row r="26" spans="1:13" s="67" customFormat="1" ht="15" customHeight="1">
      <c r="A26" s="1200"/>
      <c r="B26" s="1201"/>
      <c r="C26" s="1201"/>
      <c r="D26" s="1201"/>
      <c r="E26" s="1201"/>
      <c r="F26" s="1201"/>
      <c r="G26" s="1201"/>
      <c r="H26" s="1201"/>
      <c r="I26" s="1201"/>
      <c r="J26" s="188"/>
      <c r="K26" s="188"/>
      <c r="L26" s="188"/>
      <c r="M26" s="188"/>
    </row>
    <row r="27" spans="1:13" ht="13.5" customHeight="1">
      <c r="A27" s="135"/>
      <c r="B27" s="136"/>
      <c r="C27" s="136"/>
      <c r="D27" s="136"/>
      <c r="E27" s="136"/>
      <c r="F27" s="136"/>
      <c r="G27" s="136"/>
    </row>
    <row r="28" spans="1:13" ht="13.5" customHeight="1">
      <c r="A28" s="135"/>
      <c r="B28" s="136"/>
      <c r="C28" s="136"/>
      <c r="D28" s="136"/>
      <c r="E28" s="136"/>
      <c r="F28" s="136"/>
      <c r="G28" s="136"/>
    </row>
    <row r="29" spans="1:13" ht="13.5" customHeight="1">
      <c r="A29" s="135"/>
      <c r="B29" s="136"/>
      <c r="C29" s="136"/>
      <c r="D29" s="136"/>
      <c r="E29" s="136"/>
      <c r="F29" s="136"/>
      <c r="G29" s="136"/>
    </row>
    <row r="30" spans="1:13" ht="13.5" customHeight="1">
      <c r="B30" s="66"/>
      <c r="C30" s="66"/>
      <c r="D30" s="66"/>
      <c r="E30" s="66"/>
      <c r="F30" s="66"/>
      <c r="G30" s="66"/>
    </row>
    <row r="31" spans="1:13" ht="13.5" customHeight="1">
      <c r="B31" s="66"/>
      <c r="C31" s="66"/>
      <c r="D31" s="66"/>
      <c r="E31" s="66"/>
      <c r="F31" s="66"/>
      <c r="G31" s="66"/>
    </row>
    <row r="32" spans="1:13" ht="13.5" customHeight="1">
      <c r="B32" s="66"/>
      <c r="C32" s="66"/>
      <c r="D32" s="66"/>
      <c r="E32" s="66"/>
      <c r="F32" s="66"/>
      <c r="G32" s="66"/>
    </row>
    <row r="33" spans="2:7" ht="13.5" customHeight="1">
      <c r="B33" s="66"/>
      <c r="C33" s="66"/>
      <c r="D33" s="66"/>
      <c r="E33" s="66"/>
      <c r="F33" s="66"/>
      <c r="G33" s="66"/>
    </row>
    <row r="34" spans="2:7" ht="13.5" customHeight="1">
      <c r="B34" s="66"/>
      <c r="C34" s="66"/>
      <c r="D34" s="66"/>
      <c r="E34" s="66"/>
      <c r="F34" s="66"/>
      <c r="G34" s="66"/>
    </row>
    <row r="35" spans="2:7" ht="13.5" customHeight="1">
      <c r="B35" s="66"/>
      <c r="C35" s="66"/>
      <c r="D35" s="66"/>
      <c r="E35" s="66"/>
      <c r="F35" s="66"/>
      <c r="G35" s="66"/>
    </row>
    <row r="36" spans="2:7" ht="13.5" customHeight="1">
      <c r="B36" s="66"/>
      <c r="C36" s="66"/>
      <c r="D36" s="66"/>
      <c r="E36" s="66"/>
      <c r="F36" s="66"/>
      <c r="G36" s="66"/>
    </row>
    <row r="37" spans="2:7" ht="13.5" customHeight="1">
      <c r="B37" s="66"/>
      <c r="C37" s="66"/>
      <c r="D37" s="66"/>
      <c r="E37" s="66"/>
      <c r="F37" s="66"/>
      <c r="G37" s="66"/>
    </row>
    <row r="38" spans="2:7" ht="13.5" customHeight="1">
      <c r="B38" s="66"/>
      <c r="C38" s="66"/>
      <c r="D38" s="66"/>
      <c r="E38" s="66"/>
      <c r="F38" s="66"/>
      <c r="G38" s="66"/>
    </row>
    <row r="39" spans="2:7" ht="13.5" customHeight="1">
      <c r="B39" s="66"/>
      <c r="C39" s="66"/>
      <c r="D39" s="66"/>
      <c r="E39" s="66"/>
      <c r="F39" s="66"/>
      <c r="G39" s="66"/>
    </row>
    <row r="40" spans="2:7" ht="13.5" customHeight="1">
      <c r="B40" s="66"/>
      <c r="C40" s="66"/>
      <c r="D40" s="66"/>
      <c r="E40" s="66"/>
      <c r="F40" s="66"/>
      <c r="G40" s="66"/>
    </row>
    <row r="41" spans="2:7" ht="13.5" customHeight="1">
      <c r="B41" s="66"/>
      <c r="C41" s="66"/>
      <c r="D41" s="66"/>
      <c r="E41" s="66"/>
      <c r="F41" s="66"/>
      <c r="G41" s="66"/>
    </row>
    <row r="42" spans="2:7">
      <c r="B42" s="66"/>
      <c r="C42" s="66"/>
      <c r="D42" s="66"/>
      <c r="E42" s="66"/>
      <c r="F42" s="66"/>
      <c r="G42" s="66"/>
    </row>
    <row r="43" spans="2:7">
      <c r="B43" s="66"/>
      <c r="C43" s="66"/>
      <c r="D43" s="66"/>
      <c r="E43" s="66"/>
      <c r="F43" s="66"/>
      <c r="G43" s="66"/>
    </row>
    <row r="44" spans="2:7">
      <c r="B44" s="66"/>
      <c r="C44" s="66"/>
      <c r="D44" s="66"/>
      <c r="E44" s="66"/>
      <c r="F44" s="66"/>
      <c r="G44" s="66"/>
    </row>
    <row r="45" spans="2:7">
      <c r="B45" s="66"/>
      <c r="C45" s="66"/>
      <c r="D45" s="66"/>
      <c r="E45" s="66"/>
      <c r="F45" s="66"/>
      <c r="G45" s="66"/>
    </row>
    <row r="46" spans="2:7">
      <c r="B46" s="66"/>
      <c r="C46" s="66"/>
      <c r="D46" s="66"/>
      <c r="E46" s="66"/>
      <c r="F46" s="66"/>
      <c r="G46" s="66"/>
    </row>
    <row r="47" spans="2:7">
      <c r="B47" s="66"/>
      <c r="C47" s="66"/>
      <c r="D47" s="66"/>
      <c r="E47" s="66"/>
      <c r="F47" s="66"/>
      <c r="G47" s="66"/>
    </row>
    <row r="48" spans="2:7">
      <c r="B48" s="66"/>
      <c r="C48" s="66"/>
      <c r="D48" s="66"/>
      <c r="E48" s="66"/>
      <c r="F48" s="66"/>
      <c r="G48" s="66"/>
    </row>
    <row r="49" spans="2:7">
      <c r="B49" s="66"/>
      <c r="C49" s="66"/>
      <c r="D49" s="66"/>
      <c r="E49" s="66"/>
      <c r="F49" s="66"/>
      <c r="G49" s="66"/>
    </row>
    <row r="50" spans="2:7">
      <c r="B50" s="66"/>
      <c r="C50" s="66"/>
      <c r="D50" s="66"/>
      <c r="E50" s="66"/>
      <c r="F50" s="66"/>
      <c r="G50" s="66"/>
    </row>
    <row r="51" spans="2:7">
      <c r="B51" s="66"/>
      <c r="C51" s="66"/>
      <c r="D51" s="66"/>
      <c r="E51" s="66"/>
      <c r="F51" s="66"/>
      <c r="G51" s="66"/>
    </row>
    <row r="52" spans="2:7">
      <c r="B52" s="66"/>
      <c r="C52" s="66"/>
      <c r="D52" s="66"/>
      <c r="E52" s="66"/>
      <c r="F52" s="66"/>
      <c r="G52" s="66"/>
    </row>
    <row r="53" spans="2:7">
      <c r="B53" s="66"/>
      <c r="C53" s="66"/>
      <c r="D53" s="66"/>
      <c r="E53" s="66"/>
      <c r="F53" s="66"/>
      <c r="G53" s="66"/>
    </row>
  </sheetData>
  <mergeCells count="5">
    <mergeCell ref="A26:I26"/>
    <mergeCell ref="B6:C6"/>
    <mergeCell ref="D6:E6"/>
    <mergeCell ref="F6:G6"/>
    <mergeCell ref="H6:I6"/>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61"/>
  <sheetViews>
    <sheetView showGridLines="0" view="pageBreakPreview" zoomScale="70" zoomScaleNormal="70" zoomScaleSheetLayoutView="70" workbookViewId="0"/>
  </sheetViews>
  <sheetFormatPr defaultColWidth="9.140625" defaultRowHeight="9"/>
  <cols>
    <col min="1" max="1" width="65.7109375" style="191" customWidth="1"/>
    <col min="2" max="7" width="14.7109375" style="193" customWidth="1"/>
    <col min="8" max="9" width="14.7109375" style="191" customWidth="1"/>
    <col min="10" max="10" width="3.7109375" style="192" customWidth="1"/>
    <col min="11" max="11" width="9.140625" style="191"/>
    <col min="12" max="12" width="6.85546875" style="191" customWidth="1"/>
    <col min="13" max="16384" width="9.140625" style="191"/>
  </cols>
  <sheetData>
    <row r="1" spans="1:10" s="219" customFormat="1" ht="50.1" customHeight="1">
      <c r="A1" s="220"/>
    </row>
    <row r="2" spans="1:10" s="211" customFormat="1" ht="39.950000000000003" customHeight="1">
      <c r="A2" s="218" t="s">
        <v>475</v>
      </c>
      <c r="C2" s="212"/>
      <c r="D2" s="212"/>
      <c r="I2" s="217"/>
      <c r="J2" s="212"/>
    </row>
    <row r="3" spans="1:10" s="211" customFormat="1" ht="2.1" customHeight="1">
      <c r="A3" s="216"/>
      <c r="B3" s="214"/>
      <c r="C3" s="215"/>
      <c r="D3" s="215"/>
      <c r="E3" s="214"/>
      <c r="F3" s="214"/>
      <c r="G3" s="214"/>
      <c r="H3" s="214"/>
      <c r="I3" s="213"/>
      <c r="J3" s="212"/>
    </row>
    <row r="4" spans="1:10" s="205" customFormat="1" ht="15.75" customHeight="1">
      <c r="A4" s="210"/>
      <c r="B4" s="210"/>
      <c r="C4" s="210"/>
      <c r="D4" s="210"/>
      <c r="E4" s="209"/>
      <c r="F4" s="209"/>
      <c r="G4" s="209"/>
      <c r="H4" s="209"/>
      <c r="I4" s="209"/>
      <c r="J4" s="196"/>
    </row>
    <row r="5" spans="1:10" s="205" customFormat="1" ht="19.5" customHeight="1">
      <c r="A5" s="208" t="s">
        <v>74</v>
      </c>
      <c r="B5" s="207"/>
      <c r="C5" s="207"/>
      <c r="D5" s="207"/>
      <c r="E5" s="207"/>
      <c r="F5" s="207"/>
      <c r="G5" s="207"/>
      <c r="H5" s="207"/>
      <c r="I5" s="206"/>
      <c r="J5" s="199"/>
    </row>
    <row r="6" spans="1:10" s="196" customFormat="1" ht="15.95" customHeight="1">
      <c r="A6" s="1131"/>
      <c r="B6" s="204" t="s">
        <v>69</v>
      </c>
      <c r="C6" s="964" t="s">
        <v>70</v>
      </c>
      <c r="D6" s="1034" t="s">
        <v>207</v>
      </c>
      <c r="E6" s="761" t="s">
        <v>72</v>
      </c>
      <c r="F6" s="203" t="s">
        <v>69</v>
      </c>
      <c r="G6" s="203" t="s">
        <v>70</v>
      </c>
      <c r="H6" s="203" t="s">
        <v>71</v>
      </c>
      <c r="I6" s="202" t="s">
        <v>72</v>
      </c>
      <c r="J6" s="199"/>
    </row>
    <row r="7" spans="1:10" s="196" customFormat="1" ht="15.95" customHeight="1">
      <c r="A7" s="84" t="s">
        <v>56</v>
      </c>
      <c r="B7" s="201">
        <v>2014</v>
      </c>
      <c r="C7" s="721">
        <v>2014</v>
      </c>
      <c r="D7" s="1020">
        <v>2014</v>
      </c>
      <c r="E7" s="762">
        <v>2014</v>
      </c>
      <c r="F7" s="200">
        <v>2013</v>
      </c>
      <c r="G7" s="200">
        <v>2013</v>
      </c>
      <c r="H7" s="200">
        <v>2013</v>
      </c>
      <c r="I7" s="200">
        <v>2013</v>
      </c>
      <c r="J7" s="199"/>
    </row>
    <row r="8" spans="1:10" s="195" customFormat="1" ht="15.95" customHeight="1">
      <c r="A8" s="5" t="s">
        <v>48</v>
      </c>
      <c r="B8" s="49"/>
      <c r="C8" s="1038">
        <v>924.6</v>
      </c>
      <c r="D8" s="1021">
        <v>925</v>
      </c>
      <c r="E8" s="763">
        <v>923</v>
      </c>
      <c r="F8" s="646">
        <v>921</v>
      </c>
      <c r="G8" s="646">
        <v>921</v>
      </c>
      <c r="H8" s="646">
        <v>921</v>
      </c>
      <c r="I8" s="647">
        <v>919</v>
      </c>
      <c r="J8" s="196"/>
    </row>
    <row r="9" spans="1:10" s="195" customFormat="1" ht="15.95" customHeight="1">
      <c r="A9" s="5" t="s">
        <v>49</v>
      </c>
      <c r="B9" s="47"/>
      <c r="C9" s="1038">
        <v>16044.4</v>
      </c>
      <c r="D9" s="1021">
        <v>16044</v>
      </c>
      <c r="E9" s="763">
        <v>16043</v>
      </c>
      <c r="F9" s="646">
        <v>16038</v>
      </c>
      <c r="G9" s="646">
        <v>16035</v>
      </c>
      <c r="H9" s="646">
        <v>16034</v>
      </c>
      <c r="I9" s="647">
        <v>16034</v>
      </c>
      <c r="J9" s="196"/>
    </row>
    <row r="10" spans="1:10" s="197" customFormat="1" ht="15.95" customHeight="1">
      <c r="A10" s="5" t="s">
        <v>50</v>
      </c>
      <c r="B10" s="47"/>
      <c r="C10" s="1038">
        <v>2096.5</v>
      </c>
      <c r="D10" s="1021">
        <v>2198</v>
      </c>
      <c r="E10" s="763">
        <v>2145</v>
      </c>
      <c r="F10" s="646">
        <v>2067</v>
      </c>
      <c r="G10" s="646">
        <v>2143</v>
      </c>
      <c r="H10" s="646">
        <v>2055.3710000000001</v>
      </c>
      <c r="I10" s="647">
        <v>2260</v>
      </c>
      <c r="J10" s="198"/>
    </row>
    <row r="11" spans="1:10" s="197" customFormat="1" ht="15.95" customHeight="1">
      <c r="A11" s="5" t="s">
        <v>51</v>
      </c>
      <c r="B11" s="47"/>
      <c r="C11" s="1038">
        <v>6233</v>
      </c>
      <c r="D11" s="1021">
        <v>6739</v>
      </c>
      <c r="E11" s="763">
        <v>5126</v>
      </c>
      <c r="F11" s="646">
        <v>4227</v>
      </c>
      <c r="G11" s="646">
        <v>5297</v>
      </c>
      <c r="H11" s="646">
        <v>5579.29</v>
      </c>
      <c r="I11" s="647">
        <v>9639</v>
      </c>
      <c r="J11" s="198"/>
    </row>
    <row r="12" spans="1:10" s="197" customFormat="1" ht="15.95" customHeight="1">
      <c r="A12" s="5" t="s">
        <v>52</v>
      </c>
      <c r="B12" s="47"/>
      <c r="C12" s="1038">
        <v>-3092</v>
      </c>
      <c r="D12" s="1021">
        <v>-3857</v>
      </c>
      <c r="E12" s="763">
        <v>-3198</v>
      </c>
      <c r="F12" s="646">
        <v>-2914</v>
      </c>
      <c r="G12" s="646">
        <v>-3284</v>
      </c>
      <c r="H12" s="646">
        <v>-3507</v>
      </c>
      <c r="I12" s="647">
        <v>-5214</v>
      </c>
      <c r="J12" s="198"/>
    </row>
    <row r="13" spans="1:10" s="197" customFormat="1" ht="15.95" customHeight="1">
      <c r="A13" s="5" t="s">
        <v>53</v>
      </c>
      <c r="B13" s="47"/>
      <c r="C13" s="1038">
        <v>3101.8</v>
      </c>
      <c r="D13" s="1021">
        <v>3475</v>
      </c>
      <c r="E13" s="763">
        <v>2606.8000000000002</v>
      </c>
      <c r="F13" s="646">
        <v>1878</v>
      </c>
      <c r="G13" s="646">
        <v>1981</v>
      </c>
      <c r="H13" s="646">
        <v>2123.7780000000002</v>
      </c>
      <c r="I13" s="647">
        <v>2557</v>
      </c>
      <c r="J13" s="198"/>
    </row>
    <row r="14" spans="1:10" s="197" customFormat="1" ht="15.95" customHeight="1">
      <c r="A14" s="5" t="s">
        <v>57</v>
      </c>
      <c r="B14" s="47"/>
      <c r="C14" s="1038">
        <v>313.90000000000003</v>
      </c>
      <c r="D14" s="1021">
        <v>336</v>
      </c>
      <c r="E14" s="763">
        <v>344</v>
      </c>
      <c r="F14" s="646">
        <v>298</v>
      </c>
      <c r="G14" s="646">
        <v>615</v>
      </c>
      <c r="H14" s="646">
        <v>814</v>
      </c>
      <c r="I14" s="647">
        <v>254</v>
      </c>
      <c r="J14" s="198"/>
    </row>
    <row r="15" spans="1:10" s="197" customFormat="1" ht="15.95" customHeight="1">
      <c r="A15" s="5" t="s">
        <v>82</v>
      </c>
      <c r="B15" s="47"/>
      <c r="C15" s="1038">
        <v>-542</v>
      </c>
      <c r="D15" s="1021">
        <v>-574</v>
      </c>
      <c r="E15" s="763">
        <v>-652</v>
      </c>
      <c r="F15" s="646">
        <v>-3765</v>
      </c>
      <c r="G15" s="646">
        <v>-1608</v>
      </c>
      <c r="H15" s="646">
        <v>-1716.1880000000001</v>
      </c>
      <c r="I15" s="647">
        <v>-1756</v>
      </c>
      <c r="J15" s="198"/>
    </row>
    <row r="16" spans="1:10" s="197" customFormat="1" ht="15.95" customHeight="1">
      <c r="A16" s="5" t="s">
        <v>54</v>
      </c>
      <c r="B16" s="47"/>
      <c r="C16" s="1038">
        <v>-660.17900000000009</v>
      </c>
      <c r="D16" s="1021">
        <v>-1442.7460000000001</v>
      </c>
      <c r="E16" s="763">
        <v>-1642</v>
      </c>
      <c r="F16" s="646">
        <v>-2161</v>
      </c>
      <c r="G16" s="646">
        <v>-1839</v>
      </c>
      <c r="H16" s="646">
        <v>-1300</v>
      </c>
      <c r="I16" s="647">
        <v>-547</v>
      </c>
      <c r="J16" s="198"/>
    </row>
    <row r="17" spans="1:11" s="195" customFormat="1" ht="15.95" customHeight="1">
      <c r="A17" s="648" t="s">
        <v>58</v>
      </c>
      <c r="B17" s="47"/>
      <c r="C17" s="1038">
        <v>-14.407492999999988</v>
      </c>
      <c r="D17" s="1021">
        <v>-71.407492999999988</v>
      </c>
      <c r="E17" s="763">
        <v>-64.088959999999986</v>
      </c>
      <c r="F17" s="646">
        <v>-32.407492999999988</v>
      </c>
      <c r="G17" s="646">
        <v>-25</v>
      </c>
      <c r="H17" s="646">
        <v>-19</v>
      </c>
      <c r="I17" s="647">
        <v>-267</v>
      </c>
      <c r="J17" s="196"/>
    </row>
    <row r="18" spans="1:11" s="195" customFormat="1" ht="15.95" customHeight="1">
      <c r="A18" s="5" t="s">
        <v>60</v>
      </c>
      <c r="B18" s="47"/>
      <c r="C18" s="1038">
        <v>22760.400000000001</v>
      </c>
      <c r="D18" s="1021">
        <v>24689</v>
      </c>
      <c r="E18" s="763">
        <v>23748</v>
      </c>
      <c r="F18" s="646">
        <v>29219</v>
      </c>
      <c r="G18" s="646">
        <v>29067</v>
      </c>
      <c r="H18" s="646">
        <v>28617.778999999999</v>
      </c>
      <c r="I18" s="647">
        <v>30176</v>
      </c>
      <c r="J18" s="196"/>
    </row>
    <row r="19" spans="1:11" s="197" customFormat="1" ht="15.95" customHeight="1">
      <c r="A19" s="634" t="s">
        <v>59</v>
      </c>
      <c r="B19" s="48"/>
      <c r="C19" s="1039">
        <v>47166.013507000003</v>
      </c>
      <c r="D19" s="1043">
        <v>48460.846507000002</v>
      </c>
      <c r="E19" s="766">
        <v>45379.558039999996</v>
      </c>
      <c r="F19" s="757">
        <v>45775.592507000001</v>
      </c>
      <c r="G19" s="757">
        <v>49303</v>
      </c>
      <c r="H19" s="758">
        <v>49603.03</v>
      </c>
      <c r="I19" s="758">
        <v>54055</v>
      </c>
      <c r="J19" s="198"/>
    </row>
    <row r="20" spans="1:11" s="197" customFormat="1" ht="15.95" customHeight="1">
      <c r="A20" s="5" t="s">
        <v>39</v>
      </c>
      <c r="B20" s="47"/>
      <c r="C20" s="1038">
        <v>7306.8654000000006</v>
      </c>
      <c r="D20" s="1021">
        <v>616</v>
      </c>
      <c r="E20" s="763">
        <v>625</v>
      </c>
      <c r="F20" s="646">
        <v>5913.41</v>
      </c>
      <c r="G20" s="646">
        <v>4465.41</v>
      </c>
      <c r="H20" s="646">
        <v>4437.2420000000002</v>
      </c>
      <c r="I20" s="647">
        <v>1701.7629999999999</v>
      </c>
      <c r="J20" s="198"/>
    </row>
    <row r="21" spans="1:11" s="197" customFormat="1" ht="15.95" customHeight="1">
      <c r="A21" s="5" t="s">
        <v>55</v>
      </c>
      <c r="B21" s="47"/>
      <c r="C21" s="1038">
        <v>683</v>
      </c>
      <c r="D21" s="1021">
        <v>683</v>
      </c>
      <c r="E21" s="763">
        <v>683</v>
      </c>
      <c r="F21" s="646">
        <v>1500</v>
      </c>
      <c r="G21" s="646">
        <v>2250</v>
      </c>
      <c r="H21" s="646">
        <v>2250</v>
      </c>
      <c r="I21" s="647">
        <v>2250</v>
      </c>
      <c r="J21" s="198"/>
    </row>
    <row r="22" spans="1:11" s="197" customFormat="1" ht="15.95" customHeight="1">
      <c r="A22" s="634" t="s">
        <v>47</v>
      </c>
      <c r="B22" s="48"/>
      <c r="C22" s="1040">
        <v>55155.878907000006</v>
      </c>
      <c r="D22" s="1043">
        <v>49760</v>
      </c>
      <c r="E22" s="766">
        <v>46687.558039999996</v>
      </c>
      <c r="F22" s="757">
        <v>53189.002506999997</v>
      </c>
      <c r="G22" s="757">
        <v>56018.41</v>
      </c>
      <c r="H22" s="758">
        <v>56290.271999999997</v>
      </c>
      <c r="I22" s="758">
        <v>58006.762999999999</v>
      </c>
      <c r="J22" s="198"/>
    </row>
    <row r="23" spans="1:11" s="195" customFormat="1" ht="15.95" customHeight="1">
      <c r="A23" s="649" t="s">
        <v>45</v>
      </c>
      <c r="B23" s="650"/>
      <c r="C23" s="1041"/>
      <c r="D23" s="1021"/>
      <c r="E23" s="764"/>
      <c r="F23" s="11"/>
      <c r="G23" s="11"/>
      <c r="H23" s="11"/>
      <c r="I23" s="12"/>
      <c r="J23" s="196"/>
      <c r="K23" s="197"/>
    </row>
    <row r="24" spans="1:11" s="195" customFormat="1" ht="15.95" customHeight="1">
      <c r="A24" s="651" t="s">
        <v>23</v>
      </c>
      <c r="B24" s="652"/>
      <c r="C24" s="1042">
        <v>12.228361594721424</v>
      </c>
      <c r="D24" s="1044">
        <v>12.587232858961039</v>
      </c>
      <c r="E24" s="765">
        <v>11.817593239583333</v>
      </c>
      <c r="F24" s="653">
        <v>11.930047565024759</v>
      </c>
      <c r="G24" s="653">
        <v>12.852711157455683</v>
      </c>
      <c r="H24" s="653">
        <v>12.930925443169969</v>
      </c>
      <c r="I24" s="654">
        <v>14.184175021601241</v>
      </c>
      <c r="J24" s="196"/>
      <c r="K24" s="197"/>
    </row>
    <row r="25" spans="1:11" s="195" customFormat="1" ht="15" customHeight="1">
      <c r="A25" s="1200"/>
      <c r="B25" s="1201"/>
      <c r="C25" s="1201"/>
      <c r="D25" s="1201"/>
      <c r="E25" s="1201"/>
      <c r="F25" s="1201"/>
      <c r="G25" s="1201"/>
      <c r="H25" s="1201"/>
      <c r="I25" s="1201"/>
      <c r="J25" s="645"/>
      <c r="K25" s="197"/>
    </row>
    <row r="29" spans="1:11">
      <c r="F29" s="194"/>
    </row>
    <row r="39" spans="2:10">
      <c r="J39" s="191"/>
    </row>
    <row r="40" spans="2:10">
      <c r="J40" s="191"/>
    </row>
    <row r="41" spans="2:10">
      <c r="J41" s="191"/>
    </row>
    <row r="42" spans="2:10">
      <c r="J42" s="191"/>
    </row>
    <row r="43" spans="2:10">
      <c r="J43" s="191"/>
    </row>
    <row r="44" spans="2:10">
      <c r="J44" s="191"/>
    </row>
    <row r="45" spans="2:10">
      <c r="J45" s="191"/>
    </row>
    <row r="46" spans="2:10">
      <c r="B46" s="191"/>
      <c r="C46" s="191"/>
      <c r="D46" s="191"/>
      <c r="E46" s="191"/>
      <c r="F46" s="191"/>
      <c r="G46" s="191"/>
      <c r="J46" s="191"/>
    </row>
    <row r="47" spans="2:10">
      <c r="B47" s="191"/>
      <c r="C47" s="191"/>
      <c r="D47" s="191"/>
      <c r="E47" s="191"/>
      <c r="F47" s="191"/>
      <c r="G47" s="191"/>
      <c r="J47" s="191"/>
    </row>
    <row r="48" spans="2:10">
      <c r="B48" s="191"/>
      <c r="C48" s="191"/>
      <c r="D48" s="191"/>
      <c r="E48" s="191"/>
      <c r="F48" s="191"/>
      <c r="G48" s="191"/>
      <c r="J48" s="191"/>
    </row>
    <row r="49" spans="2:10">
      <c r="B49" s="191"/>
      <c r="C49" s="191"/>
      <c r="D49" s="191"/>
      <c r="E49" s="191"/>
      <c r="F49" s="191"/>
      <c r="G49" s="191"/>
      <c r="J49" s="191"/>
    </row>
    <row r="50" spans="2:10">
      <c r="B50" s="191"/>
      <c r="C50" s="191"/>
      <c r="D50" s="191"/>
      <c r="E50" s="191"/>
      <c r="F50" s="191"/>
      <c r="G50" s="191"/>
      <c r="J50" s="191"/>
    </row>
    <row r="51" spans="2:10">
      <c r="B51" s="191"/>
      <c r="C51" s="191"/>
      <c r="D51" s="191"/>
      <c r="E51" s="191"/>
      <c r="F51" s="191"/>
      <c r="G51" s="191"/>
      <c r="J51" s="191"/>
    </row>
    <row r="52" spans="2:10">
      <c r="B52" s="191"/>
      <c r="C52" s="191"/>
      <c r="D52" s="191"/>
      <c r="E52" s="191"/>
      <c r="F52" s="191"/>
      <c r="G52" s="191"/>
      <c r="J52" s="191"/>
    </row>
    <row r="53" spans="2:10">
      <c r="B53" s="191"/>
      <c r="C53" s="191"/>
      <c r="D53" s="191"/>
      <c r="E53" s="191"/>
      <c r="F53" s="191"/>
      <c r="G53" s="191"/>
      <c r="J53" s="191"/>
    </row>
    <row r="54" spans="2:10">
      <c r="B54" s="191"/>
      <c r="C54" s="191"/>
      <c r="D54" s="191"/>
      <c r="E54" s="191"/>
      <c r="F54" s="191"/>
      <c r="G54" s="191"/>
      <c r="J54" s="191"/>
    </row>
    <row r="55" spans="2:10">
      <c r="B55" s="191"/>
      <c r="C55" s="191"/>
      <c r="D55" s="191"/>
      <c r="E55" s="191"/>
      <c r="F55" s="191"/>
      <c r="G55" s="191"/>
      <c r="J55" s="191"/>
    </row>
    <row r="56" spans="2:10">
      <c r="B56" s="191"/>
      <c r="C56" s="191"/>
      <c r="D56" s="191"/>
      <c r="E56" s="191"/>
      <c r="F56" s="191"/>
      <c r="G56" s="191"/>
      <c r="J56" s="191"/>
    </row>
    <row r="57" spans="2:10">
      <c r="B57" s="191"/>
      <c r="C57" s="191"/>
      <c r="D57" s="191"/>
      <c r="E57" s="191"/>
      <c r="F57" s="191"/>
      <c r="G57" s="191"/>
      <c r="J57" s="191"/>
    </row>
    <row r="58" spans="2:10">
      <c r="B58" s="191"/>
      <c r="C58" s="191"/>
      <c r="D58" s="191"/>
      <c r="E58" s="191"/>
      <c r="F58" s="191"/>
      <c r="G58" s="191"/>
      <c r="J58" s="191"/>
    </row>
    <row r="59" spans="2:10">
      <c r="B59" s="191"/>
      <c r="C59" s="191"/>
      <c r="D59" s="191"/>
      <c r="E59" s="191"/>
      <c r="F59" s="191"/>
      <c r="G59" s="191"/>
      <c r="J59" s="191"/>
    </row>
    <row r="60" spans="2:10">
      <c r="B60" s="191"/>
      <c r="C60" s="191"/>
      <c r="D60" s="191"/>
      <c r="E60" s="191"/>
      <c r="F60" s="191"/>
      <c r="G60" s="191"/>
      <c r="J60" s="191"/>
    </row>
    <row r="61" spans="2:10">
      <c r="B61" s="191"/>
      <c r="C61" s="191"/>
      <c r="D61" s="191"/>
      <c r="E61" s="191"/>
      <c r="F61" s="191"/>
      <c r="G61" s="191"/>
      <c r="J61" s="191"/>
    </row>
  </sheetData>
  <mergeCells count="1">
    <mergeCell ref="A25:I25"/>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showZeros="0" view="pageBreakPreview" zoomScale="70" zoomScaleNormal="70" zoomScaleSheetLayoutView="70" workbookViewId="0"/>
  </sheetViews>
  <sheetFormatPr defaultColWidth="9.140625" defaultRowHeight="9"/>
  <cols>
    <col min="1" max="1" width="65.7109375" style="66" customWidth="1"/>
    <col min="2" max="3" width="14.7109375" style="79" customWidth="1"/>
    <col min="4" max="5" width="14.7109375" style="66" customWidth="1"/>
    <col min="6" max="6" width="3.7109375" style="66" customWidth="1"/>
    <col min="7" max="9" width="9.140625" style="66"/>
    <col min="10" max="10" width="6.85546875" style="66" customWidth="1"/>
    <col min="11" max="16384" width="9.140625" style="66"/>
  </cols>
  <sheetData>
    <row r="1" spans="1:15" s="55" customFormat="1" ht="50.1" customHeight="1">
      <c r="A1" s="52"/>
    </row>
    <row r="2" spans="1:15" s="58" customFormat="1" ht="39.950000000000003" customHeight="1">
      <c r="A2" s="56" t="s">
        <v>436</v>
      </c>
      <c r="C2" s="59"/>
      <c r="D2" s="59"/>
    </row>
    <row r="3" spans="1:15" s="58" customFormat="1" ht="1.5" customHeight="1">
      <c r="A3" s="125"/>
      <c r="B3" s="105"/>
      <c r="C3" s="106"/>
      <c r="D3" s="106"/>
      <c r="E3" s="105"/>
    </row>
    <row r="4" spans="1:15" s="62" customFormat="1" ht="15.75" customHeight="1">
      <c r="A4" s="60"/>
      <c r="B4" s="60"/>
      <c r="C4" s="60"/>
      <c r="D4" s="60"/>
      <c r="E4" s="61"/>
      <c r="F4" s="66"/>
      <c r="G4" s="66"/>
      <c r="H4" s="66"/>
      <c r="I4" s="66"/>
      <c r="J4" s="66"/>
      <c r="K4" s="66"/>
      <c r="L4" s="68"/>
      <c r="M4" s="68"/>
      <c r="N4" s="68"/>
      <c r="O4" s="68"/>
    </row>
    <row r="5" spans="1:15" s="62" customFormat="1" ht="19.5" customHeight="1">
      <c r="A5" s="184" t="s">
        <v>96</v>
      </c>
      <c r="B5" s="187"/>
      <c r="C5" s="187"/>
      <c r="D5" s="187"/>
      <c r="E5" s="187"/>
      <c r="F5" s="66"/>
      <c r="G5" s="66"/>
      <c r="H5" s="66"/>
      <c r="I5" s="66"/>
      <c r="J5" s="66"/>
      <c r="K5" s="66"/>
      <c r="L5" s="66"/>
      <c r="M5" s="66"/>
      <c r="N5" s="66"/>
      <c r="O5" s="66"/>
    </row>
    <row r="6" spans="1:15" s="879" customFormat="1" ht="15.95" customHeight="1">
      <c r="A6" s="907"/>
      <c r="B6" s="1208" t="s">
        <v>91</v>
      </c>
      <c r="C6" s="1209"/>
      <c r="D6" s="1208" t="s">
        <v>482</v>
      </c>
      <c r="E6" s="1210"/>
      <c r="F6" s="66"/>
      <c r="G6" s="66"/>
      <c r="H6" s="66"/>
      <c r="I6" s="66"/>
      <c r="J6" s="66"/>
      <c r="K6" s="66"/>
      <c r="L6" s="66"/>
      <c r="M6" s="66"/>
      <c r="N6" s="66"/>
      <c r="O6" s="66"/>
    </row>
    <row r="7" spans="1:15" s="68" customFormat="1" ht="15.95" customHeight="1">
      <c r="A7" s="908" t="s">
        <v>84</v>
      </c>
      <c r="B7" s="909" t="s">
        <v>321</v>
      </c>
      <c r="C7" s="910" t="s">
        <v>312</v>
      </c>
      <c r="D7" s="909" t="str">
        <f>B7</f>
        <v>30 Sep 2014</v>
      </c>
      <c r="E7" s="1159" t="str">
        <f>C7</f>
        <v>30 Jun 2014</v>
      </c>
      <c r="F7" s="66"/>
      <c r="G7" s="66"/>
      <c r="H7" s="66"/>
      <c r="I7" s="66"/>
      <c r="J7" s="66"/>
      <c r="K7" s="66"/>
      <c r="L7" s="66"/>
      <c r="M7" s="66"/>
      <c r="N7" s="66"/>
      <c r="O7" s="66"/>
    </row>
    <row r="8" spans="1:15" s="68" customFormat="1" ht="15.95" customHeight="1">
      <c r="A8" s="82" t="s">
        <v>97</v>
      </c>
      <c r="B8" s="911">
        <v>47166</v>
      </c>
      <c r="C8" s="912">
        <v>48460.846507000002</v>
      </c>
      <c r="D8" s="911">
        <v>36566</v>
      </c>
      <c r="E8" s="752">
        <v>34124</v>
      </c>
      <c r="F8" s="66"/>
      <c r="G8" s="66"/>
      <c r="H8" s="317"/>
      <c r="I8" s="66"/>
      <c r="J8" s="66"/>
      <c r="K8" s="66"/>
      <c r="L8" s="66"/>
      <c r="M8" s="66"/>
      <c r="N8" s="66"/>
      <c r="O8" s="66"/>
    </row>
    <row r="9" spans="1:15" s="68" customFormat="1" ht="15.95" customHeight="1">
      <c r="A9" s="82" t="s">
        <v>98</v>
      </c>
      <c r="B9" s="911">
        <v>683</v>
      </c>
      <c r="C9" s="912">
        <v>683.33333330000005</v>
      </c>
      <c r="D9" s="911"/>
      <c r="E9" s="752"/>
      <c r="F9" s="66"/>
      <c r="G9" s="66"/>
      <c r="H9" s="66"/>
      <c r="I9" s="66" t="s">
        <v>83</v>
      </c>
      <c r="J9" s="66"/>
      <c r="K9" s="66"/>
      <c r="L9" s="66"/>
      <c r="M9" s="66"/>
      <c r="N9" s="66"/>
      <c r="O9" s="66"/>
    </row>
    <row r="10" spans="1:15" s="68" customFormat="1" ht="15.95" customHeight="1">
      <c r="A10" s="82" t="s">
        <v>99</v>
      </c>
      <c r="B10" s="911">
        <v>6448</v>
      </c>
      <c r="C10" s="912">
        <v>6036</v>
      </c>
      <c r="D10" s="911">
        <v>5569</v>
      </c>
      <c r="E10" s="752">
        <v>4235</v>
      </c>
      <c r="F10" s="66"/>
      <c r="G10" s="66"/>
      <c r="H10" s="66"/>
      <c r="I10" s="66"/>
      <c r="J10" s="66"/>
      <c r="K10" s="66"/>
      <c r="L10" s="66"/>
      <c r="M10" s="66"/>
      <c r="N10" s="66"/>
      <c r="O10" s="66"/>
    </row>
    <row r="11" spans="1:15" s="68" customFormat="1" ht="15.95" customHeight="1">
      <c r="A11" s="82" t="s">
        <v>100</v>
      </c>
      <c r="B11" s="911">
        <v>1537</v>
      </c>
      <c r="C11" s="912">
        <v>4560</v>
      </c>
      <c r="D11" s="911"/>
      <c r="E11" s="752"/>
      <c r="F11" s="66"/>
      <c r="G11" s="66"/>
      <c r="H11" s="66"/>
      <c r="I11" s="66"/>
      <c r="J11" s="66"/>
      <c r="K11" s="66"/>
      <c r="L11" s="66"/>
      <c r="M11" s="66"/>
      <c r="N11" s="66"/>
      <c r="O11" s="66"/>
    </row>
    <row r="12" spans="1:15" s="68" customFormat="1" ht="15.95" customHeight="1">
      <c r="A12" s="82" t="s">
        <v>315</v>
      </c>
      <c r="B12" s="911"/>
      <c r="C12" s="912"/>
      <c r="D12" s="911"/>
      <c r="E12" s="752"/>
      <c r="F12" s="66"/>
      <c r="G12" s="66"/>
      <c r="H12" s="66"/>
      <c r="I12" s="66"/>
      <c r="J12" s="66"/>
      <c r="K12" s="66"/>
      <c r="L12" s="66"/>
      <c r="M12" s="66"/>
      <c r="N12" s="66"/>
      <c r="O12" s="66"/>
    </row>
    <row r="13" spans="1:15" s="68" customFormat="1" ht="15.95" customHeight="1">
      <c r="A13" s="913" t="s">
        <v>101</v>
      </c>
      <c r="B13" s="914">
        <v>55834</v>
      </c>
      <c r="C13" s="915">
        <v>59741</v>
      </c>
      <c r="D13" s="914">
        <v>42135</v>
      </c>
      <c r="E13" s="1160">
        <v>38359</v>
      </c>
      <c r="F13" s="66"/>
      <c r="G13" s="66"/>
      <c r="H13" s="66"/>
      <c r="I13" s="66"/>
      <c r="J13" s="66"/>
      <c r="K13" s="66"/>
      <c r="L13" s="66"/>
      <c r="M13" s="66"/>
      <c r="N13" s="66"/>
      <c r="O13" s="66"/>
    </row>
    <row r="14" spans="1:15" s="68" customFormat="1" ht="15.95" customHeight="1">
      <c r="A14" s="83" t="s">
        <v>102</v>
      </c>
      <c r="B14" s="916"/>
      <c r="C14" s="917"/>
      <c r="D14" s="916"/>
      <c r="E14" s="1161"/>
      <c r="F14" s="66"/>
      <c r="G14" s="66"/>
      <c r="H14" s="66"/>
      <c r="I14" s="66"/>
      <c r="J14" s="66"/>
      <c r="K14" s="66"/>
      <c r="L14" s="66"/>
      <c r="M14" s="66"/>
      <c r="N14" s="66"/>
      <c r="O14" s="66"/>
    </row>
    <row r="15" spans="1:15" s="68" customFormat="1" ht="15.95" customHeight="1">
      <c r="A15" s="137" t="s">
        <v>51</v>
      </c>
      <c r="B15" s="911">
        <v>-6233</v>
      </c>
      <c r="C15" s="912">
        <v>-6739</v>
      </c>
      <c r="D15" s="911">
        <v>-1492</v>
      </c>
      <c r="E15" s="752">
        <v>-1280</v>
      </c>
      <c r="F15" s="66"/>
      <c r="G15" s="66"/>
      <c r="H15" s="66"/>
      <c r="I15" s="66"/>
      <c r="J15" s="66"/>
      <c r="K15" s="66"/>
      <c r="L15" s="66"/>
      <c r="M15" s="66"/>
      <c r="N15" s="66"/>
      <c r="O15" s="66"/>
    </row>
    <row r="16" spans="1:15" s="68" customFormat="1" ht="15.95" customHeight="1">
      <c r="A16" s="137" t="s">
        <v>52</v>
      </c>
      <c r="B16" s="911">
        <v>3092</v>
      </c>
      <c r="C16" s="912">
        <v>3857</v>
      </c>
      <c r="D16" s="911"/>
      <c r="E16" s="752">
        <v>0</v>
      </c>
      <c r="F16" s="66"/>
      <c r="G16" s="66"/>
      <c r="H16" s="66"/>
      <c r="I16" s="66"/>
      <c r="J16" s="66"/>
      <c r="K16" s="66"/>
      <c r="L16" s="66"/>
      <c r="M16" s="66"/>
      <c r="N16" s="66"/>
      <c r="O16" s="66"/>
    </row>
    <row r="17" spans="1:15" s="68" customFormat="1" ht="15.95" customHeight="1">
      <c r="A17" s="137" t="s">
        <v>53</v>
      </c>
      <c r="B17" s="911">
        <v>-3102</v>
      </c>
      <c r="C17" s="912">
        <v>-3475</v>
      </c>
      <c r="D17" s="911">
        <v>-619</v>
      </c>
      <c r="E17" s="752">
        <v>-102</v>
      </c>
      <c r="F17" s="66"/>
      <c r="G17" s="66"/>
      <c r="H17" s="66"/>
      <c r="I17" s="66"/>
      <c r="J17" s="66"/>
      <c r="K17" s="66"/>
      <c r="L17" s="66"/>
      <c r="M17" s="66"/>
      <c r="N17" s="66"/>
      <c r="O17" s="66"/>
    </row>
    <row r="18" spans="1:15" s="68" customFormat="1" ht="15.95" customHeight="1">
      <c r="A18" s="137" t="s">
        <v>316</v>
      </c>
      <c r="B18" s="911">
        <v>-1052</v>
      </c>
      <c r="C18" s="912">
        <v>-1147</v>
      </c>
      <c r="D18" s="911">
        <f>-210-121-841-483</f>
        <v>-1655</v>
      </c>
      <c r="E18" s="752">
        <v>-1614</v>
      </c>
      <c r="F18" s="66"/>
      <c r="G18" s="66"/>
      <c r="H18" s="66"/>
      <c r="I18" s="66"/>
      <c r="J18" s="66"/>
      <c r="K18" s="66"/>
      <c r="L18" s="66"/>
      <c r="M18" s="66"/>
      <c r="N18" s="66"/>
      <c r="O18" s="66"/>
    </row>
    <row r="19" spans="1:15" s="72" customFormat="1" ht="15.95" customHeight="1">
      <c r="A19" s="82" t="s">
        <v>231</v>
      </c>
      <c r="B19" s="911"/>
      <c r="C19" s="912"/>
      <c r="D19" s="911">
        <v>-1459</v>
      </c>
      <c r="E19" s="752">
        <v>-1106</v>
      </c>
      <c r="F19" s="66"/>
      <c r="G19" s="66"/>
      <c r="H19" s="66"/>
      <c r="I19" s="66"/>
      <c r="J19" s="66"/>
      <c r="K19" s="66"/>
      <c r="L19" s="66"/>
      <c r="M19" s="66"/>
      <c r="N19" s="66"/>
      <c r="O19" s="66"/>
    </row>
    <row r="20" spans="1:15" s="68" customFormat="1" ht="15.95" customHeight="1">
      <c r="A20" s="82" t="s">
        <v>232</v>
      </c>
      <c r="B20" s="911"/>
      <c r="C20" s="912"/>
      <c r="D20" s="911">
        <v>-296</v>
      </c>
      <c r="E20" s="752">
        <v>-307</v>
      </c>
      <c r="F20" s="66"/>
      <c r="G20" s="66"/>
      <c r="H20" s="66"/>
      <c r="I20" s="66"/>
      <c r="J20" s="66"/>
      <c r="K20" s="66"/>
      <c r="L20" s="66"/>
      <c r="M20" s="66"/>
      <c r="N20" s="66"/>
      <c r="O20" s="66"/>
    </row>
    <row r="21" spans="1:15" s="68" customFormat="1" ht="15.95" customHeight="1">
      <c r="A21" s="82" t="s">
        <v>233</v>
      </c>
      <c r="B21" s="911">
        <v>542</v>
      </c>
      <c r="C21" s="912">
        <v>488.976</v>
      </c>
      <c r="D21" s="911">
        <f>207+432-91-44-8</f>
        <v>496</v>
      </c>
      <c r="E21" s="752">
        <v>531</v>
      </c>
      <c r="F21" s="66"/>
      <c r="G21" s="66"/>
      <c r="H21" s="66"/>
      <c r="I21" s="66"/>
      <c r="J21" s="66"/>
      <c r="K21" s="66"/>
      <c r="L21" s="66"/>
      <c r="M21" s="66"/>
      <c r="N21" s="66"/>
      <c r="O21" s="66"/>
    </row>
    <row r="22" spans="1:15" s="68" customFormat="1" ht="15.95" customHeight="1">
      <c r="A22" s="82" t="s">
        <v>39</v>
      </c>
      <c r="B22" s="911"/>
      <c r="C22" s="912"/>
      <c r="D22" s="911">
        <v>392</v>
      </c>
      <c r="E22" s="752">
        <v>392</v>
      </c>
      <c r="F22" s="66"/>
      <c r="G22" s="66"/>
      <c r="H22" s="66"/>
      <c r="I22" s="66"/>
      <c r="J22" s="66"/>
      <c r="K22" s="66"/>
      <c r="L22" s="66"/>
      <c r="M22" s="66"/>
      <c r="N22" s="66"/>
      <c r="O22" s="66"/>
    </row>
    <row r="23" spans="1:15" s="82" customFormat="1" ht="15.95" customHeight="1">
      <c r="A23" s="83" t="s">
        <v>103</v>
      </c>
      <c r="B23" s="911"/>
      <c r="C23" s="912"/>
      <c r="D23" s="911">
        <f>-276-551</f>
        <v>-827</v>
      </c>
      <c r="E23" s="752">
        <v>-845</v>
      </c>
      <c r="F23" s="66"/>
      <c r="G23" s="66"/>
      <c r="H23" s="66"/>
      <c r="I23" s="66"/>
      <c r="J23" s="66"/>
      <c r="K23" s="66"/>
      <c r="L23" s="66"/>
      <c r="M23" s="66"/>
      <c r="N23" s="66"/>
      <c r="O23" s="66"/>
    </row>
    <row r="24" spans="1:15" s="68" customFormat="1" ht="15.95" customHeight="1">
      <c r="A24" s="913" t="s">
        <v>343</v>
      </c>
      <c r="B24" s="914"/>
      <c r="C24" s="915"/>
      <c r="D24" s="914">
        <v>36676</v>
      </c>
      <c r="E24" s="1160">
        <v>34028</v>
      </c>
      <c r="F24" s="66"/>
      <c r="G24" s="66"/>
      <c r="H24" s="66"/>
      <c r="I24" s="66"/>
      <c r="J24" s="66"/>
      <c r="K24" s="66"/>
      <c r="L24" s="66"/>
      <c r="M24" s="66"/>
      <c r="N24" s="66"/>
      <c r="O24" s="66"/>
    </row>
    <row r="25" spans="1:15" s="68" customFormat="1" ht="15.95" customHeight="1">
      <c r="A25" s="82" t="s">
        <v>104</v>
      </c>
      <c r="B25" s="911"/>
      <c r="C25" s="912"/>
      <c r="D25" s="911">
        <f>9548-551+85</f>
        <v>9082</v>
      </c>
      <c r="E25" s="752">
        <v>8933</v>
      </c>
      <c r="F25" s="66"/>
      <c r="G25" s="66"/>
      <c r="H25" s="66"/>
      <c r="I25" s="66"/>
      <c r="J25" s="66"/>
      <c r="K25" s="66"/>
      <c r="L25" s="66"/>
      <c r="M25" s="66"/>
      <c r="N25" s="66"/>
      <c r="O25" s="66"/>
    </row>
    <row r="26" spans="1:15" s="68" customFormat="1" ht="15.95" hidden="1" customHeight="1">
      <c r="A26" s="82" t="s">
        <v>105</v>
      </c>
      <c r="B26" s="911"/>
      <c r="C26" s="912"/>
      <c r="D26" s="911"/>
      <c r="E26" s="752"/>
      <c r="F26" s="66"/>
      <c r="G26" s="66"/>
      <c r="H26" s="66"/>
      <c r="I26" s="66"/>
      <c r="J26" s="66"/>
      <c r="K26" s="66"/>
      <c r="L26" s="66"/>
      <c r="M26" s="66"/>
      <c r="N26" s="66"/>
      <c r="O26" s="66"/>
    </row>
    <row r="27" spans="1:15" s="68" customFormat="1" ht="15.95" customHeight="1">
      <c r="A27" s="83" t="s">
        <v>100</v>
      </c>
      <c r="B27" s="911">
        <v>-1537</v>
      </c>
      <c r="C27" s="912">
        <v>-4560</v>
      </c>
      <c r="D27" s="911"/>
      <c r="E27" s="752"/>
      <c r="F27" s="66"/>
      <c r="G27" s="66"/>
      <c r="H27" s="66"/>
      <c r="I27" s="66"/>
      <c r="J27" s="66"/>
      <c r="K27" s="66"/>
      <c r="L27" s="66"/>
      <c r="M27" s="66"/>
      <c r="N27" s="66"/>
      <c r="O27" s="66"/>
    </row>
    <row r="28" spans="1:15" s="68" customFormat="1" ht="15.95" customHeight="1">
      <c r="A28" s="918" t="s">
        <v>488</v>
      </c>
      <c r="B28" s="919">
        <v>47544</v>
      </c>
      <c r="C28" s="920">
        <v>48166</v>
      </c>
      <c r="D28" s="919">
        <v>45757</v>
      </c>
      <c r="E28" s="1162">
        <v>42960</v>
      </c>
      <c r="F28" s="107"/>
      <c r="G28" s="107"/>
      <c r="H28" s="107"/>
      <c r="I28" s="107"/>
      <c r="J28" s="66"/>
      <c r="K28" s="66"/>
      <c r="L28" s="66"/>
      <c r="M28" s="66"/>
      <c r="N28" s="66"/>
      <c r="O28" s="66"/>
    </row>
    <row r="29" spans="1:15" s="68" customFormat="1" ht="15" customHeight="1">
      <c r="A29" s="1212" t="s">
        <v>483</v>
      </c>
      <c r="B29" s="1213"/>
      <c r="C29" s="1213"/>
      <c r="D29" s="1213"/>
      <c r="E29" s="1213"/>
      <c r="F29" s="1213"/>
      <c r="G29" s="1213"/>
      <c r="H29" s="921"/>
      <c r="I29" s="921"/>
      <c r="J29" s="66"/>
      <c r="K29" s="66"/>
      <c r="L29" s="66"/>
      <c r="M29" s="66"/>
      <c r="N29" s="66"/>
      <c r="O29" s="66"/>
    </row>
    <row r="30" spans="1:15" s="68" customFormat="1" ht="16.5" customHeight="1">
      <c r="A30" s="1211"/>
      <c r="B30" s="1211"/>
      <c r="C30" s="1211"/>
      <c r="D30" s="1211"/>
      <c r="E30" s="1211"/>
      <c r="F30" s="66"/>
      <c r="G30" s="66"/>
      <c r="H30" s="66"/>
      <c r="I30" s="66"/>
      <c r="J30" s="66"/>
      <c r="K30" s="66"/>
      <c r="L30" s="66"/>
      <c r="M30" s="66"/>
      <c r="N30" s="66"/>
      <c r="O30" s="66"/>
    </row>
    <row r="31" spans="1:15" s="68" customFormat="1" ht="15.95" customHeight="1">
      <c r="A31" s="1207"/>
      <c r="B31" s="1207"/>
      <c r="C31" s="1207"/>
      <c r="D31" s="1207"/>
      <c r="E31" s="1207"/>
      <c r="F31" s="66"/>
      <c r="G31" s="66"/>
      <c r="H31" s="66"/>
      <c r="I31" s="66"/>
      <c r="J31" s="66"/>
      <c r="K31" s="66"/>
      <c r="L31" s="66"/>
      <c r="M31" s="66"/>
      <c r="N31" s="66"/>
      <c r="O31" s="66"/>
    </row>
    <row r="32" spans="1:15" ht="13.5" customHeight="1"/>
    <row r="33" spans="2:3" ht="13.5" customHeight="1"/>
    <row r="34" spans="2:3" ht="13.5" customHeight="1">
      <c r="B34" s="66"/>
      <c r="C34" s="66"/>
    </row>
    <row r="35" spans="2:3">
      <c r="B35" s="66"/>
      <c r="C35" s="66"/>
    </row>
    <row r="36" spans="2:3">
      <c r="B36" s="66"/>
      <c r="C36" s="66"/>
    </row>
    <row r="37" spans="2:3">
      <c r="B37" s="66"/>
      <c r="C37" s="66"/>
    </row>
    <row r="38" spans="2:3">
      <c r="B38" s="66"/>
      <c r="C38" s="66"/>
    </row>
    <row r="39" spans="2:3">
      <c r="B39" s="66"/>
      <c r="C39" s="66"/>
    </row>
    <row r="40" spans="2:3">
      <c r="B40" s="66"/>
      <c r="C40" s="66"/>
    </row>
    <row r="41" spans="2:3">
      <c r="B41" s="66"/>
      <c r="C41" s="66"/>
    </row>
    <row r="42" spans="2:3">
      <c r="B42" s="66"/>
      <c r="C42" s="66"/>
    </row>
    <row r="43" spans="2:3">
      <c r="B43" s="66"/>
      <c r="C43" s="66"/>
    </row>
    <row r="44" spans="2:3">
      <c r="B44" s="66"/>
      <c r="C44" s="66"/>
    </row>
    <row r="45" spans="2:3">
      <c r="B45" s="66"/>
      <c r="C45" s="66"/>
    </row>
    <row r="46" spans="2:3">
      <c r="B46" s="66"/>
      <c r="C46" s="66"/>
    </row>
    <row r="47" spans="2:3">
      <c r="B47" s="66"/>
      <c r="C47" s="66"/>
    </row>
    <row r="48" spans="2:3">
      <c r="B48" s="66"/>
      <c r="C48" s="66"/>
    </row>
    <row r="49" spans="2:3">
      <c r="B49" s="66"/>
      <c r="C49" s="66"/>
    </row>
    <row r="50" spans="2:3">
      <c r="B50" s="66"/>
      <c r="C50" s="66"/>
    </row>
    <row r="51" spans="2:3">
      <c r="B51" s="66"/>
      <c r="C51" s="66"/>
    </row>
    <row r="52" spans="2:3">
      <c r="B52" s="66"/>
      <c r="C52" s="66"/>
    </row>
    <row r="53" spans="2:3">
      <c r="B53" s="66"/>
      <c r="C53" s="66"/>
    </row>
    <row r="54" spans="2:3">
      <c r="B54" s="66"/>
      <c r="C54" s="66"/>
    </row>
    <row r="55" spans="2:3">
      <c r="B55" s="66"/>
      <c r="C55" s="66"/>
    </row>
    <row r="56" spans="2:3">
      <c r="B56" s="66"/>
      <c r="C56" s="66"/>
    </row>
    <row r="57" spans="2:3">
      <c r="B57" s="66"/>
      <c r="C57" s="66"/>
    </row>
    <row r="58" spans="2:3">
      <c r="B58" s="66"/>
      <c r="C58" s="66"/>
    </row>
    <row r="59" spans="2:3">
      <c r="B59" s="66"/>
      <c r="C59" s="66"/>
    </row>
    <row r="60" spans="2:3">
      <c r="B60" s="66"/>
      <c r="C60" s="66"/>
    </row>
    <row r="61" spans="2:3">
      <c r="B61" s="66"/>
      <c r="C61" s="66"/>
    </row>
    <row r="62" spans="2:3">
      <c r="B62" s="66"/>
      <c r="C62" s="66"/>
    </row>
  </sheetData>
  <mergeCells count="5">
    <mergeCell ref="A31:E31"/>
    <mergeCell ref="B6:C6"/>
    <mergeCell ref="D6:E6"/>
    <mergeCell ref="A30:E30"/>
    <mergeCell ref="A29:G29"/>
  </mergeCells>
  <pageMargins left="0.74803149606299213" right="0.35433070866141736" top="0.47244094488188981" bottom="0.43307086614173229" header="0.11811023622047245" footer="0.11811023622047245"/>
  <pageSetup paperSize="9" scale="73"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showGridLines="0" showZeros="0" view="pageBreakPreview" zoomScale="70" zoomScaleNormal="85" zoomScaleSheetLayoutView="70" workbookViewId="0"/>
  </sheetViews>
  <sheetFormatPr defaultColWidth="9.140625" defaultRowHeight="9"/>
  <cols>
    <col min="1" max="1" width="57.85546875" style="66" customWidth="1"/>
    <col min="2" max="2" width="11.140625" style="79" customWidth="1"/>
    <col min="3" max="3" width="12" style="79" customWidth="1"/>
    <col min="4" max="4" width="10.85546875" style="79" customWidth="1"/>
    <col min="5" max="5" width="11.7109375" style="66" customWidth="1"/>
    <col min="6" max="7" width="11.42578125" style="66" customWidth="1"/>
    <col min="8" max="8" width="11.140625" style="66" customWidth="1"/>
    <col min="9" max="9" width="11.42578125" style="66" customWidth="1"/>
    <col min="10" max="10" width="11.28515625" style="66" customWidth="1"/>
    <col min="11" max="11" width="11.7109375" style="66" customWidth="1"/>
    <col min="12" max="12" width="10.140625" style="66" customWidth="1"/>
    <col min="13" max="15" width="11.42578125" style="66" customWidth="1"/>
    <col min="16" max="16" width="11.85546875" style="107" customWidth="1"/>
    <col min="17" max="17" width="1.7109375" style="66" customWidth="1"/>
    <col min="18" max="16384" width="9.140625" style="66"/>
  </cols>
  <sheetData>
    <row r="1" spans="1:17" s="55" customFormat="1" ht="50.1" customHeight="1">
      <c r="A1" s="52"/>
      <c r="H1" s="999"/>
    </row>
    <row r="2" spans="1:17" s="58" customFormat="1" ht="39.950000000000003" customHeight="1">
      <c r="A2" s="56" t="s">
        <v>437</v>
      </c>
      <c r="C2" s="59"/>
      <c r="D2" s="59"/>
      <c r="E2" s="59"/>
      <c r="P2" s="59"/>
    </row>
    <row r="3" spans="1:17" s="58" customFormat="1" ht="2.1" customHeight="1">
      <c r="A3" s="125"/>
      <c r="B3" s="105"/>
      <c r="C3" s="106"/>
      <c r="D3" s="106"/>
      <c r="E3" s="106"/>
      <c r="F3" s="105"/>
      <c r="G3" s="105"/>
      <c r="H3" s="105"/>
      <c r="I3" s="105"/>
      <c r="J3" s="105"/>
      <c r="K3" s="105"/>
      <c r="L3" s="105"/>
      <c r="M3" s="105"/>
      <c r="N3" s="105"/>
      <c r="O3" s="105"/>
      <c r="P3" s="106"/>
    </row>
    <row r="4" spans="1:17" s="62" customFormat="1" ht="15.75" customHeight="1">
      <c r="A4" s="85"/>
      <c r="B4" s="85"/>
      <c r="C4" s="85"/>
      <c r="D4" s="85"/>
      <c r="E4" s="85"/>
      <c r="F4" s="101"/>
      <c r="G4" s="101"/>
      <c r="H4" s="101"/>
      <c r="I4" s="101"/>
      <c r="J4" s="101"/>
      <c r="K4" s="101"/>
      <c r="L4" s="101"/>
      <c r="M4" s="101"/>
      <c r="N4" s="101"/>
      <c r="O4" s="101"/>
      <c r="P4" s="85"/>
      <c r="Q4" s="58"/>
    </row>
    <row r="5" spans="1:17" s="58" customFormat="1" ht="19.5" customHeight="1">
      <c r="A5" s="63" t="s">
        <v>329</v>
      </c>
      <c r="B5" s="138"/>
      <c r="C5" s="138"/>
      <c r="D5" s="138"/>
      <c r="E5" s="138"/>
      <c r="F5" s="138"/>
      <c r="G5" s="138"/>
      <c r="H5" s="138"/>
      <c r="I5" s="138"/>
      <c r="J5" s="138"/>
      <c r="K5" s="138"/>
      <c r="L5" s="138"/>
      <c r="M5" s="138"/>
      <c r="N5" s="138"/>
      <c r="O5" s="138"/>
      <c r="P5" s="138"/>
    </row>
    <row r="6" spans="1:17" s="58" customFormat="1" ht="15.95" customHeight="1">
      <c r="A6" s="59"/>
      <c r="B6" s="1181" t="s">
        <v>106</v>
      </c>
      <c r="C6" s="1182"/>
      <c r="D6" s="1000"/>
      <c r="E6" s="1181" t="s">
        <v>107</v>
      </c>
      <c r="F6" s="1182"/>
      <c r="G6" s="1182"/>
      <c r="H6" s="1182"/>
      <c r="I6" s="1182"/>
      <c r="J6" s="1182"/>
      <c r="K6" s="1182"/>
      <c r="L6" s="1182"/>
      <c r="M6" s="1182"/>
      <c r="N6" s="1182"/>
      <c r="O6" s="1182"/>
      <c r="P6" s="1182"/>
    </row>
    <row r="7" spans="1:17" s="82" customFormat="1" ht="15.95" customHeight="1">
      <c r="A7" s="1001" t="s">
        <v>56</v>
      </c>
      <c r="B7" s="1002">
        <v>2012</v>
      </c>
      <c r="C7" s="1003">
        <v>2013</v>
      </c>
      <c r="D7" s="1003">
        <v>2014</v>
      </c>
      <c r="E7" s="1004" t="s">
        <v>461</v>
      </c>
      <c r="F7" s="139">
        <v>2015</v>
      </c>
      <c r="G7" s="139">
        <v>2016</v>
      </c>
      <c r="H7" s="139">
        <v>2017</v>
      </c>
      <c r="I7" s="139">
        <v>2018</v>
      </c>
      <c r="J7" s="139">
        <v>2019</v>
      </c>
      <c r="K7" s="139">
        <v>2020</v>
      </c>
      <c r="L7" s="139">
        <v>2021</v>
      </c>
      <c r="M7" s="139">
        <v>2022</v>
      </c>
      <c r="N7" s="139">
        <v>2023</v>
      </c>
      <c r="O7" s="139">
        <v>2024</v>
      </c>
      <c r="P7" s="139" t="s">
        <v>126</v>
      </c>
      <c r="Q7" s="58"/>
    </row>
    <row r="8" spans="1:17" s="82" customFormat="1" ht="15.95" customHeight="1">
      <c r="A8" s="59" t="s">
        <v>108</v>
      </c>
      <c r="B8" s="1005">
        <v>24349</v>
      </c>
      <c r="C8" s="752">
        <v>13760</v>
      </c>
      <c r="D8" s="922">
        <v>8426</v>
      </c>
      <c r="E8" s="1005">
        <v>2928</v>
      </c>
      <c r="F8" s="1142">
        <v>15323</v>
      </c>
      <c r="G8" s="1142">
        <v>10486</v>
      </c>
      <c r="H8" s="1144">
        <v>5755</v>
      </c>
      <c r="I8" s="1144">
        <v>3619</v>
      </c>
      <c r="J8" s="1144">
        <v>4441</v>
      </c>
      <c r="K8" s="1144">
        <v>849</v>
      </c>
      <c r="L8" s="1144">
        <v>3408</v>
      </c>
      <c r="M8" s="1144">
        <v>3073</v>
      </c>
      <c r="N8" s="1144">
        <v>313</v>
      </c>
      <c r="O8" s="1144">
        <v>335</v>
      </c>
      <c r="P8" s="1144">
        <v>2685</v>
      </c>
      <c r="Q8" s="58"/>
    </row>
    <row r="9" spans="1:17" s="82" customFormat="1" ht="15.95" customHeight="1">
      <c r="A9" s="59" t="s">
        <v>109</v>
      </c>
      <c r="B9" s="1005">
        <v>7262</v>
      </c>
      <c r="C9" s="752">
        <v>2725</v>
      </c>
      <c r="D9" s="922">
        <v>48</v>
      </c>
      <c r="E9" s="1005"/>
      <c r="F9" s="1142">
        <v>2153</v>
      </c>
      <c r="G9" s="1142">
        <v>3399</v>
      </c>
      <c r="H9" s="1144">
        <v>2091</v>
      </c>
      <c r="I9" s="1144">
        <v>5796</v>
      </c>
      <c r="J9" s="1144">
        <v>1938</v>
      </c>
      <c r="K9" s="1144">
        <v>3721</v>
      </c>
      <c r="L9" s="1144">
        <v>2716</v>
      </c>
      <c r="M9" s="1144">
        <v>3438</v>
      </c>
      <c r="N9" s="1144">
        <v>1705</v>
      </c>
      <c r="O9" s="1144">
        <v>649</v>
      </c>
      <c r="P9" s="1144">
        <v>4440</v>
      </c>
      <c r="Q9" s="58"/>
    </row>
    <row r="10" spans="1:17" s="82" customFormat="1" ht="15.95" customHeight="1">
      <c r="A10" s="59" t="s">
        <v>110</v>
      </c>
      <c r="B10" s="1005">
        <v>1516</v>
      </c>
      <c r="C10" s="752">
        <v>5130</v>
      </c>
      <c r="D10" s="922">
        <v>843</v>
      </c>
      <c r="E10" s="1005">
        <v>12</v>
      </c>
      <c r="F10" s="1142"/>
      <c r="G10" s="1142">
        <v>2328</v>
      </c>
      <c r="H10" s="1144">
        <v>1447</v>
      </c>
      <c r="I10" s="1144">
        <v>46</v>
      </c>
      <c r="J10" s="1144">
        <v>3842</v>
      </c>
      <c r="K10" s="1144">
        <v>52</v>
      </c>
      <c r="L10" s="1144"/>
      <c r="M10" s="1144"/>
      <c r="N10" s="1144"/>
      <c r="O10" s="1144"/>
      <c r="P10" s="1144"/>
      <c r="Q10" s="58"/>
    </row>
    <row r="11" spans="1:17" s="82" customFormat="1" ht="15.95" customHeight="1">
      <c r="A11" s="58" t="s">
        <v>111</v>
      </c>
      <c r="B11" s="1005">
        <v>1307</v>
      </c>
      <c r="C11" s="752">
        <v>1000</v>
      </c>
      <c r="D11" s="922"/>
      <c r="E11" s="1005"/>
      <c r="F11" s="1142">
        <v>1987.5</v>
      </c>
      <c r="G11" s="1142">
        <v>2087.5</v>
      </c>
      <c r="H11" s="1144">
        <v>1750</v>
      </c>
      <c r="I11" s="1144"/>
      <c r="J11" s="1144"/>
      <c r="K11" s="1144"/>
      <c r="L11" s="1144"/>
      <c r="M11" s="1144"/>
      <c r="N11" s="1144"/>
      <c r="O11" s="1144"/>
      <c r="P11" s="1144">
        <v>123</v>
      </c>
      <c r="Q11" s="58"/>
    </row>
    <row r="12" spans="1:17" s="82" customFormat="1" ht="15.95" customHeight="1">
      <c r="A12" s="58" t="s">
        <v>127</v>
      </c>
      <c r="B12" s="1005"/>
      <c r="C12" s="752"/>
      <c r="D12" s="923"/>
      <c r="E12" s="1005">
        <v>3</v>
      </c>
      <c r="F12" s="1142">
        <v>270</v>
      </c>
      <c r="G12" s="1142"/>
      <c r="H12" s="1144"/>
      <c r="I12" s="1144"/>
      <c r="J12" s="1144"/>
      <c r="K12" s="1144"/>
      <c r="L12" s="1144"/>
      <c r="M12" s="1144"/>
      <c r="N12" s="1144"/>
      <c r="O12" s="1144"/>
      <c r="P12" s="1144"/>
      <c r="Q12" s="58"/>
    </row>
    <row r="13" spans="1:17" s="82" customFormat="1" ht="15.95" customHeight="1">
      <c r="A13" s="58" t="s">
        <v>317</v>
      </c>
      <c r="B13" s="1005"/>
      <c r="C13" s="752">
        <v>4045</v>
      </c>
      <c r="D13" s="922">
        <v>1509</v>
      </c>
      <c r="E13" s="1005">
        <v>64</v>
      </c>
      <c r="F13" s="1142">
        <v>865</v>
      </c>
      <c r="G13" s="1142">
        <v>828</v>
      </c>
      <c r="H13" s="1144">
        <v>647</v>
      </c>
      <c r="I13" s="1144">
        <v>34</v>
      </c>
      <c r="J13" s="1144">
        <v>529</v>
      </c>
      <c r="K13" s="1144">
        <v>998</v>
      </c>
      <c r="L13" s="1144"/>
      <c r="M13" s="1144"/>
      <c r="N13" s="1144">
        <v>6620</v>
      </c>
      <c r="O13" s="1144"/>
      <c r="P13" s="1144">
        <v>1746</v>
      </c>
      <c r="Q13" s="58"/>
    </row>
    <row r="14" spans="1:17" s="82" customFormat="1" ht="15.95" customHeight="1">
      <c r="A14" s="1006" t="s">
        <v>112</v>
      </c>
      <c r="B14" s="1007"/>
      <c r="C14" s="924"/>
      <c r="D14" s="924"/>
      <c r="E14" s="1007"/>
      <c r="F14" s="1143"/>
      <c r="G14" s="1143"/>
      <c r="H14" s="1145"/>
      <c r="I14" s="1145"/>
      <c r="J14" s="1145"/>
      <c r="K14" s="1145"/>
      <c r="L14" s="1145"/>
      <c r="M14" s="1145"/>
      <c r="N14" s="1145"/>
      <c r="O14" s="1145"/>
      <c r="P14" s="1145">
        <v>683</v>
      </c>
      <c r="Q14" s="58"/>
    </row>
    <row r="15" spans="1:17" s="82" customFormat="1" ht="15" customHeight="1">
      <c r="A15" s="141" t="s">
        <v>113</v>
      </c>
      <c r="B15" s="58"/>
      <c r="C15" s="58"/>
      <c r="D15" s="58"/>
      <c r="E15" s="142"/>
      <c r="F15" s="142"/>
      <c r="G15" s="109"/>
      <c r="H15" s="109"/>
      <c r="I15" s="109"/>
      <c r="J15" s="109"/>
      <c r="K15" s="109"/>
      <c r="L15" s="140"/>
      <c r="M15" s="109"/>
      <c r="N15" s="109"/>
      <c r="O15" s="109"/>
      <c r="P15" s="109"/>
      <c r="Q15" s="58"/>
    </row>
    <row r="16" spans="1:17" s="82" customFormat="1" ht="15.95" customHeight="1">
      <c r="A16" s="59"/>
      <c r="B16" s="140"/>
      <c r="C16" s="140"/>
      <c r="D16" s="140"/>
      <c r="E16" s="140"/>
      <c r="F16" s="140"/>
      <c r="G16" s="140"/>
      <c r="H16" s="140"/>
      <c r="I16" s="140"/>
      <c r="J16" s="140"/>
      <c r="K16" s="140"/>
      <c r="L16" s="140"/>
      <c r="M16" s="140"/>
      <c r="N16" s="140"/>
      <c r="O16" s="140"/>
      <c r="P16" s="140"/>
      <c r="Q16" s="58"/>
    </row>
    <row r="17" spans="1:17" s="82" customFormat="1" ht="19.5" customHeight="1">
      <c r="A17" s="143" t="s">
        <v>114</v>
      </c>
      <c r="B17" s="144"/>
      <c r="C17" s="145"/>
      <c r="D17" s="146"/>
      <c r="E17" s="140"/>
      <c r="F17" s="58"/>
      <c r="G17" s="58"/>
      <c r="H17" s="58"/>
      <c r="I17" s="58"/>
      <c r="J17" s="58"/>
      <c r="K17" s="58"/>
      <c r="L17" s="119"/>
      <c r="M17" s="58"/>
      <c r="N17" s="58"/>
      <c r="O17" s="58"/>
      <c r="P17" s="59"/>
      <c r="Q17" s="58"/>
    </row>
    <row r="18" spans="1:17" s="82" customFormat="1" ht="15.95" customHeight="1">
      <c r="A18" s="147"/>
      <c r="B18" s="1123" t="s">
        <v>321</v>
      </c>
      <c r="C18" s="1124" t="s">
        <v>312</v>
      </c>
      <c r="D18" s="148"/>
      <c r="E18" s="140"/>
      <c r="F18" s="58"/>
      <c r="G18" s="58"/>
      <c r="H18" s="58"/>
      <c r="I18" s="58"/>
      <c r="J18" s="58"/>
      <c r="K18" s="58"/>
      <c r="L18" s="58"/>
      <c r="M18" s="58"/>
      <c r="N18" s="58"/>
      <c r="O18" s="58"/>
      <c r="P18" s="59"/>
      <c r="Q18" s="58"/>
    </row>
    <row r="19" spans="1:17" s="82" customFormat="1" ht="15.95" customHeight="1">
      <c r="A19" s="59" t="s">
        <v>115</v>
      </c>
      <c r="B19" s="709">
        <f>520881329/498592381</f>
        <v>1.0447037476892371</v>
      </c>
      <c r="C19" s="146">
        <f>513487780/488411021</f>
        <v>1.0513435568031542</v>
      </c>
      <c r="D19" s="149"/>
      <c r="E19" s="140"/>
      <c r="F19" s="58"/>
      <c r="G19" s="58"/>
      <c r="H19" s="58"/>
      <c r="I19" s="58"/>
      <c r="J19" s="58"/>
      <c r="K19" s="58"/>
      <c r="L19" s="58"/>
      <c r="M19" s="58"/>
      <c r="N19" s="58"/>
      <c r="O19" s="58"/>
      <c r="P19" s="59"/>
      <c r="Q19" s="58"/>
    </row>
    <row r="20" spans="1:17" s="82" customFormat="1" ht="15.95" customHeight="1">
      <c r="A20" s="150" t="s">
        <v>318</v>
      </c>
      <c r="B20" s="710">
        <f>+(520881329-1144520-10850968)/498592381</f>
        <v>1.0206450407030989</v>
      </c>
      <c r="C20" s="1125">
        <f>(513487780-11740314)/488411021</f>
        <v>1.0273057822747207</v>
      </c>
      <c r="D20" s="149"/>
      <c r="E20" s="140"/>
      <c r="F20" s="58"/>
      <c r="G20" s="58"/>
      <c r="H20" s="58"/>
      <c r="I20" s="58"/>
      <c r="J20" s="58"/>
      <c r="K20" s="58"/>
      <c r="L20" s="58"/>
      <c r="M20" s="58"/>
      <c r="N20" s="58"/>
      <c r="O20" s="58"/>
      <c r="P20" s="59"/>
      <c r="Q20" s="58"/>
    </row>
    <row r="21" spans="1:17" s="82" customFormat="1" ht="15.95" customHeight="1">
      <c r="A21" s="151" t="s">
        <v>116</v>
      </c>
      <c r="B21" s="711"/>
      <c r="C21" s="1126"/>
      <c r="D21" s="142"/>
      <c r="E21" s="140"/>
      <c r="F21" s="58"/>
      <c r="G21" s="58"/>
      <c r="H21" s="152"/>
      <c r="I21" s="58"/>
      <c r="J21" s="58"/>
      <c r="K21" s="58"/>
      <c r="L21" s="58"/>
      <c r="M21" s="58"/>
      <c r="N21" s="58"/>
      <c r="O21" s="58"/>
      <c r="P21" s="59"/>
      <c r="Q21" s="58"/>
    </row>
    <row r="22" spans="1:17" s="82" customFormat="1" ht="15.95" customHeight="1">
      <c r="A22" s="58" t="s">
        <v>117</v>
      </c>
      <c r="B22" s="712">
        <v>0.46</v>
      </c>
      <c r="C22" s="1127">
        <v>0.46</v>
      </c>
      <c r="D22" s="153"/>
      <c r="E22" s="140"/>
      <c r="F22" s="58"/>
      <c r="G22" s="58"/>
      <c r="H22" s="58"/>
      <c r="I22" s="58"/>
      <c r="J22" s="58"/>
      <c r="K22" s="58"/>
      <c r="L22" s="58"/>
      <c r="M22" s="58"/>
      <c r="N22" s="58"/>
      <c r="O22" s="58"/>
      <c r="P22" s="59"/>
      <c r="Q22" s="58"/>
    </row>
    <row r="23" spans="1:17" s="82" customFormat="1" ht="15.95" customHeight="1">
      <c r="A23" s="58" t="s">
        <v>118</v>
      </c>
      <c r="B23" s="712">
        <v>0.23</v>
      </c>
      <c r="C23" s="1127">
        <v>0.22</v>
      </c>
      <c r="D23" s="153"/>
      <c r="E23" s="140"/>
      <c r="F23" s="58"/>
      <c r="G23" s="58"/>
      <c r="H23" s="58"/>
      <c r="I23" s="58"/>
      <c r="J23" s="58"/>
      <c r="K23" s="58"/>
      <c r="L23" s="58"/>
      <c r="M23" s="58"/>
      <c r="N23" s="58"/>
      <c r="O23" s="58"/>
      <c r="P23" s="59"/>
      <c r="Q23" s="58"/>
    </row>
    <row r="24" spans="1:17" s="82" customFormat="1" ht="15.95" customHeight="1">
      <c r="A24" s="58" t="s">
        <v>119</v>
      </c>
      <c r="B24" s="712">
        <v>0.05</v>
      </c>
      <c r="C24" s="1127">
        <v>0.05</v>
      </c>
      <c r="D24" s="153"/>
      <c r="E24" s="140"/>
      <c r="F24" s="58"/>
      <c r="G24" s="58"/>
      <c r="H24" s="58"/>
      <c r="I24" s="58"/>
      <c r="J24" s="58"/>
      <c r="K24" s="58"/>
      <c r="L24" s="58"/>
      <c r="M24" s="58"/>
      <c r="N24" s="58"/>
      <c r="O24" s="58"/>
      <c r="P24" s="59"/>
      <c r="Q24" s="58"/>
    </row>
    <row r="25" spans="1:17" s="82" customFormat="1" ht="15.95" customHeight="1">
      <c r="A25" s="58" t="s">
        <v>120</v>
      </c>
      <c r="B25" s="712">
        <v>0.04</v>
      </c>
      <c r="C25" s="1127">
        <v>0.05</v>
      </c>
      <c r="D25" s="153"/>
      <c r="E25" s="140"/>
      <c r="F25" s="58"/>
      <c r="G25" s="58"/>
      <c r="H25" s="58"/>
      <c r="I25" s="58"/>
      <c r="J25" s="58"/>
      <c r="K25" s="58"/>
      <c r="L25" s="58"/>
      <c r="M25" s="58"/>
      <c r="N25" s="58"/>
      <c r="O25" s="58"/>
      <c r="P25" s="59"/>
      <c r="Q25" s="58"/>
    </row>
    <row r="26" spans="1:17" s="82" customFormat="1" ht="15.95" customHeight="1">
      <c r="A26" s="58" t="s">
        <v>121</v>
      </c>
      <c r="B26" s="712">
        <v>0.2</v>
      </c>
      <c r="C26" s="1127">
        <v>0.2</v>
      </c>
      <c r="D26" s="153"/>
      <c r="E26" s="140"/>
      <c r="F26" s="58"/>
      <c r="G26" s="58"/>
      <c r="H26" s="58"/>
      <c r="I26" s="58"/>
      <c r="J26" s="58"/>
      <c r="K26" s="58"/>
      <c r="L26" s="58"/>
      <c r="M26" s="58"/>
      <c r="N26" s="58"/>
      <c r="O26" s="58"/>
      <c r="P26" s="59"/>
      <c r="Q26" s="58"/>
    </row>
    <row r="27" spans="1:17" s="82" customFormat="1" ht="15.95" customHeight="1">
      <c r="A27" s="82" t="s">
        <v>122</v>
      </c>
      <c r="B27" s="712">
        <v>0.02</v>
      </c>
      <c r="C27" s="1127">
        <v>0.02</v>
      </c>
      <c r="D27" s="153"/>
      <c r="E27" s="140"/>
      <c r="F27" s="58"/>
      <c r="G27" s="58"/>
      <c r="H27" s="58"/>
      <c r="I27" s="58"/>
      <c r="J27" s="58"/>
      <c r="K27" s="58"/>
      <c r="L27" s="58"/>
      <c r="M27" s="58"/>
      <c r="N27" s="58"/>
      <c r="O27" s="58"/>
      <c r="P27" s="59"/>
      <c r="Q27" s="58"/>
    </row>
    <row r="28" spans="1:17" s="81" customFormat="1" ht="15.95" customHeight="1">
      <c r="A28" s="154" t="s">
        <v>123</v>
      </c>
      <c r="B28" s="713">
        <f>SUM(B22:B27)</f>
        <v>1.0000000000000002</v>
      </c>
      <c r="C28" s="1128">
        <f>SUM(C22:C27)</f>
        <v>1.0000000000000002</v>
      </c>
      <c r="D28" s="155"/>
      <c r="E28" s="156"/>
      <c r="F28" s="157"/>
      <c r="G28" s="157"/>
      <c r="H28" s="157"/>
      <c r="I28" s="157"/>
      <c r="J28" s="157"/>
      <c r="K28" s="157"/>
      <c r="L28" s="157"/>
      <c r="M28" s="157"/>
      <c r="N28" s="157"/>
      <c r="O28" s="157"/>
      <c r="P28" s="158"/>
      <c r="Q28" s="157"/>
    </row>
    <row r="29" spans="1:17" s="82" customFormat="1" ht="15" customHeight="1">
      <c r="A29" s="141" t="s">
        <v>124</v>
      </c>
      <c r="B29" s="58"/>
      <c r="C29" s="58"/>
      <c r="D29" s="58"/>
      <c r="E29" s="142"/>
      <c r="F29" s="142"/>
      <c r="G29" s="109"/>
      <c r="H29" s="109"/>
      <c r="I29" s="109"/>
      <c r="J29" s="109"/>
      <c r="K29" s="109"/>
      <c r="L29" s="140"/>
      <c r="M29" s="109"/>
      <c r="N29" s="109"/>
      <c r="O29" s="109"/>
      <c r="P29" s="109"/>
      <c r="Q29" s="109"/>
    </row>
    <row r="30" spans="1:17" s="82" customFormat="1" ht="15" customHeight="1">
      <c r="A30" s="159"/>
      <c r="B30" s="140"/>
      <c r="C30" s="140"/>
      <c r="D30" s="140"/>
      <c r="E30" s="140"/>
      <c r="F30" s="140"/>
      <c r="G30" s="140"/>
      <c r="H30" s="140"/>
      <c r="I30" s="140"/>
      <c r="J30" s="140"/>
      <c r="K30" s="140"/>
      <c r="L30" s="140"/>
      <c r="M30" s="140"/>
      <c r="N30" s="140"/>
      <c r="O30" s="140"/>
      <c r="P30" s="140"/>
      <c r="Q30" s="140"/>
    </row>
  </sheetData>
  <mergeCells count="6">
    <mergeCell ref="M6:P6"/>
    <mergeCell ref="B6:C6"/>
    <mergeCell ref="E6:F6"/>
    <mergeCell ref="G6:H6"/>
    <mergeCell ref="I6:J6"/>
    <mergeCell ref="K6:L6"/>
  </mergeCells>
  <pageMargins left="0.74803149606299213" right="0.35433070866141736" top="0.47244094488188981" bottom="0.43307086614173229" header="0.11811023622047245" footer="0.11811023622047245"/>
  <pageSetup paperSize="9" scale="59"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T35"/>
  <sheetViews>
    <sheetView showZeros="0" view="pageBreakPreview" zoomScale="70" zoomScaleNormal="70" zoomScaleSheetLayoutView="70" workbookViewId="0"/>
  </sheetViews>
  <sheetFormatPr defaultColWidth="9.140625" defaultRowHeight="12.75"/>
  <cols>
    <col min="1" max="1" width="65.7109375" style="58" customWidth="1"/>
    <col min="2" max="2" width="14.7109375" style="157" customWidth="1"/>
    <col min="3" max="6" width="14.7109375" style="58" customWidth="1"/>
    <col min="7" max="8" width="14.7109375" style="157" customWidth="1"/>
    <col min="9" max="9" width="14.7109375" style="59" customWidth="1"/>
    <col min="10" max="10" width="3.7109375" style="58" customWidth="1"/>
    <col min="11" max="11" width="12.7109375" style="59" customWidth="1"/>
    <col min="12" max="12" width="6.85546875" style="58" customWidth="1"/>
    <col min="13" max="13" width="12.7109375" style="157" customWidth="1"/>
    <col min="14" max="14" width="3.7109375" style="58" customWidth="1"/>
    <col min="15" max="16384" width="9.140625" style="58"/>
  </cols>
  <sheetData>
    <row r="1" spans="1:13" s="1076" customFormat="1" ht="50.1" customHeight="1">
      <c r="A1" s="1083"/>
    </row>
    <row r="2" spans="1:13" ht="39.950000000000003" customHeight="1">
      <c r="A2" s="57" t="s">
        <v>458</v>
      </c>
      <c r="B2" s="58"/>
      <c r="C2" s="59"/>
      <c r="D2" s="59"/>
      <c r="G2" s="58"/>
      <c r="H2" s="124"/>
      <c r="K2" s="58"/>
      <c r="M2" s="58"/>
    </row>
    <row r="3" spans="1:13" ht="2.1" customHeight="1">
      <c r="A3" s="125"/>
      <c r="B3" s="105"/>
      <c r="C3" s="106"/>
      <c r="D3" s="106"/>
      <c r="E3" s="105"/>
      <c r="F3" s="105"/>
      <c r="G3" s="105"/>
      <c r="H3" s="105"/>
      <c r="I3" s="106"/>
      <c r="K3" s="58"/>
      <c r="M3" s="58"/>
    </row>
    <row r="4" spans="1:13" s="67" customFormat="1" ht="15.75" customHeight="1">
      <c r="A4" s="85"/>
      <c r="B4" s="85"/>
      <c r="C4" s="85"/>
      <c r="D4" s="85"/>
      <c r="E4" s="101"/>
      <c r="F4" s="101"/>
      <c r="G4" s="101"/>
      <c r="H4" s="101"/>
      <c r="I4" s="85"/>
    </row>
    <row r="5" spans="1:13" s="67" customFormat="1" ht="19.5" customHeight="1">
      <c r="A5" s="1084" t="s">
        <v>331</v>
      </c>
      <c r="B5" s="1085"/>
      <c r="C5" s="1085"/>
      <c r="D5" s="1085"/>
      <c r="E5" s="1085"/>
      <c r="F5" s="1085"/>
      <c r="G5" s="1085"/>
      <c r="H5" s="1085"/>
      <c r="I5" s="1085"/>
      <c r="J5" s="1076"/>
    </row>
    <row r="6" spans="1:13" s="67" customFormat="1" ht="32.1" customHeight="1">
      <c r="A6" s="1102"/>
      <c r="B6" s="1086" t="s">
        <v>287</v>
      </c>
      <c r="C6" s="1087" t="s">
        <v>288</v>
      </c>
      <c r="D6" s="1087" t="s">
        <v>289</v>
      </c>
      <c r="E6" s="1214" t="s">
        <v>290</v>
      </c>
      <c r="F6" s="1214"/>
      <c r="G6" s="1087" t="s">
        <v>291</v>
      </c>
      <c r="H6" s="1214" t="s">
        <v>86</v>
      </c>
      <c r="I6" s="1215"/>
      <c r="J6" s="1076"/>
    </row>
    <row r="7" spans="1:13" s="703" customFormat="1" ht="15.95" customHeight="1">
      <c r="A7" s="1103" t="s">
        <v>85</v>
      </c>
      <c r="B7" s="1088" t="s">
        <v>292</v>
      </c>
      <c r="C7" s="1089" t="s">
        <v>292</v>
      </c>
      <c r="D7" s="1089" t="s">
        <v>292</v>
      </c>
      <c r="E7" s="1089" t="s">
        <v>292</v>
      </c>
      <c r="F7" s="1089" t="s">
        <v>293</v>
      </c>
      <c r="G7" s="1089" t="s">
        <v>292</v>
      </c>
      <c r="H7" s="1089" t="s">
        <v>292</v>
      </c>
      <c r="I7" s="1096" t="s">
        <v>293</v>
      </c>
      <c r="J7" s="702"/>
    </row>
    <row r="8" spans="1:13" ht="15.95" customHeight="1">
      <c r="A8" s="925" t="s">
        <v>294</v>
      </c>
      <c r="B8" s="926">
        <v>2.6</v>
      </c>
      <c r="C8" s="926">
        <v>11.9</v>
      </c>
      <c r="D8" s="926">
        <v>2.2000000000000002</v>
      </c>
      <c r="E8" s="926">
        <v>90.5</v>
      </c>
      <c r="F8" s="926">
        <v>1.6</v>
      </c>
      <c r="G8" s="926">
        <v>1</v>
      </c>
      <c r="H8" s="926">
        <v>108.2</v>
      </c>
      <c r="I8" s="1163">
        <v>1.5</v>
      </c>
      <c r="J8" s="59"/>
      <c r="M8" s="58"/>
    </row>
    <row r="9" spans="1:13" s="67" customFormat="1" ht="15.95" customHeight="1">
      <c r="A9" s="1090" t="s">
        <v>295</v>
      </c>
      <c r="B9" s="1148"/>
      <c r="C9" s="1146">
        <v>1.1000000000000001</v>
      </c>
      <c r="D9" s="1146">
        <v>0</v>
      </c>
      <c r="E9" s="1146">
        <v>65.900000000000006</v>
      </c>
      <c r="F9" s="1146">
        <v>1.2</v>
      </c>
      <c r="G9" s="1146">
        <v>0.3</v>
      </c>
      <c r="H9" s="1146">
        <v>67.3</v>
      </c>
      <c r="I9" s="1164">
        <v>1.2</v>
      </c>
      <c r="J9" s="1076"/>
    </row>
    <row r="10" spans="1:13" s="67" customFormat="1" ht="15.95" customHeight="1">
      <c r="A10" s="1090" t="s">
        <v>296</v>
      </c>
      <c r="B10" s="1146">
        <v>2.5</v>
      </c>
      <c r="C10" s="1146">
        <v>3.8</v>
      </c>
      <c r="D10" s="1146">
        <v>1.8</v>
      </c>
      <c r="E10" s="1146">
        <v>10.6</v>
      </c>
      <c r="F10" s="1146">
        <v>0.2</v>
      </c>
      <c r="G10" s="1146">
        <v>0</v>
      </c>
      <c r="H10" s="1146">
        <v>18.7</v>
      </c>
      <c r="I10" s="1164">
        <v>0.2</v>
      </c>
      <c r="J10" s="1076"/>
    </row>
    <row r="11" spans="1:13" s="67" customFormat="1" ht="15.95" customHeight="1">
      <c r="A11" s="1090" t="s">
        <v>297</v>
      </c>
      <c r="B11" s="1146">
        <v>0.1</v>
      </c>
      <c r="C11" s="1146">
        <v>0.3</v>
      </c>
      <c r="D11" s="1146">
        <v>0</v>
      </c>
      <c r="E11" s="1146">
        <v>11.5</v>
      </c>
      <c r="F11" s="1146">
        <v>0.2</v>
      </c>
      <c r="G11" s="1146">
        <v>0.5</v>
      </c>
      <c r="H11" s="1146">
        <v>12.4</v>
      </c>
      <c r="I11" s="1164">
        <v>0.2</v>
      </c>
      <c r="J11" s="1076"/>
    </row>
    <row r="12" spans="1:13" s="67" customFormat="1" ht="15.95" customHeight="1">
      <c r="A12" s="1090" t="s">
        <v>298</v>
      </c>
      <c r="B12" s="1146">
        <v>0</v>
      </c>
      <c r="C12" s="1146">
        <v>1</v>
      </c>
      <c r="D12" s="1146">
        <v>0</v>
      </c>
      <c r="E12" s="1146">
        <v>1.8</v>
      </c>
      <c r="F12" s="1146">
        <v>0</v>
      </c>
      <c r="G12" s="1146">
        <v>0.1</v>
      </c>
      <c r="H12" s="1146">
        <v>2.9</v>
      </c>
      <c r="I12" s="1164">
        <v>0</v>
      </c>
      <c r="J12" s="1076"/>
    </row>
    <row r="13" spans="1:13" s="67" customFormat="1" ht="15.95" customHeight="1">
      <c r="A13" s="1090" t="s">
        <v>299</v>
      </c>
      <c r="B13" s="1146">
        <v>0</v>
      </c>
      <c r="C13" s="1146">
        <v>5.7</v>
      </c>
      <c r="D13" s="1146">
        <v>0.4</v>
      </c>
      <c r="E13" s="1146">
        <v>0.7</v>
      </c>
      <c r="F13" s="1146">
        <v>0</v>
      </c>
      <c r="G13" s="1146">
        <v>0.1</v>
      </c>
      <c r="H13" s="1146">
        <v>6.9</v>
      </c>
      <c r="I13" s="1164">
        <v>-0.1</v>
      </c>
      <c r="J13" s="1076"/>
    </row>
    <row r="14" spans="1:13" s="157" customFormat="1" ht="15.95" customHeight="1">
      <c r="A14" s="927" t="s">
        <v>300</v>
      </c>
      <c r="B14" s="1146">
        <v>0</v>
      </c>
      <c r="C14" s="1146">
        <v>0</v>
      </c>
      <c r="D14" s="1146">
        <v>0</v>
      </c>
      <c r="E14" s="1146">
        <v>2.1</v>
      </c>
      <c r="F14" s="1146">
        <v>1.5</v>
      </c>
      <c r="G14" s="1146"/>
      <c r="H14" s="1146">
        <f>+E14</f>
        <v>2.1</v>
      </c>
      <c r="I14" s="1164">
        <v>1.5</v>
      </c>
      <c r="J14" s="158"/>
      <c r="K14" s="158"/>
    </row>
    <row r="15" spans="1:13" s="157" customFormat="1" ht="15.95" customHeight="1">
      <c r="A15" s="927" t="s">
        <v>301</v>
      </c>
      <c r="B15" s="1146">
        <v>0</v>
      </c>
      <c r="C15" s="1146">
        <v>0</v>
      </c>
      <c r="D15" s="1146">
        <v>0</v>
      </c>
      <c r="E15" s="1146">
        <v>0</v>
      </c>
      <c r="F15" s="1146"/>
      <c r="G15" s="1146"/>
      <c r="H15" s="1146">
        <f>+E15</f>
        <v>0</v>
      </c>
      <c r="I15" s="1164">
        <v>0</v>
      </c>
      <c r="J15" s="158"/>
      <c r="K15" s="158"/>
    </row>
    <row r="16" spans="1:13" s="157" customFormat="1" ht="15.95" customHeight="1">
      <c r="A16" s="1093" t="s">
        <v>302</v>
      </c>
      <c r="B16" s="1149">
        <v>2.6</v>
      </c>
      <c r="C16" s="1147">
        <v>11.9</v>
      </c>
      <c r="D16" s="1147">
        <v>2.2000000000000002</v>
      </c>
      <c r="E16" s="1147">
        <v>92.6</v>
      </c>
      <c r="F16" s="1147">
        <v>3.1</v>
      </c>
      <c r="G16" s="1147">
        <v>1</v>
      </c>
      <c r="H16" s="1147">
        <v>110.3</v>
      </c>
      <c r="I16" s="1165">
        <v>3</v>
      </c>
      <c r="J16" s="158"/>
      <c r="K16" s="158"/>
    </row>
    <row r="17" spans="1:254" s="157" customFormat="1" ht="15.95" customHeight="1">
      <c r="A17" s="11" t="s">
        <v>446</v>
      </c>
      <c r="B17" s="704"/>
      <c r="C17" s="704"/>
      <c r="D17" s="704"/>
      <c r="E17" s="704"/>
      <c r="F17" s="704"/>
      <c r="G17" s="704"/>
      <c r="H17" s="159"/>
      <c r="I17" s="159"/>
      <c r="J17" s="158"/>
      <c r="K17" s="158"/>
    </row>
    <row r="18" spans="1:254" s="157" customFormat="1" ht="15.95" customHeight="1">
      <c r="A18" s="705" t="str">
        <f>+"ABS in Loans and advances had EUR "&amp;ABS(C26)&amp;" billion "&amp;IF(C26&lt;0,"negative",)&amp;" revaluation reserve after tax - see table below"</f>
        <v>ABS in Loans and advances had EUR 0.1 billion negative revaluation reserve after tax - see table below</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6"/>
      <c r="BU18" s="706"/>
      <c r="BV18" s="706"/>
      <c r="BW18" s="706"/>
      <c r="BX18" s="706"/>
      <c r="BY18" s="706"/>
      <c r="BZ18" s="706"/>
      <c r="CA18" s="706"/>
      <c r="CB18" s="706"/>
      <c r="CC18" s="706"/>
      <c r="CD18" s="706"/>
      <c r="CE18" s="706"/>
      <c r="CF18" s="706"/>
      <c r="CG18" s="706"/>
      <c r="CH18" s="706"/>
      <c r="CI18" s="706"/>
      <c r="CJ18" s="706"/>
      <c r="CK18" s="706"/>
      <c r="CL18" s="706"/>
      <c r="CM18" s="706"/>
      <c r="CN18" s="706"/>
      <c r="CO18" s="706"/>
      <c r="CP18" s="706"/>
      <c r="CQ18" s="706"/>
      <c r="CR18" s="706"/>
      <c r="CS18" s="706"/>
      <c r="CT18" s="706"/>
      <c r="CU18" s="706"/>
      <c r="CV18" s="706"/>
      <c r="CW18" s="706"/>
      <c r="CX18" s="706"/>
      <c r="CY18" s="706"/>
      <c r="CZ18" s="706"/>
      <c r="DA18" s="706"/>
      <c r="DB18" s="706"/>
      <c r="DC18" s="706"/>
      <c r="DD18" s="706"/>
      <c r="DE18" s="706"/>
      <c r="DF18" s="706"/>
      <c r="DG18" s="706"/>
      <c r="DH18" s="706"/>
      <c r="DI18" s="706"/>
      <c r="DJ18" s="706"/>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6"/>
      <c r="FX18" s="706"/>
      <c r="FY18" s="706"/>
      <c r="FZ18" s="706"/>
      <c r="GA18" s="706"/>
      <c r="GB18" s="706"/>
      <c r="GC18" s="706"/>
      <c r="GD18" s="706"/>
      <c r="GE18" s="706"/>
      <c r="GF18" s="706"/>
      <c r="GG18" s="706"/>
      <c r="GH18" s="706"/>
      <c r="GI18" s="706"/>
      <c r="GJ18" s="706"/>
      <c r="GK18" s="706"/>
      <c r="GL18" s="706"/>
      <c r="GM18" s="706"/>
      <c r="GN18" s="706"/>
      <c r="GO18" s="706"/>
      <c r="GP18" s="706"/>
      <c r="GQ18" s="706"/>
      <c r="GR18" s="706"/>
      <c r="GS18" s="706"/>
      <c r="GT18" s="706"/>
      <c r="GU18" s="706"/>
      <c r="GV18" s="706"/>
      <c r="GW18" s="706"/>
      <c r="GX18" s="706"/>
      <c r="GY18" s="706"/>
      <c r="GZ18" s="706"/>
      <c r="HA18" s="706"/>
      <c r="HB18" s="706"/>
      <c r="HC18" s="706"/>
      <c r="HD18" s="706"/>
      <c r="HE18" s="706"/>
      <c r="HF18" s="706"/>
      <c r="HG18" s="706"/>
      <c r="HH18" s="706"/>
      <c r="HI18" s="706"/>
      <c r="HJ18" s="706"/>
      <c r="HK18" s="706"/>
      <c r="HL18" s="706"/>
      <c r="HM18" s="706"/>
      <c r="HN18" s="706"/>
      <c r="HO18" s="706"/>
      <c r="HP18" s="706"/>
      <c r="HQ18" s="706"/>
      <c r="HR18" s="706"/>
      <c r="HS18" s="706"/>
      <c r="HT18" s="706"/>
      <c r="HU18" s="706"/>
      <c r="HV18" s="706"/>
      <c r="HW18" s="706"/>
      <c r="HX18" s="706"/>
      <c r="HY18" s="706"/>
      <c r="HZ18" s="706"/>
      <c r="IA18" s="706"/>
      <c r="IB18" s="706"/>
      <c r="IC18" s="706"/>
      <c r="ID18" s="706"/>
      <c r="IE18" s="706"/>
      <c r="IF18" s="706"/>
      <c r="IG18" s="706"/>
      <c r="IH18" s="706"/>
      <c r="II18" s="706"/>
      <c r="IJ18" s="706"/>
      <c r="IK18" s="706"/>
      <c r="IL18" s="706"/>
      <c r="IM18" s="706"/>
      <c r="IN18" s="706"/>
      <c r="IO18" s="706"/>
      <c r="IP18" s="706"/>
      <c r="IQ18" s="706"/>
      <c r="IR18" s="706"/>
      <c r="IS18" s="706"/>
      <c r="IT18" s="706"/>
    </row>
    <row r="19" spans="1:254" s="157" customFormat="1" ht="15.95" customHeight="1">
      <c r="A19" s="59"/>
      <c r="B19" s="158"/>
      <c r="C19" s="158"/>
      <c r="D19" s="158"/>
      <c r="E19" s="158"/>
      <c r="F19" s="158"/>
      <c r="G19" s="158"/>
      <c r="H19" s="158"/>
      <c r="I19" s="158"/>
      <c r="J19" s="158"/>
      <c r="K19" s="158"/>
    </row>
    <row r="20" spans="1:254" ht="19.5" customHeight="1">
      <c r="A20" s="1084" t="s">
        <v>332</v>
      </c>
      <c r="B20" s="1091"/>
      <c r="C20" s="1091"/>
      <c r="D20" s="1091"/>
      <c r="E20" s="1091"/>
      <c r="F20" s="1091"/>
      <c r="G20" s="1091"/>
      <c r="H20" s="1091"/>
      <c r="I20" s="1091"/>
    </row>
    <row r="21" spans="1:254" ht="32.1" customHeight="1">
      <c r="A21" s="1104"/>
      <c r="B21" s="1216" t="s">
        <v>288</v>
      </c>
      <c r="C21" s="1216"/>
      <c r="D21" s="1151" t="s">
        <v>289</v>
      </c>
      <c r="E21" s="1216" t="s">
        <v>290</v>
      </c>
      <c r="F21" s="1216"/>
      <c r="G21" s="1150" t="s">
        <v>291</v>
      </c>
      <c r="H21" s="1216" t="s">
        <v>86</v>
      </c>
      <c r="I21" s="1217"/>
      <c r="J21" s="59"/>
    </row>
    <row r="22" spans="1:254" s="703" customFormat="1" ht="15.95" customHeight="1">
      <c r="A22" s="1105" t="s">
        <v>85</v>
      </c>
      <c r="B22" s="1092" t="s">
        <v>292</v>
      </c>
      <c r="C22" s="1092" t="s">
        <v>293</v>
      </c>
      <c r="D22" s="1092" t="s">
        <v>292</v>
      </c>
      <c r="E22" s="1092" t="s">
        <v>292</v>
      </c>
      <c r="F22" s="1092" t="s">
        <v>293</v>
      </c>
      <c r="G22" s="1092" t="s">
        <v>292</v>
      </c>
      <c r="H22" s="1092" t="s">
        <v>292</v>
      </c>
      <c r="I22" s="1097" t="s">
        <v>293</v>
      </c>
      <c r="J22" s="702"/>
      <c r="K22" s="702"/>
      <c r="M22" s="707"/>
    </row>
    <row r="23" spans="1:254" ht="15.95" customHeight="1">
      <c r="A23" s="12" t="s">
        <v>303</v>
      </c>
      <c r="B23" s="928"/>
      <c r="C23" s="928"/>
      <c r="D23" s="928"/>
      <c r="E23" s="928">
        <v>0.4</v>
      </c>
      <c r="F23" s="928"/>
      <c r="G23" s="928">
        <v>0.1</v>
      </c>
      <c r="H23" s="928">
        <v>0.5</v>
      </c>
      <c r="I23" s="1098"/>
      <c r="J23" s="59"/>
    </row>
    <row r="24" spans="1:254" ht="15.95" customHeight="1">
      <c r="A24" s="12" t="s">
        <v>304</v>
      </c>
      <c r="B24" s="929">
        <v>3.9</v>
      </c>
      <c r="C24" s="929">
        <v>-0.1</v>
      </c>
      <c r="D24" s="929"/>
      <c r="E24" s="929">
        <v>0.1</v>
      </c>
      <c r="F24" s="929"/>
      <c r="G24" s="929"/>
      <c r="H24" s="929">
        <v>4</v>
      </c>
      <c r="I24" s="1099">
        <v>-0.1</v>
      </c>
      <c r="J24" s="59"/>
    </row>
    <row r="25" spans="1:254" ht="15.95" customHeight="1">
      <c r="A25" s="12" t="s">
        <v>305</v>
      </c>
      <c r="B25" s="930">
        <v>1.8</v>
      </c>
      <c r="C25" s="930"/>
      <c r="D25" s="930">
        <v>0.4</v>
      </c>
      <c r="E25" s="930">
        <v>0.2</v>
      </c>
      <c r="F25" s="930"/>
      <c r="G25" s="930"/>
      <c r="H25" s="930">
        <v>2.4</v>
      </c>
      <c r="I25" s="1100"/>
      <c r="J25" s="59"/>
    </row>
    <row r="26" spans="1:254" ht="15.95" customHeight="1">
      <c r="A26" s="1094" t="s">
        <v>86</v>
      </c>
      <c r="B26" s="1095">
        <v>5.7</v>
      </c>
      <c r="C26" s="1095">
        <v>-0.1</v>
      </c>
      <c r="D26" s="1095">
        <v>0.4</v>
      </c>
      <c r="E26" s="1095">
        <v>0.7</v>
      </c>
      <c r="F26" s="1095"/>
      <c r="G26" s="1095">
        <v>0.1</v>
      </c>
      <c r="H26" s="1095">
        <v>6.9</v>
      </c>
      <c r="I26" s="1101">
        <v>-0.1</v>
      </c>
      <c r="J26" s="59"/>
    </row>
    <row r="27" spans="1:254" s="80" customFormat="1" ht="15.95" customHeight="1">
      <c r="A27" s="11" t="s">
        <v>447</v>
      </c>
      <c r="B27" s="931"/>
      <c r="C27" s="11"/>
      <c r="D27" s="11"/>
      <c r="E27" s="11"/>
      <c r="F27" s="12"/>
      <c r="G27" s="932"/>
      <c r="H27" s="932"/>
      <c r="I27" s="12"/>
      <c r="K27" s="59"/>
      <c r="L27" s="58"/>
      <c r="M27" s="157"/>
      <c r="N27" s="58"/>
      <c r="O27" s="58"/>
      <c r="P27" s="58"/>
      <c r="Q27" s="58"/>
      <c r="R27" s="58"/>
      <c r="S27" s="58"/>
      <c r="T27" s="58"/>
      <c r="U27" s="58"/>
      <c r="V27" s="58"/>
      <c r="W27" s="58"/>
      <c r="X27" s="58"/>
      <c r="Y27" s="58"/>
      <c r="Z27" s="58"/>
    </row>
    <row r="28" spans="1:254" ht="15.95" customHeight="1">
      <c r="K28" s="58"/>
      <c r="M28" s="58"/>
    </row>
    <row r="33" spans="1:1" ht="15">
      <c r="A33" s="708"/>
    </row>
    <row r="35" spans="1:1">
      <c r="A35" s="80"/>
    </row>
  </sheetData>
  <mergeCells count="5">
    <mergeCell ref="E6:F6"/>
    <mergeCell ref="H6:I6"/>
    <mergeCell ref="B21:C21"/>
    <mergeCell ref="E21:F21"/>
    <mergeCell ref="H21:I21"/>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showZeros="0" view="pageBreakPreview" zoomScale="70" zoomScaleNormal="100" zoomScaleSheetLayoutView="70" workbookViewId="0"/>
  </sheetViews>
  <sheetFormatPr defaultColWidth="9.140625" defaultRowHeight="12.75"/>
  <cols>
    <col min="1" max="1" width="50.7109375" style="310" customWidth="1"/>
    <col min="2" max="4" width="14.28515625" style="312" customWidth="1"/>
    <col min="5" max="12" width="14.28515625" style="310" customWidth="1"/>
    <col min="13" max="13" width="1.7109375" style="310" customWidth="1"/>
    <col min="14" max="16384" width="9.140625" style="310"/>
  </cols>
  <sheetData>
    <row r="1" spans="1:13" s="92" customFormat="1" ht="50.1" customHeight="1">
      <c r="A1" s="91"/>
    </row>
    <row r="2" spans="1:13" s="95" customFormat="1" ht="39.950000000000003" customHeight="1">
      <c r="A2" s="94" t="s">
        <v>463</v>
      </c>
      <c r="C2" s="121"/>
      <c r="D2" s="121"/>
      <c r="H2" s="122"/>
      <c r="K2" s="122"/>
      <c r="L2" s="221"/>
      <c r="M2" s="121"/>
    </row>
    <row r="3" spans="1:13" s="95" customFormat="1" ht="2.1" customHeight="1">
      <c r="A3" s="222"/>
      <c r="B3" s="223"/>
      <c r="C3" s="224"/>
      <c r="D3" s="224"/>
      <c r="E3" s="223"/>
      <c r="F3" s="223"/>
      <c r="G3" s="223"/>
      <c r="H3" s="225"/>
      <c r="I3" s="223"/>
      <c r="J3" s="223"/>
      <c r="K3" s="223"/>
      <c r="L3" s="223"/>
      <c r="M3" s="121"/>
    </row>
    <row r="4" spans="1:13" s="98" customFormat="1" ht="15.75" customHeight="1">
      <c r="A4" s="96"/>
      <c r="B4" s="96"/>
      <c r="C4" s="96"/>
      <c r="D4" s="96"/>
      <c r="E4" s="97"/>
      <c r="F4" s="97"/>
      <c r="G4" s="97"/>
      <c r="H4" s="97"/>
      <c r="M4" s="99"/>
    </row>
    <row r="5" spans="1:13" s="98" customFormat="1" ht="20.100000000000001" customHeight="1">
      <c r="A5" s="429" t="s">
        <v>420</v>
      </c>
      <c r="B5" s="430"/>
      <c r="C5" s="430"/>
      <c r="D5" s="430"/>
      <c r="E5" s="430"/>
      <c r="F5" s="430"/>
      <c r="G5" s="430"/>
      <c r="H5" s="430"/>
      <c r="I5" s="430"/>
      <c r="J5" s="430"/>
      <c r="K5" s="430"/>
      <c r="L5" s="431"/>
      <c r="M5" s="99"/>
    </row>
    <row r="6" spans="1:13" ht="15.95" customHeight="1">
      <c r="A6" s="432"/>
      <c r="B6" s="938"/>
      <c r="C6" s="433"/>
      <c r="D6" s="234"/>
      <c r="E6" s="234"/>
      <c r="F6" s="234"/>
      <c r="G6" s="235" t="s">
        <v>129</v>
      </c>
      <c r="H6" s="234"/>
      <c r="I6" s="234"/>
      <c r="J6" s="234" t="s">
        <v>130</v>
      </c>
      <c r="K6" s="234"/>
      <c r="L6" s="433" t="s">
        <v>131</v>
      </c>
      <c r="M6" s="234"/>
    </row>
    <row r="7" spans="1:13" ht="15.95" customHeight="1">
      <c r="A7" s="432"/>
      <c r="B7" s="939" t="s">
        <v>86</v>
      </c>
      <c r="C7" s="234" t="s">
        <v>129</v>
      </c>
      <c r="D7" s="234" t="s">
        <v>129</v>
      </c>
      <c r="E7" s="234" t="s">
        <v>129</v>
      </c>
      <c r="F7" s="234" t="s">
        <v>129</v>
      </c>
      <c r="G7" s="236" t="s">
        <v>132</v>
      </c>
      <c r="H7" s="234" t="s">
        <v>133</v>
      </c>
      <c r="I7" s="237" t="s">
        <v>134</v>
      </c>
      <c r="J7" s="237" t="s">
        <v>135</v>
      </c>
      <c r="K7" s="237" t="s">
        <v>136</v>
      </c>
      <c r="L7" s="237" t="s">
        <v>137</v>
      </c>
      <c r="M7" s="234"/>
    </row>
    <row r="8" spans="1:13" ht="15.95" customHeight="1">
      <c r="A8" s="434" t="s">
        <v>85</v>
      </c>
      <c r="B8" s="940" t="s">
        <v>90</v>
      </c>
      <c r="C8" s="241" t="s">
        <v>90</v>
      </c>
      <c r="D8" s="241" t="s">
        <v>139</v>
      </c>
      <c r="E8" s="241" t="s">
        <v>140</v>
      </c>
      <c r="F8" s="241" t="s">
        <v>141</v>
      </c>
      <c r="G8" s="435" t="s">
        <v>142</v>
      </c>
      <c r="H8" s="241" t="s">
        <v>90</v>
      </c>
      <c r="I8" s="241" t="s">
        <v>143</v>
      </c>
      <c r="J8" s="241" t="s">
        <v>144</v>
      </c>
      <c r="K8" s="241" t="s">
        <v>145</v>
      </c>
      <c r="L8" s="241" t="s">
        <v>146</v>
      </c>
      <c r="M8" s="234"/>
    </row>
    <row r="9" spans="1:13" s="98" customFormat="1" ht="15.95" customHeight="1">
      <c r="A9" s="436" t="s">
        <v>186</v>
      </c>
      <c r="B9" s="941"/>
      <c r="C9" s="942"/>
      <c r="D9" s="247"/>
      <c r="E9" s="247"/>
      <c r="F9" s="247"/>
      <c r="G9" s="437"/>
      <c r="H9" s="438"/>
      <c r="I9" s="247"/>
      <c r="J9" s="247"/>
      <c r="K9" s="247"/>
      <c r="L9" s="247"/>
      <c r="M9" s="99"/>
    </row>
    <row r="10" spans="1:13" s="98" customFormat="1" ht="15.95" customHeight="1">
      <c r="A10" s="439" t="s">
        <v>187</v>
      </c>
      <c r="B10" s="943">
        <v>275.57231059399999</v>
      </c>
      <c r="C10" s="944">
        <v>275.57231059399999</v>
      </c>
      <c r="D10" s="440">
        <v>131.59685697500001</v>
      </c>
      <c r="E10" s="440">
        <v>31.854902645999999</v>
      </c>
      <c r="F10" s="440">
        <v>63.175520116000001</v>
      </c>
      <c r="G10" s="441">
        <v>48.945030856999999</v>
      </c>
      <c r="H10" s="442">
        <v>0</v>
      </c>
      <c r="I10" s="440">
        <v>0</v>
      </c>
      <c r="J10" s="440">
        <v>0</v>
      </c>
      <c r="K10" s="440">
        <v>0</v>
      </c>
      <c r="L10" s="440">
        <v>0</v>
      </c>
      <c r="M10" s="99"/>
    </row>
    <row r="11" spans="1:13" s="98" customFormat="1" ht="15.95" customHeight="1">
      <c r="A11" s="123" t="s">
        <v>188</v>
      </c>
      <c r="B11" s="945">
        <v>0.95281068495253862</v>
      </c>
      <c r="C11" s="946">
        <v>0.95281068495253862</v>
      </c>
      <c r="D11" s="443">
        <v>-0.53340453900000284</v>
      </c>
      <c r="E11" s="443">
        <v>0.27704376500000194</v>
      </c>
      <c r="F11" s="443">
        <v>0.46829736099999764</v>
      </c>
      <c r="G11" s="444">
        <v>0.74087409795254189</v>
      </c>
      <c r="H11" s="445">
        <v>0</v>
      </c>
      <c r="I11" s="443">
        <v>0</v>
      </c>
      <c r="J11" s="443">
        <v>0</v>
      </c>
      <c r="K11" s="443">
        <v>0</v>
      </c>
      <c r="L11" s="443">
        <v>0</v>
      </c>
      <c r="M11" s="227"/>
    </row>
    <row r="12" spans="1:13" s="98" customFormat="1" ht="15.95" customHeight="1">
      <c r="A12" s="123" t="s">
        <v>189</v>
      </c>
      <c r="B12" s="945">
        <v>-0.27900000000000003</v>
      </c>
      <c r="C12" s="946">
        <v>-0.27900000000000003</v>
      </c>
      <c r="D12" s="443">
        <v>-0.27900000000000003</v>
      </c>
      <c r="E12" s="443">
        <v>0</v>
      </c>
      <c r="F12" s="443">
        <v>0</v>
      </c>
      <c r="G12" s="444">
        <v>0</v>
      </c>
      <c r="H12" s="445">
        <v>0</v>
      </c>
      <c r="I12" s="443">
        <v>0</v>
      </c>
      <c r="J12" s="443">
        <v>0</v>
      </c>
      <c r="K12" s="443">
        <v>0</v>
      </c>
      <c r="L12" s="443">
        <v>0</v>
      </c>
    </row>
    <row r="13" spans="1:13" s="98" customFormat="1" ht="15.95" customHeight="1">
      <c r="A13" s="123" t="s">
        <v>190</v>
      </c>
      <c r="B13" s="945">
        <v>0</v>
      </c>
      <c r="C13" s="946">
        <v>0</v>
      </c>
      <c r="D13" s="443">
        <v>0</v>
      </c>
      <c r="E13" s="443">
        <v>0</v>
      </c>
      <c r="F13" s="443">
        <v>0</v>
      </c>
      <c r="G13" s="444">
        <v>0</v>
      </c>
      <c r="H13" s="445">
        <v>0</v>
      </c>
      <c r="I13" s="443">
        <v>0</v>
      </c>
      <c r="J13" s="443">
        <v>0</v>
      </c>
      <c r="K13" s="443">
        <v>0</v>
      </c>
      <c r="L13" s="443">
        <v>0</v>
      </c>
    </row>
    <row r="14" spans="1:13" s="98" customFormat="1" ht="15.95" customHeight="1">
      <c r="A14" s="446" t="s">
        <v>191</v>
      </c>
      <c r="B14" s="947">
        <v>0.16524414104746249</v>
      </c>
      <c r="C14" s="948">
        <v>0.16524414104746249</v>
      </c>
      <c r="D14" s="447">
        <v>0</v>
      </c>
      <c r="E14" s="447">
        <v>0</v>
      </c>
      <c r="F14" s="447">
        <v>0</v>
      </c>
      <c r="G14" s="448">
        <v>0.16524414104746249</v>
      </c>
      <c r="H14" s="449">
        <v>0</v>
      </c>
      <c r="I14" s="447">
        <v>0</v>
      </c>
      <c r="J14" s="447">
        <v>0</v>
      </c>
      <c r="K14" s="447">
        <v>0</v>
      </c>
      <c r="L14" s="447">
        <v>0</v>
      </c>
    </row>
    <row r="15" spans="1:13" s="98" customFormat="1" ht="15.95" customHeight="1">
      <c r="A15" s="450" t="s">
        <v>192</v>
      </c>
      <c r="B15" s="949">
        <v>276.41136542000004</v>
      </c>
      <c r="C15" s="950">
        <v>276.41136542000004</v>
      </c>
      <c r="D15" s="451">
        <v>130.78445243600001</v>
      </c>
      <c r="E15" s="451">
        <v>32.131946411000001</v>
      </c>
      <c r="F15" s="451">
        <v>63.643817476999999</v>
      </c>
      <c r="G15" s="452">
        <v>49.851149096</v>
      </c>
      <c r="H15" s="453">
        <v>0</v>
      </c>
      <c r="I15" s="451">
        <v>0</v>
      </c>
      <c r="J15" s="451">
        <v>0</v>
      </c>
      <c r="K15" s="451">
        <v>0</v>
      </c>
      <c r="L15" s="451">
        <v>0</v>
      </c>
    </row>
    <row r="16" spans="1:13" s="98" customFormat="1" ht="15.95" customHeight="1">
      <c r="A16" s="436" t="s">
        <v>193</v>
      </c>
      <c r="B16" s="951"/>
      <c r="C16" s="952"/>
      <c r="D16" s="454"/>
      <c r="E16" s="454"/>
      <c r="F16" s="454"/>
      <c r="G16" s="455"/>
      <c r="H16" s="456"/>
      <c r="I16" s="454"/>
      <c r="J16" s="454"/>
      <c r="K16" s="454"/>
      <c r="L16" s="454"/>
    </row>
    <row r="17" spans="1:12" s="98" customFormat="1" ht="15.95" customHeight="1">
      <c r="A17" s="439" t="s">
        <v>187</v>
      </c>
      <c r="B17" s="943">
        <v>223.91638499600001</v>
      </c>
      <c r="C17" s="944">
        <v>94.427724352000013</v>
      </c>
      <c r="D17" s="440">
        <v>36.119293593999998</v>
      </c>
      <c r="E17" s="440">
        <v>36.212819877999998</v>
      </c>
      <c r="F17" s="440">
        <v>4.6844112600000001</v>
      </c>
      <c r="G17" s="441">
        <v>17.411199620000001</v>
      </c>
      <c r="H17" s="442">
        <v>129.48866064399999</v>
      </c>
      <c r="I17" s="440">
        <v>76.836074935496214</v>
      </c>
      <c r="J17" s="440">
        <v>43.123421817742468</v>
      </c>
      <c r="K17" s="440">
        <v>2.330507597675826</v>
      </c>
      <c r="L17" s="440">
        <v>7.1986562929024327</v>
      </c>
    </row>
    <row r="18" spans="1:12" s="98" customFormat="1" ht="15.95" customHeight="1">
      <c r="A18" s="123" t="s">
        <v>188</v>
      </c>
      <c r="B18" s="945">
        <v>2.3563132185345088</v>
      </c>
      <c r="C18" s="946">
        <v>0.4743887888967171</v>
      </c>
      <c r="D18" s="443">
        <v>-0.11757970499999715</v>
      </c>
      <c r="E18" s="443">
        <v>-0.71460490999999848</v>
      </c>
      <c r="F18" s="443">
        <v>0.19516957400000035</v>
      </c>
      <c r="G18" s="444">
        <v>1.1114038298967124</v>
      </c>
      <c r="H18" s="445">
        <v>1.8819244296377917</v>
      </c>
      <c r="I18" s="443">
        <v>0.17666259464012282</v>
      </c>
      <c r="J18" s="443">
        <v>1.084136417864241</v>
      </c>
      <c r="K18" s="443">
        <v>0.63101647825918328</v>
      </c>
      <c r="L18" s="443">
        <v>-9.8910605749180786E-3</v>
      </c>
    </row>
    <row r="19" spans="1:12" s="98" customFormat="1" ht="15.95" customHeight="1">
      <c r="A19" s="123" t="s">
        <v>189</v>
      </c>
      <c r="B19" s="945">
        <v>0</v>
      </c>
      <c r="C19" s="946">
        <v>0</v>
      </c>
      <c r="D19" s="443">
        <v>0</v>
      </c>
      <c r="E19" s="443">
        <v>0</v>
      </c>
      <c r="F19" s="443">
        <v>0</v>
      </c>
      <c r="G19" s="444">
        <v>0</v>
      </c>
      <c r="H19" s="445">
        <v>0</v>
      </c>
      <c r="I19" s="443">
        <v>0</v>
      </c>
      <c r="J19" s="443">
        <v>0</v>
      </c>
      <c r="K19" s="443">
        <v>0</v>
      </c>
      <c r="L19" s="443">
        <v>0</v>
      </c>
    </row>
    <row r="20" spans="1:12" s="98" customFormat="1" ht="15.95" customHeight="1">
      <c r="A20" s="123" t="s">
        <v>190</v>
      </c>
      <c r="B20" s="945">
        <v>0</v>
      </c>
      <c r="C20" s="946">
        <v>0</v>
      </c>
      <c r="D20" s="443">
        <v>0</v>
      </c>
      <c r="E20" s="443">
        <v>0</v>
      </c>
      <c r="F20" s="443">
        <v>0</v>
      </c>
      <c r="G20" s="444">
        <v>0</v>
      </c>
      <c r="H20" s="445">
        <v>0</v>
      </c>
      <c r="I20" s="443">
        <v>0</v>
      </c>
      <c r="J20" s="443">
        <v>0</v>
      </c>
      <c r="K20" s="443">
        <v>0</v>
      </c>
      <c r="L20" s="443">
        <v>0</v>
      </c>
    </row>
    <row r="21" spans="1:12" s="98" customFormat="1" ht="15.95" customHeight="1">
      <c r="A21" s="446" t="s">
        <v>191</v>
      </c>
      <c r="B21" s="947">
        <v>4.5756910554655006</v>
      </c>
      <c r="C21" s="948">
        <v>7.3001281103286741E-2</v>
      </c>
      <c r="D21" s="447">
        <v>0</v>
      </c>
      <c r="E21" s="447">
        <v>0</v>
      </c>
      <c r="F21" s="447">
        <v>0</v>
      </c>
      <c r="G21" s="448">
        <v>7.3001281103286741E-2</v>
      </c>
      <c r="H21" s="449">
        <v>4.5026897743622136</v>
      </c>
      <c r="I21" s="447">
        <v>3.1668943275864105</v>
      </c>
      <c r="J21" s="447">
        <v>1.2967564747248459</v>
      </c>
      <c r="K21" s="447">
        <v>0</v>
      </c>
      <c r="L21" s="447">
        <v>3.9038972050956723E-2</v>
      </c>
    </row>
    <row r="22" spans="1:12" s="98" customFormat="1" ht="15.95" customHeight="1">
      <c r="A22" s="450" t="s">
        <v>192</v>
      </c>
      <c r="B22" s="949">
        <v>230.84838926999998</v>
      </c>
      <c r="C22" s="950">
        <v>94.97511442199999</v>
      </c>
      <c r="D22" s="451">
        <v>36.001713889000001</v>
      </c>
      <c r="E22" s="451">
        <v>35.498214967999999</v>
      </c>
      <c r="F22" s="451">
        <v>4.8795808340000004</v>
      </c>
      <c r="G22" s="452">
        <v>18.595604731000002</v>
      </c>
      <c r="H22" s="453">
        <v>135.87327484799999</v>
      </c>
      <c r="I22" s="451">
        <v>80.179631858999997</v>
      </c>
      <c r="J22" s="451">
        <v>45.504314710999999</v>
      </c>
      <c r="K22" s="451">
        <v>2.9615240749999998</v>
      </c>
      <c r="L22" s="451">
        <v>7.2278042039999999</v>
      </c>
    </row>
    <row r="23" spans="1:12" s="98" customFormat="1" ht="15.95" customHeight="1">
      <c r="A23" s="436" t="s">
        <v>194</v>
      </c>
      <c r="B23" s="951"/>
      <c r="C23" s="952"/>
      <c r="D23" s="454"/>
      <c r="E23" s="454"/>
      <c r="F23" s="454"/>
      <c r="G23" s="455"/>
      <c r="H23" s="456"/>
      <c r="I23" s="454"/>
      <c r="J23" s="454"/>
      <c r="K23" s="454"/>
      <c r="L23" s="454"/>
    </row>
    <row r="24" spans="1:12" s="98" customFormat="1" ht="15.95" customHeight="1">
      <c r="A24" s="439" t="s">
        <v>187</v>
      </c>
      <c r="B24" s="943">
        <v>478.53912685300003</v>
      </c>
      <c r="C24" s="944">
        <v>402.87549151500002</v>
      </c>
      <c r="D24" s="440">
        <v>116.043599727</v>
      </c>
      <c r="E24" s="440">
        <v>81.578121471000003</v>
      </c>
      <c r="F24" s="440">
        <v>111.67306996000001</v>
      </c>
      <c r="G24" s="441">
        <v>93.580700356999998</v>
      </c>
      <c r="H24" s="442">
        <v>75.663635338000006</v>
      </c>
      <c r="I24" s="440">
        <v>1.2438232309425845</v>
      </c>
      <c r="J24" s="440">
        <v>37.23526320840827</v>
      </c>
      <c r="K24" s="440">
        <v>3.175646370285492</v>
      </c>
      <c r="L24" s="440">
        <v>34.008902528093678</v>
      </c>
    </row>
    <row r="25" spans="1:12" s="98" customFormat="1" ht="15.95" customHeight="1">
      <c r="A25" s="123" t="s">
        <v>188</v>
      </c>
      <c r="B25" s="945">
        <v>4.3139674945793871</v>
      </c>
      <c r="C25" s="946">
        <v>1.2540761793133015</v>
      </c>
      <c r="D25" s="443">
        <v>-0.64948111500000039</v>
      </c>
      <c r="E25" s="443">
        <v>1.1654906199999999</v>
      </c>
      <c r="F25" s="443">
        <v>-0.22473321300000748</v>
      </c>
      <c r="G25" s="444">
        <v>0.96279988731330945</v>
      </c>
      <c r="H25" s="445">
        <v>3.0598913152660856</v>
      </c>
      <c r="I25" s="443">
        <v>0.18659258172589532</v>
      </c>
      <c r="J25" s="443">
        <v>4.7843316793922277</v>
      </c>
      <c r="K25" s="443">
        <v>0.68049860779393889</v>
      </c>
      <c r="L25" s="443">
        <v>-2.5915315537544448</v>
      </c>
    </row>
    <row r="26" spans="1:12" s="98" customFormat="1" ht="15.95" customHeight="1">
      <c r="A26" s="123" t="s">
        <v>189</v>
      </c>
      <c r="B26" s="945">
        <v>0</v>
      </c>
      <c r="C26" s="946">
        <v>0</v>
      </c>
      <c r="D26" s="443">
        <v>0</v>
      </c>
      <c r="E26" s="443">
        <v>0</v>
      </c>
      <c r="F26" s="443">
        <v>0</v>
      </c>
      <c r="G26" s="444">
        <v>0</v>
      </c>
      <c r="H26" s="445">
        <v>0</v>
      </c>
      <c r="I26" s="443">
        <v>0</v>
      </c>
      <c r="J26" s="443">
        <v>0</v>
      </c>
      <c r="K26" s="443">
        <v>0</v>
      </c>
      <c r="L26" s="443">
        <v>0</v>
      </c>
    </row>
    <row r="27" spans="1:12" s="98" customFormat="1" ht="15.95" customHeight="1">
      <c r="A27" s="123" t="s">
        <v>190</v>
      </c>
      <c r="B27" s="945">
        <v>0</v>
      </c>
      <c r="C27" s="946">
        <v>0</v>
      </c>
      <c r="D27" s="443">
        <v>0</v>
      </c>
      <c r="E27" s="443">
        <v>0</v>
      </c>
      <c r="F27" s="443">
        <v>0</v>
      </c>
      <c r="G27" s="444">
        <v>0</v>
      </c>
      <c r="H27" s="445">
        <v>0</v>
      </c>
      <c r="I27" s="443">
        <v>0</v>
      </c>
      <c r="J27" s="443">
        <v>0</v>
      </c>
      <c r="K27" s="443">
        <v>0</v>
      </c>
      <c r="L27" s="443">
        <v>0</v>
      </c>
    </row>
    <row r="28" spans="1:12" s="98" customFormat="1" ht="15.95" customHeight="1">
      <c r="A28" s="446" t="s">
        <v>191</v>
      </c>
      <c r="B28" s="947">
        <v>0.43780681142059852</v>
      </c>
      <c r="C28" s="948">
        <v>0.13319193168669127</v>
      </c>
      <c r="D28" s="447">
        <v>0</v>
      </c>
      <c r="E28" s="447">
        <v>0</v>
      </c>
      <c r="F28" s="447">
        <v>0</v>
      </c>
      <c r="G28" s="448">
        <v>0.13319193168669127</v>
      </c>
      <c r="H28" s="449">
        <v>0.30461487973390722</v>
      </c>
      <c r="I28" s="447">
        <v>4.420421157385683E-2</v>
      </c>
      <c r="J28" s="447">
        <v>4.3618610495162968E-2</v>
      </c>
      <c r="K28" s="447">
        <v>0.1025841422322855</v>
      </c>
      <c r="L28" s="447">
        <v>0.11420791543260192</v>
      </c>
    </row>
    <row r="29" spans="1:12" s="98" customFormat="1" ht="15.95" customHeight="1">
      <c r="A29" s="450" t="s">
        <v>192</v>
      </c>
      <c r="B29" s="949">
        <v>483.29090115899999</v>
      </c>
      <c r="C29" s="950">
        <v>404.26275962599999</v>
      </c>
      <c r="D29" s="451">
        <v>115.394118612</v>
      </c>
      <c r="E29" s="451">
        <v>82.743612091000003</v>
      </c>
      <c r="F29" s="451">
        <v>111.448336747</v>
      </c>
      <c r="G29" s="452">
        <v>94.676692176000003</v>
      </c>
      <c r="H29" s="453">
        <v>79.028141532999996</v>
      </c>
      <c r="I29" s="451">
        <v>1.4746200249999999</v>
      </c>
      <c r="J29" s="451">
        <v>42.063213498999993</v>
      </c>
      <c r="K29" s="451">
        <v>3.9587291200000001</v>
      </c>
      <c r="L29" s="451">
        <v>31.531578891000002</v>
      </c>
    </row>
    <row r="30" spans="1:12" s="98" customFormat="1" ht="15.95" customHeight="1">
      <c r="A30" s="436" t="s">
        <v>195</v>
      </c>
      <c r="B30" s="951"/>
      <c r="C30" s="952"/>
      <c r="D30" s="454"/>
      <c r="E30" s="454"/>
      <c r="F30" s="454"/>
      <c r="G30" s="455"/>
      <c r="H30" s="456"/>
      <c r="I30" s="454"/>
      <c r="J30" s="454"/>
      <c r="K30" s="454"/>
      <c r="L30" s="454"/>
    </row>
    <row r="31" spans="1:12" s="98" customFormat="1" ht="15.95" customHeight="1">
      <c r="A31" s="439" t="s">
        <v>187</v>
      </c>
      <c r="B31" s="943">
        <v>63.532105350000002</v>
      </c>
      <c r="C31" s="944">
        <v>63.378342410999998</v>
      </c>
      <c r="D31" s="440">
        <v>18.813860753</v>
      </c>
      <c r="E31" s="440">
        <v>27.860180051</v>
      </c>
      <c r="F31" s="440">
        <v>7.2680783489999996</v>
      </c>
      <c r="G31" s="441">
        <v>9.4362232580000001</v>
      </c>
      <c r="H31" s="442">
        <v>0.15376293899999999</v>
      </c>
      <c r="I31" s="440">
        <v>0</v>
      </c>
      <c r="J31" s="440">
        <v>0</v>
      </c>
      <c r="K31" s="440">
        <v>0</v>
      </c>
      <c r="L31" s="440">
        <v>0.15376293850606199</v>
      </c>
    </row>
    <row r="32" spans="1:12" s="98" customFormat="1" ht="15.95" customHeight="1">
      <c r="A32" s="123" t="s">
        <v>188</v>
      </c>
      <c r="B32" s="945">
        <v>0.9641053422121264</v>
      </c>
      <c r="C32" s="946">
        <v>0.96301999338698874</v>
      </c>
      <c r="D32" s="443">
        <v>0.36763519000000144</v>
      </c>
      <c r="E32" s="443">
        <v>-0.1005783699311209</v>
      </c>
      <c r="F32" s="443">
        <v>0.12415215774000021</v>
      </c>
      <c r="G32" s="444">
        <v>0.57181101557810798</v>
      </c>
      <c r="H32" s="445">
        <v>1.0853488251376109E-3</v>
      </c>
      <c r="I32" s="443">
        <v>0</v>
      </c>
      <c r="J32" s="443">
        <v>0</v>
      </c>
      <c r="K32" s="443">
        <v>0</v>
      </c>
      <c r="L32" s="443">
        <v>1.0853490220976026E-3</v>
      </c>
    </row>
    <row r="33" spans="1:12" s="98" customFormat="1" ht="15.95" customHeight="1">
      <c r="A33" s="123" t="s">
        <v>189</v>
      </c>
      <c r="B33" s="945">
        <v>0</v>
      </c>
      <c r="C33" s="946">
        <v>0</v>
      </c>
      <c r="D33" s="443">
        <v>0</v>
      </c>
      <c r="E33" s="443">
        <v>0</v>
      </c>
      <c r="F33" s="443">
        <v>0</v>
      </c>
      <c r="G33" s="444">
        <v>0</v>
      </c>
      <c r="H33" s="445">
        <v>0</v>
      </c>
      <c r="I33" s="443">
        <v>0</v>
      </c>
      <c r="J33" s="443">
        <v>0</v>
      </c>
      <c r="K33" s="443">
        <v>0</v>
      </c>
      <c r="L33" s="443">
        <v>0</v>
      </c>
    </row>
    <row r="34" spans="1:12" s="98" customFormat="1" ht="15.95" customHeight="1">
      <c r="A34" s="123" t="s">
        <v>190</v>
      </c>
      <c r="B34" s="945">
        <v>0.29253489233654512</v>
      </c>
      <c r="C34" s="946">
        <v>0.29253489233654512</v>
      </c>
      <c r="D34" s="443">
        <v>6.0999999999999999E-2</v>
      </c>
      <c r="E34" s="443">
        <v>0.37199611793112203</v>
      </c>
      <c r="F34" s="443">
        <v>4.1313908260000094E-2</v>
      </c>
      <c r="G34" s="444">
        <v>-0.181775133854577</v>
      </c>
      <c r="H34" s="445">
        <v>0</v>
      </c>
      <c r="I34" s="443">
        <v>0</v>
      </c>
      <c r="J34" s="443">
        <v>0</v>
      </c>
      <c r="K34" s="443">
        <v>0</v>
      </c>
      <c r="L34" s="443">
        <v>0</v>
      </c>
    </row>
    <row r="35" spans="1:12" s="98" customFormat="1" ht="15.95" customHeight="1">
      <c r="A35" s="446" t="s">
        <v>191</v>
      </c>
      <c r="B35" s="947">
        <v>-5.8607155486693086E-3</v>
      </c>
      <c r="C35" s="948">
        <v>-5.5651437235317231E-3</v>
      </c>
      <c r="D35" s="447">
        <v>0</v>
      </c>
      <c r="E35" s="447">
        <v>0</v>
      </c>
      <c r="F35" s="447">
        <v>0</v>
      </c>
      <c r="G35" s="448">
        <v>-5.5651437235317231E-3</v>
      </c>
      <c r="H35" s="449">
        <v>-2.9557182513758538E-4</v>
      </c>
      <c r="I35" s="447">
        <v>0</v>
      </c>
      <c r="J35" s="447">
        <v>0</v>
      </c>
      <c r="K35" s="447">
        <v>0</v>
      </c>
      <c r="L35" s="447">
        <v>-2.9557182513758538E-4</v>
      </c>
    </row>
    <row r="36" spans="1:12" s="98" customFormat="1" ht="15.95" customHeight="1">
      <c r="A36" s="450" t="s">
        <v>192</v>
      </c>
      <c r="B36" s="949">
        <v>64.782884869</v>
      </c>
      <c r="C36" s="950">
        <v>64.628332153000002</v>
      </c>
      <c r="D36" s="451">
        <v>19.242495943000002</v>
      </c>
      <c r="E36" s="451">
        <v>28.131597799000001</v>
      </c>
      <c r="F36" s="451">
        <v>7.4335444150000001</v>
      </c>
      <c r="G36" s="452">
        <v>9.8206939959999993</v>
      </c>
      <c r="H36" s="453">
        <v>0.15455271600000001</v>
      </c>
      <c r="I36" s="451">
        <v>0</v>
      </c>
      <c r="J36" s="451">
        <v>0</v>
      </c>
      <c r="K36" s="451">
        <v>0</v>
      </c>
      <c r="L36" s="451">
        <v>0.15455271600000001</v>
      </c>
    </row>
    <row r="37" spans="1:12" s="98" customFormat="1" ht="15.95" customHeight="1">
      <c r="A37" s="436" t="s">
        <v>86</v>
      </c>
      <c r="B37" s="951"/>
      <c r="C37" s="952"/>
      <c r="D37" s="454"/>
      <c r="E37" s="454"/>
      <c r="F37" s="454"/>
      <c r="G37" s="455"/>
      <c r="H37" s="456"/>
      <c r="I37" s="454"/>
      <c r="J37" s="454"/>
      <c r="K37" s="454"/>
      <c r="L37" s="454"/>
    </row>
    <row r="38" spans="1:12" s="98" customFormat="1" ht="15.95" customHeight="1">
      <c r="A38" s="439" t="s">
        <v>187</v>
      </c>
      <c r="B38" s="943">
        <v>1041.559927793</v>
      </c>
      <c r="C38" s="944">
        <v>836.253868872</v>
      </c>
      <c r="D38" s="440">
        <v>302.57361104899996</v>
      </c>
      <c r="E38" s="440">
        <v>177.50602404599999</v>
      </c>
      <c r="F38" s="440">
        <v>186.80107968500002</v>
      </c>
      <c r="G38" s="441">
        <v>169.37315409200002</v>
      </c>
      <c r="H38" s="442">
        <v>205.30605892099999</v>
      </c>
      <c r="I38" s="440">
        <v>78.079898166438795</v>
      </c>
      <c r="J38" s="440">
        <v>80.358685026150738</v>
      </c>
      <c r="K38" s="440">
        <v>5.5061539679613176</v>
      </c>
      <c r="L38" s="440">
        <v>41.361321759502175</v>
      </c>
    </row>
    <row r="39" spans="1:12" s="98" customFormat="1" ht="15.95" customHeight="1">
      <c r="A39" s="123" t="s">
        <v>188</v>
      </c>
      <c r="B39" s="945">
        <v>8.5871967402785714</v>
      </c>
      <c r="C39" s="946">
        <v>3.6442956465495406</v>
      </c>
      <c r="D39" s="443">
        <v>-0.93283016899995974</v>
      </c>
      <c r="E39" s="443">
        <v>0.62735110506887892</v>
      </c>
      <c r="F39" s="443">
        <v>0.56288587973995974</v>
      </c>
      <c r="G39" s="444">
        <v>3.3868888307406619</v>
      </c>
      <c r="H39" s="445">
        <v>4.9429010937290316</v>
      </c>
      <c r="I39" s="443">
        <v>0.36325517636601812</v>
      </c>
      <c r="J39" s="443">
        <v>5.8684680972564687</v>
      </c>
      <c r="K39" s="443">
        <v>1.3115150860531222</v>
      </c>
      <c r="L39" s="443">
        <v>-2.6003372653072652</v>
      </c>
    </row>
    <row r="40" spans="1:12" s="98" customFormat="1" ht="15.95" customHeight="1">
      <c r="A40" s="123" t="s">
        <v>189</v>
      </c>
      <c r="B40" s="945">
        <v>-0.27900000000000003</v>
      </c>
      <c r="C40" s="946">
        <v>-0.27900000000000003</v>
      </c>
      <c r="D40" s="443">
        <v>-0.27900000000000003</v>
      </c>
      <c r="E40" s="443">
        <v>0</v>
      </c>
      <c r="F40" s="443">
        <v>0</v>
      </c>
      <c r="G40" s="444">
        <v>0</v>
      </c>
      <c r="H40" s="445">
        <v>0</v>
      </c>
      <c r="I40" s="443">
        <v>0</v>
      </c>
      <c r="J40" s="443">
        <v>0</v>
      </c>
      <c r="K40" s="443">
        <v>0</v>
      </c>
      <c r="L40" s="443">
        <v>0</v>
      </c>
    </row>
    <row r="41" spans="1:12" s="98" customFormat="1" ht="15.95" customHeight="1">
      <c r="A41" s="123" t="s">
        <v>190</v>
      </c>
      <c r="B41" s="945">
        <v>0.29253489233654512</v>
      </c>
      <c r="C41" s="946">
        <v>0.29253489233654512</v>
      </c>
      <c r="D41" s="443">
        <v>6.0999999999999999E-2</v>
      </c>
      <c r="E41" s="443">
        <v>0.37199611793112203</v>
      </c>
      <c r="F41" s="443">
        <v>4.1313908260000094E-2</v>
      </c>
      <c r="G41" s="444">
        <v>-0.181775133854577</v>
      </c>
      <c r="H41" s="445">
        <v>0</v>
      </c>
      <c r="I41" s="443">
        <v>0</v>
      </c>
      <c r="J41" s="443">
        <v>0</v>
      </c>
      <c r="K41" s="443">
        <v>0</v>
      </c>
      <c r="L41" s="443">
        <v>0</v>
      </c>
    </row>
    <row r="42" spans="1:12" s="98" customFormat="1" ht="15.95" customHeight="1">
      <c r="A42" s="446" t="s">
        <v>191</v>
      </c>
      <c r="B42" s="947">
        <v>5.1728812923848917</v>
      </c>
      <c r="C42" s="948">
        <v>0.36587221011390875</v>
      </c>
      <c r="D42" s="447">
        <v>0</v>
      </c>
      <c r="E42" s="447">
        <v>0</v>
      </c>
      <c r="F42" s="447">
        <v>0</v>
      </c>
      <c r="G42" s="448">
        <v>0.36587221011390875</v>
      </c>
      <c r="H42" s="449">
        <v>4.8070090822709828</v>
      </c>
      <c r="I42" s="447">
        <v>3.2110985391602673</v>
      </c>
      <c r="J42" s="447">
        <v>1.3403750852200089</v>
      </c>
      <c r="K42" s="447">
        <v>0.1025841422322855</v>
      </c>
      <c r="L42" s="447">
        <v>0.15295131565842104</v>
      </c>
    </row>
    <row r="43" spans="1:12" s="98" customFormat="1" ht="15.95" customHeight="1">
      <c r="A43" s="457" t="s">
        <v>192</v>
      </c>
      <c r="B43" s="953">
        <v>1055.3335407179998</v>
      </c>
      <c r="C43" s="954">
        <v>840.27757162099988</v>
      </c>
      <c r="D43" s="458">
        <v>301.42278088</v>
      </c>
      <c r="E43" s="458">
        <v>178.50537126899999</v>
      </c>
      <c r="F43" s="458">
        <v>187.40527947299998</v>
      </c>
      <c r="G43" s="459">
        <v>172.94413999900001</v>
      </c>
      <c r="H43" s="460">
        <v>215.055969097</v>
      </c>
      <c r="I43" s="458">
        <v>81.654251881965081</v>
      </c>
      <c r="J43" s="458">
        <v>87.567528208627209</v>
      </c>
      <c r="K43" s="458">
        <v>6.9202531962467253</v>
      </c>
      <c r="L43" s="458">
        <v>38.913935809853328</v>
      </c>
    </row>
    <row r="44" spans="1:12" ht="15" customHeight="1"/>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ColWidth="9.140625" defaultRowHeight="12.75"/>
  <cols>
    <col min="1" max="1" width="65.7109375" style="82" customWidth="1"/>
    <col min="2" max="3" width="14.7109375" style="81" customWidth="1"/>
    <col min="4" max="9" width="14.7109375" style="82" customWidth="1"/>
    <col min="10" max="10" width="3.7109375" style="82" customWidth="1"/>
    <col min="11" max="16384" width="9.140625" style="82"/>
  </cols>
  <sheetData>
    <row r="1" spans="1:10" s="55" customFormat="1" ht="50.1" customHeight="1">
      <c r="A1" s="52"/>
    </row>
    <row r="2" spans="1:10" s="58" customFormat="1" ht="39.950000000000003" customHeight="1">
      <c r="A2" s="56" t="s">
        <v>459</v>
      </c>
      <c r="C2" s="59"/>
      <c r="J2" s="59"/>
    </row>
    <row r="3" spans="1:10" s="58" customFormat="1" ht="2.1" customHeight="1">
      <c r="A3" s="125"/>
      <c r="B3" s="105"/>
      <c r="C3" s="106"/>
      <c r="D3" s="105"/>
      <c r="E3" s="105"/>
      <c r="F3" s="105"/>
      <c r="G3" s="105"/>
      <c r="H3" s="105"/>
      <c r="I3" s="105"/>
      <c r="J3" s="59"/>
    </row>
    <row r="4" spans="1:10" s="62" customFormat="1" ht="15.75" customHeight="1">
      <c r="A4" s="60"/>
      <c r="B4" s="60"/>
      <c r="C4" s="60"/>
      <c r="D4" s="61"/>
      <c r="E4" s="61"/>
      <c r="F4" s="61"/>
      <c r="G4" s="61"/>
      <c r="H4" s="61"/>
      <c r="I4" s="61"/>
      <c r="J4" s="1047"/>
    </row>
    <row r="5" spans="1:10" s="62" customFormat="1" ht="20.100000000000001" customHeight="1">
      <c r="A5" s="184" t="s">
        <v>421</v>
      </c>
      <c r="B5" s="185"/>
      <c r="C5" s="185"/>
      <c r="D5" s="185"/>
      <c r="E5" s="185"/>
      <c r="F5" s="185"/>
      <c r="G5" s="185"/>
      <c r="H5" s="185"/>
      <c r="I5" s="185"/>
      <c r="J5" s="1047"/>
    </row>
    <row r="6" spans="1:10" ht="15.95" customHeight="1">
      <c r="A6" s="65" t="s">
        <v>85</v>
      </c>
      <c r="B6" s="381" t="s">
        <v>128</v>
      </c>
      <c r="C6" s="777" t="s">
        <v>87</v>
      </c>
      <c r="D6" s="461" t="s">
        <v>88</v>
      </c>
      <c r="E6" s="760" t="s">
        <v>89</v>
      </c>
      <c r="F6" s="461" t="s">
        <v>76</v>
      </c>
      <c r="G6" s="461" t="s">
        <v>77</v>
      </c>
      <c r="H6" s="461" t="s">
        <v>78</v>
      </c>
      <c r="I6" s="461" t="s">
        <v>79</v>
      </c>
      <c r="J6" s="462"/>
    </row>
    <row r="7" spans="1:10" s="62" customFormat="1" ht="15.95" customHeight="1">
      <c r="A7" s="463" t="s">
        <v>186</v>
      </c>
      <c r="B7" s="464"/>
      <c r="C7" s="778"/>
      <c r="D7" s="251"/>
      <c r="E7" s="768"/>
      <c r="F7" s="251"/>
      <c r="G7" s="251"/>
      <c r="H7" s="251"/>
      <c r="I7" s="251"/>
      <c r="J7" s="1047"/>
    </row>
    <row r="8" spans="1:10" s="62" customFormat="1" ht="15.95" customHeight="1">
      <c r="A8" s="465" t="s">
        <v>187</v>
      </c>
      <c r="B8" s="466"/>
      <c r="C8" s="811">
        <v>275.57231059399999</v>
      </c>
      <c r="D8" s="467">
        <v>273.53641107999999</v>
      </c>
      <c r="E8" s="807">
        <v>272.70901206500002</v>
      </c>
      <c r="F8" s="467">
        <v>276.98060091100001</v>
      </c>
      <c r="G8" s="467">
        <v>282.63177803100001</v>
      </c>
      <c r="H8" s="467">
        <v>286.96600000000001</v>
      </c>
      <c r="I8" s="467">
        <v>292.64697270699997</v>
      </c>
      <c r="J8" s="1047"/>
    </row>
    <row r="9" spans="1:10" s="62" customFormat="1" ht="15.95" customHeight="1">
      <c r="A9" s="468" t="s">
        <v>188</v>
      </c>
      <c r="B9" s="469"/>
      <c r="C9" s="812">
        <v>0.95281068495253862</v>
      </c>
      <c r="D9" s="470">
        <v>1.6208635076177025</v>
      </c>
      <c r="E9" s="808">
        <v>0.85088513199837124</v>
      </c>
      <c r="F9" s="470">
        <v>0.74337942177400151</v>
      </c>
      <c r="G9" s="470">
        <v>1.8768415582390858</v>
      </c>
      <c r="H9" s="470">
        <v>0.89772344306070551</v>
      </c>
      <c r="I9" s="470">
        <v>0.66046032550825007</v>
      </c>
      <c r="J9" s="67"/>
    </row>
    <row r="10" spans="1:10" s="62" customFormat="1" ht="15.95" customHeight="1">
      <c r="A10" s="468" t="s">
        <v>189</v>
      </c>
      <c r="B10" s="469"/>
      <c r="C10" s="812">
        <v>-0.27900000000000003</v>
      </c>
      <c r="D10" s="470">
        <v>-0.36199999999999999</v>
      </c>
      <c r="E10" s="808">
        <v>-0.76112475621099507</v>
      </c>
      <c r="F10" s="470">
        <v>-3.4430000000000001</v>
      </c>
      <c r="G10" s="470">
        <v>-6.9130000000000003</v>
      </c>
      <c r="H10" s="470">
        <v>-0.78339999999999999</v>
      </c>
      <c r="I10" s="470">
        <v>-6.6127000000000002</v>
      </c>
    </row>
    <row r="11" spans="1:10" s="62" customFormat="1" ht="15.95" customHeight="1">
      <c r="A11" s="468" t="s">
        <v>190</v>
      </c>
      <c r="B11" s="469"/>
      <c r="C11" s="812">
        <v>0</v>
      </c>
      <c r="D11" s="470">
        <v>0</v>
      </c>
      <c r="E11" s="808">
        <v>0</v>
      </c>
      <c r="F11" s="470">
        <v>0</v>
      </c>
      <c r="G11" s="470">
        <v>0</v>
      </c>
      <c r="H11" s="470">
        <v>0</v>
      </c>
      <c r="I11" s="470">
        <v>0</v>
      </c>
    </row>
    <row r="12" spans="1:10" s="62" customFormat="1" ht="15.95" customHeight="1">
      <c r="A12" s="468" t="s">
        <v>191</v>
      </c>
      <c r="B12" s="469"/>
      <c r="C12" s="812">
        <v>0.16524414104746249</v>
      </c>
      <c r="D12" s="470">
        <v>0.77703600638230141</v>
      </c>
      <c r="E12" s="808">
        <v>0.73763863921262363</v>
      </c>
      <c r="F12" s="470">
        <v>-1.5719682677739792</v>
      </c>
      <c r="G12" s="470">
        <v>-0.61501867823908996</v>
      </c>
      <c r="H12" s="470">
        <v>-4.4485454120606915</v>
      </c>
      <c r="I12" s="470">
        <v>0.27126696749173373</v>
      </c>
    </row>
    <row r="13" spans="1:10" s="62" customFormat="1" ht="15.95" customHeight="1">
      <c r="A13" s="471" t="s">
        <v>192</v>
      </c>
      <c r="B13" s="472"/>
      <c r="C13" s="813">
        <v>276.41136542000004</v>
      </c>
      <c r="D13" s="473">
        <v>275.57231059399999</v>
      </c>
      <c r="E13" s="809">
        <v>273.53641107999999</v>
      </c>
      <c r="F13" s="473">
        <v>272.70901206500002</v>
      </c>
      <c r="G13" s="473">
        <v>276.98060091100001</v>
      </c>
      <c r="H13" s="473">
        <v>282.63177803100001</v>
      </c>
      <c r="I13" s="473">
        <v>286.96600000000001</v>
      </c>
    </row>
    <row r="14" spans="1:10" s="62" customFormat="1" ht="15.95" customHeight="1">
      <c r="A14" s="463" t="s">
        <v>193</v>
      </c>
      <c r="B14" s="466"/>
      <c r="C14" s="811"/>
      <c r="D14" s="467"/>
      <c r="E14" s="807"/>
      <c r="F14" s="467"/>
      <c r="G14" s="467"/>
      <c r="H14" s="467"/>
      <c r="I14" s="467"/>
    </row>
    <row r="15" spans="1:10" s="62" customFormat="1" ht="15.95" customHeight="1">
      <c r="A15" s="465" t="s">
        <v>187</v>
      </c>
      <c r="B15" s="466"/>
      <c r="C15" s="811">
        <v>223.91638499600001</v>
      </c>
      <c r="D15" s="467">
        <v>217.18767799400001</v>
      </c>
      <c r="E15" s="807">
        <v>216.736685615</v>
      </c>
      <c r="F15" s="467">
        <v>216.77724838</v>
      </c>
      <c r="G15" s="467">
        <v>222.07001396999999</v>
      </c>
      <c r="H15" s="467">
        <v>223.82899999999998</v>
      </c>
      <c r="I15" s="467">
        <v>220.23099999999999</v>
      </c>
    </row>
    <row r="16" spans="1:10" s="62" customFormat="1" ht="15.95" customHeight="1">
      <c r="A16" s="468" t="s">
        <v>188</v>
      </c>
      <c r="B16" s="469"/>
      <c r="C16" s="812">
        <v>2.3563132185345088</v>
      </c>
      <c r="D16" s="470">
        <v>5.7773430969384769</v>
      </c>
      <c r="E16" s="808">
        <v>4.2105770385273837</v>
      </c>
      <c r="F16" s="470">
        <v>1.3318999165489889</v>
      </c>
      <c r="G16" s="470">
        <v>-2.2984473031099619</v>
      </c>
      <c r="H16" s="470">
        <v>0.4550466401237041</v>
      </c>
      <c r="I16" s="470">
        <v>1.864831844648688</v>
      </c>
    </row>
    <row r="17" spans="1:9" s="62" customFormat="1" ht="15.95" customHeight="1">
      <c r="A17" s="468" t="s">
        <v>189</v>
      </c>
      <c r="B17" s="469"/>
      <c r="C17" s="812">
        <v>0</v>
      </c>
      <c r="D17" s="470">
        <v>0</v>
      </c>
      <c r="E17" s="808">
        <v>-3.6252067976541427</v>
      </c>
      <c r="F17" s="470">
        <v>-0.13100000000000001</v>
      </c>
      <c r="G17" s="470">
        <v>-1.0529999999999999</v>
      </c>
      <c r="H17" s="470">
        <v>0</v>
      </c>
      <c r="I17" s="470">
        <v>0</v>
      </c>
    </row>
    <row r="18" spans="1:9" s="62" customFormat="1" ht="15.95" customHeight="1">
      <c r="A18" s="468" t="s">
        <v>190</v>
      </c>
      <c r="B18" s="469"/>
      <c r="C18" s="812">
        <v>0</v>
      </c>
      <c r="D18" s="470">
        <v>0</v>
      </c>
      <c r="E18" s="808">
        <v>0</v>
      </c>
      <c r="F18" s="470">
        <v>0</v>
      </c>
      <c r="G18" s="470">
        <v>0</v>
      </c>
      <c r="H18" s="470">
        <v>0</v>
      </c>
      <c r="I18" s="470">
        <v>0</v>
      </c>
    </row>
    <row r="19" spans="1:9" s="62" customFormat="1" ht="15.95" customHeight="1">
      <c r="A19" s="468" t="s">
        <v>191</v>
      </c>
      <c r="B19" s="469"/>
      <c r="C19" s="812">
        <v>4.5756910554655006</v>
      </c>
      <c r="D19" s="470">
        <v>0.95136390506150614</v>
      </c>
      <c r="E19" s="808">
        <v>-0.13437786187323855</v>
      </c>
      <c r="F19" s="470">
        <v>-1.2414626815489884</v>
      </c>
      <c r="G19" s="470">
        <v>-1.9413182868900298</v>
      </c>
      <c r="H19" s="470">
        <v>-2.2140326701236965</v>
      </c>
      <c r="I19" s="470">
        <v>1.733168155351315</v>
      </c>
    </row>
    <row r="20" spans="1:9" s="62" customFormat="1" ht="15.95" customHeight="1">
      <c r="A20" s="471" t="s">
        <v>192</v>
      </c>
      <c r="B20" s="472"/>
      <c r="C20" s="813">
        <v>230.84838926999998</v>
      </c>
      <c r="D20" s="473">
        <v>223.91638499600001</v>
      </c>
      <c r="E20" s="809">
        <v>217.18767799400001</v>
      </c>
      <c r="F20" s="473">
        <v>216.736685615</v>
      </c>
      <c r="G20" s="473">
        <v>216.77724838</v>
      </c>
      <c r="H20" s="473">
        <v>222.07001396999999</v>
      </c>
      <c r="I20" s="473">
        <v>223.82899999999998</v>
      </c>
    </row>
    <row r="21" spans="1:9" s="62" customFormat="1" ht="15.95" customHeight="1">
      <c r="A21" s="463" t="s">
        <v>194</v>
      </c>
      <c r="B21" s="466"/>
      <c r="C21" s="811"/>
      <c r="D21" s="467"/>
      <c r="E21" s="807"/>
      <c r="F21" s="467"/>
      <c r="G21" s="467"/>
      <c r="H21" s="467"/>
      <c r="I21" s="467"/>
    </row>
    <row r="22" spans="1:9" s="62" customFormat="1" ht="15.95" customHeight="1">
      <c r="A22" s="465" t="s">
        <v>187</v>
      </c>
      <c r="B22" s="466"/>
      <c r="C22" s="811">
        <v>478.53912685300003</v>
      </c>
      <c r="D22" s="467">
        <v>470.10110586400003</v>
      </c>
      <c r="E22" s="807">
        <v>465.04713376699999</v>
      </c>
      <c r="F22" s="467">
        <v>464.42429155500002</v>
      </c>
      <c r="G22" s="467">
        <v>467.06331467199993</v>
      </c>
      <c r="H22" s="467">
        <v>465.45499999999998</v>
      </c>
      <c r="I22" s="467">
        <v>462.72099999999995</v>
      </c>
    </row>
    <row r="23" spans="1:9" s="62" customFormat="1" ht="15.95" customHeight="1">
      <c r="A23" s="468" t="s">
        <v>188</v>
      </c>
      <c r="B23" s="469"/>
      <c r="C23" s="812">
        <v>4.3139674945793871</v>
      </c>
      <c r="D23" s="470">
        <v>7.3529577450127164</v>
      </c>
      <c r="E23" s="808">
        <v>8.3243130266418319</v>
      </c>
      <c r="F23" s="470">
        <v>2.3793298866131303</v>
      </c>
      <c r="G23" s="470">
        <v>1.9106185017559838</v>
      </c>
      <c r="H23" s="470">
        <v>6.5123464456360995</v>
      </c>
      <c r="I23" s="470">
        <v>16.454729210526864</v>
      </c>
    </row>
    <row r="24" spans="1:9" s="62" customFormat="1" ht="15.95" customHeight="1">
      <c r="A24" s="468" t="s">
        <v>189</v>
      </c>
      <c r="B24" s="469"/>
      <c r="C24" s="812">
        <v>0</v>
      </c>
      <c r="D24" s="470">
        <v>0</v>
      </c>
      <c r="E24" s="808">
        <v>-3.6101469999999996</v>
      </c>
      <c r="F24" s="470">
        <v>0</v>
      </c>
      <c r="G24" s="470">
        <v>-3.6949999999999998</v>
      </c>
      <c r="H24" s="470">
        <v>0</v>
      </c>
      <c r="I24" s="470">
        <v>-14.208299999999999</v>
      </c>
    </row>
    <row r="25" spans="1:9" s="62" customFormat="1" ht="15.95" customHeight="1">
      <c r="A25" s="468" t="s">
        <v>190</v>
      </c>
      <c r="B25" s="469"/>
      <c r="C25" s="812">
        <v>0</v>
      </c>
      <c r="D25" s="470">
        <v>0</v>
      </c>
      <c r="E25" s="808">
        <v>0</v>
      </c>
      <c r="F25" s="470">
        <v>0</v>
      </c>
      <c r="G25" s="470">
        <v>0</v>
      </c>
      <c r="H25" s="470">
        <v>0</v>
      </c>
      <c r="I25" s="470">
        <v>0</v>
      </c>
    </row>
    <row r="26" spans="1:9" s="62" customFormat="1" ht="15.95" customHeight="1">
      <c r="A26" s="468" t="s">
        <v>191</v>
      </c>
      <c r="B26" s="469"/>
      <c r="C26" s="812">
        <v>0.43780681142059852</v>
      </c>
      <c r="D26" s="470">
        <v>1.0850632439873138</v>
      </c>
      <c r="E26" s="808">
        <v>0.3398060703581765</v>
      </c>
      <c r="F26" s="470">
        <v>-1.7564876746131288</v>
      </c>
      <c r="G26" s="470">
        <v>-0.85464161875599665</v>
      </c>
      <c r="H26" s="470">
        <v>-4.9040317736360937</v>
      </c>
      <c r="I26" s="470">
        <v>0.48757078947313914</v>
      </c>
    </row>
    <row r="27" spans="1:9" s="62" customFormat="1" ht="15.95" customHeight="1">
      <c r="A27" s="471" t="s">
        <v>192</v>
      </c>
      <c r="B27" s="472"/>
      <c r="C27" s="813">
        <v>483.29090115899999</v>
      </c>
      <c r="D27" s="473">
        <v>478.53912685300003</v>
      </c>
      <c r="E27" s="809">
        <v>470.10110586400003</v>
      </c>
      <c r="F27" s="473">
        <v>465.04713376699999</v>
      </c>
      <c r="G27" s="473">
        <v>464.42429155500002</v>
      </c>
      <c r="H27" s="473">
        <v>467.06331467199993</v>
      </c>
      <c r="I27" s="473">
        <v>465.45499999999998</v>
      </c>
    </row>
    <row r="28" spans="1:9" s="62" customFormat="1" ht="15.95" customHeight="1">
      <c r="A28" s="463" t="s">
        <v>195</v>
      </c>
      <c r="B28" s="466"/>
      <c r="C28" s="811"/>
      <c r="D28" s="467"/>
      <c r="E28" s="807"/>
      <c r="F28" s="467"/>
      <c r="G28" s="467"/>
      <c r="H28" s="467"/>
      <c r="I28" s="467"/>
    </row>
    <row r="29" spans="1:9" s="62" customFormat="1" ht="15.95" customHeight="1">
      <c r="A29" s="465" t="s">
        <v>187</v>
      </c>
      <c r="B29" s="466"/>
      <c r="C29" s="811">
        <v>63.532105350000002</v>
      </c>
      <c r="D29" s="467">
        <v>61.150030065999999</v>
      </c>
      <c r="E29" s="807">
        <v>60.026237352999999</v>
      </c>
      <c r="F29" s="467">
        <v>57.281545225999992</v>
      </c>
      <c r="G29" s="467">
        <v>56.556410026000002</v>
      </c>
      <c r="H29" s="467">
        <v>57.290999999999997</v>
      </c>
      <c r="I29" s="467">
        <v>56.481999999999992</v>
      </c>
    </row>
    <row r="30" spans="1:9" s="62" customFormat="1" ht="15.95" customHeight="1">
      <c r="A30" s="468" t="s">
        <v>188</v>
      </c>
      <c r="B30" s="469"/>
      <c r="C30" s="812">
        <v>0.9641053422121264</v>
      </c>
      <c r="D30" s="470">
        <v>1.1571644157572318</v>
      </c>
      <c r="E30" s="808">
        <v>0.86146939178957838</v>
      </c>
      <c r="F30" s="470">
        <v>1.0276931239126919</v>
      </c>
      <c r="G30" s="470">
        <v>-1.0456307720863578</v>
      </c>
      <c r="H30" s="470">
        <v>0.90708581356864482</v>
      </c>
      <c r="I30" s="470">
        <v>0.19008349820369966</v>
      </c>
    </row>
    <row r="31" spans="1:9" s="62" customFormat="1" ht="15.95" customHeight="1">
      <c r="A31" s="468" t="s">
        <v>189</v>
      </c>
      <c r="B31" s="469"/>
      <c r="C31" s="812">
        <v>0</v>
      </c>
      <c r="D31" s="470">
        <v>0</v>
      </c>
      <c r="E31" s="808">
        <v>-0.37481827843714999</v>
      </c>
      <c r="F31" s="470">
        <v>0</v>
      </c>
      <c r="G31" s="470">
        <v>0</v>
      </c>
      <c r="H31" s="470">
        <v>0</v>
      </c>
      <c r="I31" s="470">
        <v>0</v>
      </c>
    </row>
    <row r="32" spans="1:9" s="62" customFormat="1" ht="15.95" customHeight="1">
      <c r="A32" s="468" t="s">
        <v>190</v>
      </c>
      <c r="B32" s="469"/>
      <c r="C32" s="812">
        <v>0.29253489233654512</v>
      </c>
      <c r="D32" s="470">
        <v>1.2095465819801889</v>
      </c>
      <c r="E32" s="808">
        <v>0.64034131849182463</v>
      </c>
      <c r="F32" s="470">
        <v>1.7200000000000002</v>
      </c>
      <c r="G32" s="470">
        <v>1.6619000000000002</v>
      </c>
      <c r="H32" s="470">
        <v>-1.5359999999999998</v>
      </c>
      <c r="I32" s="470">
        <v>1.8210000000000002</v>
      </c>
    </row>
    <row r="33" spans="1:9" s="62" customFormat="1" ht="15.95" customHeight="1">
      <c r="A33" s="468" t="s">
        <v>191</v>
      </c>
      <c r="B33" s="469"/>
      <c r="C33" s="812">
        <v>-5.8607155486693086E-3</v>
      </c>
      <c r="D33" s="470">
        <v>1.5364286262579411E-2</v>
      </c>
      <c r="E33" s="808">
        <v>-3.1997188442508878E-3</v>
      </c>
      <c r="F33" s="470">
        <v>-3.0009969126898947E-3</v>
      </c>
      <c r="G33" s="470">
        <v>0.10886597208635707</v>
      </c>
      <c r="H33" s="470">
        <v>-0.10567578756864214</v>
      </c>
      <c r="I33" s="470">
        <v>-1.2020834982036983</v>
      </c>
    </row>
    <row r="34" spans="1:9" s="62" customFormat="1" ht="15.95" customHeight="1">
      <c r="A34" s="471" t="s">
        <v>192</v>
      </c>
      <c r="B34" s="472"/>
      <c r="C34" s="813">
        <v>64.782884869</v>
      </c>
      <c r="D34" s="473">
        <v>63.532105350000002</v>
      </c>
      <c r="E34" s="809">
        <v>61.150030065999999</v>
      </c>
      <c r="F34" s="473">
        <v>60.026237352999999</v>
      </c>
      <c r="G34" s="473">
        <v>57.281545225999992</v>
      </c>
      <c r="H34" s="473">
        <v>56.556410026000002</v>
      </c>
      <c r="I34" s="473">
        <v>57.290999999999997</v>
      </c>
    </row>
    <row r="35" spans="1:9" s="62" customFormat="1" ht="15.95" customHeight="1">
      <c r="A35" s="463" t="s">
        <v>86</v>
      </c>
      <c r="B35" s="466"/>
      <c r="C35" s="811"/>
      <c r="D35" s="467"/>
      <c r="E35" s="807"/>
      <c r="F35" s="467"/>
      <c r="G35" s="467"/>
      <c r="H35" s="467"/>
      <c r="I35" s="467"/>
    </row>
    <row r="36" spans="1:9" s="62" customFormat="1" ht="15.95" customHeight="1">
      <c r="A36" s="465" t="s">
        <v>187</v>
      </c>
      <c r="B36" s="466"/>
      <c r="C36" s="811">
        <v>1041.559927793</v>
      </c>
      <c r="D36" s="467">
        <v>1021.975225004</v>
      </c>
      <c r="E36" s="807">
        <v>1014.5190688</v>
      </c>
      <c r="F36" s="467">
        <v>1015.4636860720001</v>
      </c>
      <c r="G36" s="467">
        <v>1028.3215166989999</v>
      </c>
      <c r="H36" s="467">
        <v>1033.5409999999999</v>
      </c>
      <c r="I36" s="467">
        <v>1032.080972707</v>
      </c>
    </row>
    <row r="37" spans="1:9" s="62" customFormat="1" ht="15.95" customHeight="1">
      <c r="A37" s="468" t="s">
        <v>188</v>
      </c>
      <c r="B37" s="469"/>
      <c r="C37" s="812">
        <v>8.5871967402785714</v>
      </c>
      <c r="D37" s="470">
        <v>15.908328765326115</v>
      </c>
      <c r="E37" s="808">
        <v>14.247244588957146</v>
      </c>
      <c r="F37" s="470">
        <v>5.4823023488487053</v>
      </c>
      <c r="G37" s="470">
        <v>0.44338198479880975</v>
      </c>
      <c r="H37" s="470">
        <v>8.7722023423891535</v>
      </c>
      <c r="I37" s="470">
        <v>19.170104878887514</v>
      </c>
    </row>
    <row r="38" spans="1:9" s="62" customFormat="1" ht="15.95" customHeight="1">
      <c r="A38" s="468" t="s">
        <v>189</v>
      </c>
      <c r="B38" s="469"/>
      <c r="C38" s="812">
        <v>-0.27900000000000003</v>
      </c>
      <c r="D38" s="470">
        <v>-0.36199999999999999</v>
      </c>
      <c r="E38" s="808">
        <v>-8.3712968323022885</v>
      </c>
      <c r="F38" s="470">
        <v>-3.5739999999999998</v>
      </c>
      <c r="G38" s="470">
        <v>-11.661</v>
      </c>
      <c r="H38" s="470">
        <v>-0.78339999999999999</v>
      </c>
      <c r="I38" s="470">
        <v>-20.820999999999998</v>
      </c>
    </row>
    <row r="39" spans="1:9" s="62" customFormat="1" ht="15.95" customHeight="1">
      <c r="A39" s="468" t="s">
        <v>190</v>
      </c>
      <c r="B39" s="469"/>
      <c r="C39" s="812">
        <v>0.29253489233654512</v>
      </c>
      <c r="D39" s="470">
        <v>1.2095465819801889</v>
      </c>
      <c r="E39" s="808">
        <v>0.64034131849182463</v>
      </c>
      <c r="F39" s="470">
        <v>1.7200000000000002</v>
      </c>
      <c r="G39" s="470">
        <v>1.6619000000000002</v>
      </c>
      <c r="H39" s="470">
        <v>-1.5359999999999998</v>
      </c>
      <c r="I39" s="470">
        <v>1.8210000000000002</v>
      </c>
    </row>
    <row r="40" spans="1:9" s="62" customFormat="1" ht="15.95" customHeight="1">
      <c r="A40" s="468" t="s">
        <v>191</v>
      </c>
      <c r="B40" s="469"/>
      <c r="C40" s="812">
        <v>5.1728812923848917</v>
      </c>
      <c r="D40" s="470">
        <v>2.8288274416937007</v>
      </c>
      <c r="E40" s="808">
        <v>0.93986712885331058</v>
      </c>
      <c r="F40" s="470">
        <v>-4.5729196208487863</v>
      </c>
      <c r="G40" s="470">
        <v>-3.3021126117987598</v>
      </c>
      <c r="H40" s="470">
        <v>-11.672285643389122</v>
      </c>
      <c r="I40" s="470">
        <v>1.2899224141124894</v>
      </c>
    </row>
    <row r="41" spans="1:9" s="62" customFormat="1" ht="15.95" customHeight="1">
      <c r="A41" s="474" t="s">
        <v>192</v>
      </c>
      <c r="B41" s="475"/>
      <c r="C41" s="814">
        <v>1055.3335407179998</v>
      </c>
      <c r="D41" s="476">
        <v>1041.559927793</v>
      </c>
      <c r="E41" s="810">
        <v>1021.975225004</v>
      </c>
      <c r="F41" s="476">
        <v>1014.5190688</v>
      </c>
      <c r="G41" s="476">
        <v>1015.4636860720001</v>
      </c>
      <c r="H41" s="476">
        <v>1028.3215166989999</v>
      </c>
      <c r="I41" s="476">
        <v>1033.5409999999999</v>
      </c>
    </row>
    <row r="42" spans="1:9" ht="15" customHeight="1">
      <c r="C42" s="160"/>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ColWidth="9.140625" defaultRowHeight="12.75"/>
  <cols>
    <col min="1" max="1" width="65.7109375" style="82" customWidth="1"/>
    <col min="2" max="3" width="14.7109375" style="81" customWidth="1"/>
    <col min="4" max="9" width="14.7109375" style="82" customWidth="1"/>
    <col min="10" max="10" width="3.7109375" style="82" customWidth="1"/>
    <col min="11" max="16384" width="9.140625" style="82"/>
  </cols>
  <sheetData>
    <row r="1" spans="1:10" s="55" customFormat="1" ht="50.1" customHeight="1">
      <c r="A1" s="52"/>
    </row>
    <row r="2" spans="1:10" s="58" customFormat="1" ht="39.950000000000003" customHeight="1">
      <c r="A2" s="56" t="s">
        <v>422</v>
      </c>
      <c r="C2" s="59"/>
      <c r="J2" s="59"/>
    </row>
    <row r="3" spans="1:10" s="58" customFormat="1" ht="2.1" customHeight="1">
      <c r="A3" s="125"/>
      <c r="B3" s="105"/>
      <c r="C3" s="106"/>
      <c r="D3" s="105"/>
      <c r="E3" s="105"/>
      <c r="F3" s="105"/>
      <c r="G3" s="105"/>
      <c r="H3" s="105"/>
      <c r="I3" s="105"/>
      <c r="J3" s="59"/>
    </row>
    <row r="4" spans="1:10" s="62" customFormat="1" ht="15.75" customHeight="1">
      <c r="A4" s="60"/>
      <c r="B4" s="60"/>
      <c r="C4" s="60"/>
      <c r="D4" s="61"/>
      <c r="E4" s="61"/>
      <c r="F4" s="61"/>
      <c r="G4" s="61"/>
      <c r="H4" s="61"/>
      <c r="I4" s="61"/>
      <c r="J4" s="1047"/>
    </row>
    <row r="5" spans="1:10" s="62" customFormat="1" ht="20.100000000000001" customHeight="1">
      <c r="A5" s="184" t="s">
        <v>423</v>
      </c>
      <c r="B5" s="185"/>
      <c r="C5" s="185"/>
      <c r="D5" s="185"/>
      <c r="E5" s="185"/>
      <c r="F5" s="185"/>
      <c r="G5" s="185"/>
      <c r="H5" s="185"/>
      <c r="I5" s="185"/>
      <c r="J5" s="1047"/>
    </row>
    <row r="6" spans="1:10" ht="15.95" customHeight="1">
      <c r="A6" s="1106" t="s">
        <v>85</v>
      </c>
      <c r="B6" s="381" t="s">
        <v>128</v>
      </c>
      <c r="C6" s="777" t="s">
        <v>87</v>
      </c>
      <c r="D6" s="461" t="s">
        <v>88</v>
      </c>
      <c r="E6" s="760" t="s">
        <v>89</v>
      </c>
      <c r="F6" s="461" t="s">
        <v>76</v>
      </c>
      <c r="G6" s="461" t="s">
        <v>77</v>
      </c>
      <c r="H6" s="461" t="s">
        <v>78</v>
      </c>
      <c r="I6" s="461" t="s">
        <v>79</v>
      </c>
      <c r="J6" s="462"/>
    </row>
    <row r="7" spans="1:10" s="62" customFormat="1" ht="15.95" customHeight="1">
      <c r="A7" s="463" t="s">
        <v>186</v>
      </c>
      <c r="B7" s="464"/>
      <c r="C7" s="778"/>
      <c r="D7" s="251"/>
      <c r="E7" s="768"/>
      <c r="F7" s="251"/>
      <c r="G7" s="251"/>
      <c r="H7" s="251"/>
      <c r="I7" s="251"/>
      <c r="J7" s="1047"/>
    </row>
    <row r="8" spans="1:10" s="62" customFormat="1" ht="15.95" customHeight="1">
      <c r="A8" s="465" t="s">
        <v>187</v>
      </c>
      <c r="B8" s="466"/>
      <c r="C8" s="811">
        <v>275.57231059399999</v>
      </c>
      <c r="D8" s="467">
        <v>273.53641107999999</v>
      </c>
      <c r="E8" s="807">
        <v>272.70901206500002</v>
      </c>
      <c r="F8" s="467">
        <v>276.98060091100001</v>
      </c>
      <c r="G8" s="467">
        <v>282.63177803100001</v>
      </c>
      <c r="H8" s="467">
        <v>286.96600000000001</v>
      </c>
      <c r="I8" s="467">
        <v>292.64697270699997</v>
      </c>
      <c r="J8" s="1047"/>
    </row>
    <row r="9" spans="1:10" s="62" customFormat="1" ht="15.95" customHeight="1">
      <c r="A9" s="468" t="s">
        <v>188</v>
      </c>
      <c r="B9" s="469"/>
      <c r="C9" s="812">
        <v>0.95281068495253862</v>
      </c>
      <c r="D9" s="470">
        <v>1.6208635076177025</v>
      </c>
      <c r="E9" s="808">
        <v>0.85088513199837124</v>
      </c>
      <c r="F9" s="470">
        <v>0.74337942177400151</v>
      </c>
      <c r="G9" s="470">
        <v>1.8768415582390858</v>
      </c>
      <c r="H9" s="470">
        <v>0.89772344306070551</v>
      </c>
      <c r="I9" s="470">
        <v>0.66046032550825007</v>
      </c>
      <c r="J9" s="67"/>
    </row>
    <row r="10" spans="1:10" s="62" customFormat="1" ht="15.95" customHeight="1">
      <c r="A10" s="468" t="s">
        <v>189</v>
      </c>
      <c r="B10" s="469"/>
      <c r="C10" s="812">
        <v>-0.27900000000000003</v>
      </c>
      <c r="D10" s="470">
        <v>-0.36199999999999999</v>
      </c>
      <c r="E10" s="808">
        <v>-0.76112475621099507</v>
      </c>
      <c r="F10" s="470">
        <v>-3.4430000000000001</v>
      </c>
      <c r="G10" s="470">
        <v>-6.9130000000000003</v>
      </c>
      <c r="H10" s="470">
        <v>-0.78339999999999999</v>
      </c>
      <c r="I10" s="470">
        <v>-6.6127000000000002</v>
      </c>
    </row>
    <row r="11" spans="1:10" s="62" customFormat="1" ht="15.95" customHeight="1">
      <c r="A11" s="468" t="s">
        <v>190</v>
      </c>
      <c r="B11" s="469"/>
      <c r="C11" s="812">
        <v>0</v>
      </c>
      <c r="D11" s="470">
        <v>0</v>
      </c>
      <c r="E11" s="808">
        <v>0</v>
      </c>
      <c r="F11" s="470">
        <v>0</v>
      </c>
      <c r="G11" s="470">
        <v>0</v>
      </c>
      <c r="H11" s="470">
        <v>0</v>
      </c>
      <c r="I11" s="470">
        <v>0</v>
      </c>
    </row>
    <row r="12" spans="1:10" s="62" customFormat="1" ht="15.95" customHeight="1">
      <c r="A12" s="468" t="s">
        <v>191</v>
      </c>
      <c r="B12" s="469"/>
      <c r="C12" s="812">
        <v>0.16524414104746249</v>
      </c>
      <c r="D12" s="470">
        <v>0.77703600638230141</v>
      </c>
      <c r="E12" s="808">
        <v>0.73763863921262363</v>
      </c>
      <c r="F12" s="470">
        <v>-1.5719682677739792</v>
      </c>
      <c r="G12" s="470">
        <v>-0.61501867823908996</v>
      </c>
      <c r="H12" s="470">
        <v>-4.4485454120606915</v>
      </c>
      <c r="I12" s="470">
        <v>0.27126696749173373</v>
      </c>
    </row>
    <row r="13" spans="1:10" s="62" customFormat="1" ht="15.95" customHeight="1">
      <c r="A13" s="471" t="s">
        <v>192</v>
      </c>
      <c r="B13" s="472"/>
      <c r="C13" s="813">
        <v>276.41136542000004</v>
      </c>
      <c r="D13" s="473">
        <v>275.57231059399999</v>
      </c>
      <c r="E13" s="809">
        <v>273.53641107999999</v>
      </c>
      <c r="F13" s="473">
        <v>272.70901206500002</v>
      </c>
      <c r="G13" s="473">
        <v>276.98060091100001</v>
      </c>
      <c r="H13" s="473">
        <v>282.63177803100001</v>
      </c>
      <c r="I13" s="473">
        <v>286.96600000000001</v>
      </c>
    </row>
    <row r="14" spans="1:10" s="62" customFormat="1" ht="15.95" customHeight="1">
      <c r="A14" s="463" t="s">
        <v>193</v>
      </c>
      <c r="B14" s="466"/>
      <c r="C14" s="811"/>
      <c r="D14" s="467"/>
      <c r="E14" s="807"/>
      <c r="F14" s="467"/>
      <c r="G14" s="467"/>
      <c r="H14" s="467"/>
      <c r="I14" s="467"/>
    </row>
    <row r="15" spans="1:10" s="62" customFormat="1" ht="15.95" customHeight="1">
      <c r="A15" s="465" t="s">
        <v>187</v>
      </c>
      <c r="B15" s="466"/>
      <c r="C15" s="811">
        <v>94.427724352000013</v>
      </c>
      <c r="D15" s="467">
        <v>92.345837813999992</v>
      </c>
      <c r="E15" s="807">
        <v>94.271813758999997</v>
      </c>
      <c r="F15" s="467">
        <v>93.849222722999997</v>
      </c>
      <c r="G15" s="467">
        <v>97.114825678999992</v>
      </c>
      <c r="H15" s="467">
        <v>97.014999999999986</v>
      </c>
      <c r="I15" s="467">
        <v>94.536000000000001</v>
      </c>
    </row>
    <row r="16" spans="1:10" s="62" customFormat="1" ht="15.95" customHeight="1">
      <c r="A16" s="468" t="s">
        <v>188</v>
      </c>
      <c r="B16" s="469"/>
      <c r="C16" s="812">
        <v>0.4743887888967171</v>
      </c>
      <c r="D16" s="470">
        <v>1.8467311996315026</v>
      </c>
      <c r="E16" s="808">
        <v>1.7803870980557202</v>
      </c>
      <c r="F16" s="470">
        <v>0.89939283851722429</v>
      </c>
      <c r="G16" s="470">
        <v>-2.1970558421151116</v>
      </c>
      <c r="H16" s="470">
        <v>1.2545731636080273</v>
      </c>
      <c r="I16" s="470">
        <v>1.6156117720634851</v>
      </c>
    </row>
    <row r="17" spans="1:9" s="62" customFormat="1" ht="15.95" customHeight="1">
      <c r="A17" s="468" t="s">
        <v>189</v>
      </c>
      <c r="B17" s="469"/>
      <c r="C17" s="812">
        <v>0</v>
      </c>
      <c r="D17" s="470">
        <v>0</v>
      </c>
      <c r="E17" s="808">
        <v>-3.6252067976541427</v>
      </c>
      <c r="F17" s="470">
        <v>0</v>
      </c>
      <c r="G17" s="470">
        <v>-0.17499999999999999</v>
      </c>
      <c r="H17" s="470">
        <v>0</v>
      </c>
      <c r="I17" s="470">
        <v>0</v>
      </c>
    </row>
    <row r="18" spans="1:9" s="62" customFormat="1" ht="15.95" customHeight="1">
      <c r="A18" s="468" t="s">
        <v>190</v>
      </c>
      <c r="B18" s="469"/>
      <c r="C18" s="812">
        <v>0</v>
      </c>
      <c r="D18" s="470">
        <v>0</v>
      </c>
      <c r="E18" s="808">
        <v>0</v>
      </c>
      <c r="F18" s="470">
        <v>0</v>
      </c>
      <c r="G18" s="470">
        <v>0</v>
      </c>
      <c r="H18" s="470">
        <v>0</v>
      </c>
      <c r="I18" s="470">
        <v>0</v>
      </c>
    </row>
    <row r="19" spans="1:9" s="62" customFormat="1" ht="15.95" customHeight="1">
      <c r="A19" s="468" t="s">
        <v>191</v>
      </c>
      <c r="B19" s="469"/>
      <c r="C19" s="812">
        <v>7.3001281103286741E-2</v>
      </c>
      <c r="D19" s="470">
        <v>0.23515533836849203</v>
      </c>
      <c r="E19" s="808">
        <v>-8.1156245401580798E-2</v>
      </c>
      <c r="F19" s="470">
        <v>-0.4768018025172196</v>
      </c>
      <c r="G19" s="470">
        <v>-0.89354711388488772</v>
      </c>
      <c r="H19" s="470">
        <v>-1.1547474846080255</v>
      </c>
      <c r="I19" s="470">
        <v>0.86338822793651804</v>
      </c>
    </row>
    <row r="20" spans="1:9" s="62" customFormat="1" ht="15.95" customHeight="1">
      <c r="A20" s="471" t="s">
        <v>192</v>
      </c>
      <c r="B20" s="472"/>
      <c r="C20" s="813">
        <v>94.97511442199999</v>
      </c>
      <c r="D20" s="473">
        <v>94.427724352000013</v>
      </c>
      <c r="E20" s="809">
        <v>92.345837813999992</v>
      </c>
      <c r="F20" s="473">
        <v>94.271813758999997</v>
      </c>
      <c r="G20" s="473">
        <v>93.849222722999997</v>
      </c>
      <c r="H20" s="473">
        <v>97.114825678999992</v>
      </c>
      <c r="I20" s="473">
        <v>97.014999999999986</v>
      </c>
    </row>
    <row r="21" spans="1:9" s="62" customFormat="1" ht="15.95" customHeight="1">
      <c r="A21" s="463" t="s">
        <v>194</v>
      </c>
      <c r="B21" s="466"/>
      <c r="C21" s="811"/>
      <c r="D21" s="467"/>
      <c r="E21" s="807"/>
      <c r="F21" s="467"/>
      <c r="G21" s="467"/>
      <c r="H21" s="467"/>
      <c r="I21" s="467"/>
    </row>
    <row r="22" spans="1:9" s="62" customFormat="1" ht="15.95" customHeight="1">
      <c r="A22" s="465" t="s">
        <v>187</v>
      </c>
      <c r="B22" s="466"/>
      <c r="C22" s="811">
        <v>402.87549151500002</v>
      </c>
      <c r="D22" s="467">
        <v>394.27855310000001</v>
      </c>
      <c r="E22" s="807">
        <v>389.40118678199997</v>
      </c>
      <c r="F22" s="467">
        <v>391.05164923900003</v>
      </c>
      <c r="G22" s="467">
        <v>393.58245959199996</v>
      </c>
      <c r="H22" s="467">
        <v>391.94299999999998</v>
      </c>
      <c r="I22" s="467">
        <v>394.74299999999994</v>
      </c>
    </row>
    <row r="23" spans="1:9" s="62" customFormat="1" ht="15.95" customHeight="1">
      <c r="A23" s="468" t="s">
        <v>188</v>
      </c>
      <c r="B23" s="469"/>
      <c r="C23" s="812">
        <v>1.2540761793133015</v>
      </c>
      <c r="D23" s="470">
        <v>7.7738139738757752</v>
      </c>
      <c r="E23" s="808">
        <v>7.9543157589651514</v>
      </c>
      <c r="F23" s="470">
        <v>-0.19545413282145319</v>
      </c>
      <c r="G23" s="470">
        <v>2.1130724095879856</v>
      </c>
      <c r="H23" s="470">
        <v>6.2321339692786495</v>
      </c>
      <c r="I23" s="470">
        <v>10.643964831344562</v>
      </c>
    </row>
    <row r="24" spans="1:9" s="62" customFormat="1" ht="15.95" customHeight="1">
      <c r="A24" s="468" t="s">
        <v>189</v>
      </c>
      <c r="B24" s="469"/>
      <c r="C24" s="812">
        <v>0</v>
      </c>
      <c r="D24" s="470">
        <v>0</v>
      </c>
      <c r="E24" s="808">
        <v>-3.6101469999999996</v>
      </c>
      <c r="F24" s="470">
        <v>0</v>
      </c>
      <c r="G24" s="470">
        <v>-3.6949999999999998</v>
      </c>
      <c r="H24" s="470">
        <v>0</v>
      </c>
      <c r="I24" s="470">
        <v>-14.208299999999999</v>
      </c>
    </row>
    <row r="25" spans="1:9" s="62" customFormat="1" ht="15.95" customHeight="1">
      <c r="A25" s="468" t="s">
        <v>190</v>
      </c>
      <c r="B25" s="469"/>
      <c r="C25" s="812">
        <v>0</v>
      </c>
      <c r="D25" s="470">
        <v>0</v>
      </c>
      <c r="E25" s="808">
        <v>0</v>
      </c>
      <c r="F25" s="470">
        <v>0</v>
      </c>
      <c r="G25" s="470">
        <v>0</v>
      </c>
      <c r="H25" s="470">
        <v>0</v>
      </c>
      <c r="I25" s="470">
        <v>0</v>
      </c>
    </row>
    <row r="26" spans="1:9" s="62" customFormat="1" ht="15.95" customHeight="1">
      <c r="A26" s="468" t="s">
        <v>191</v>
      </c>
      <c r="B26" s="469"/>
      <c r="C26" s="812">
        <v>0.13319193168669127</v>
      </c>
      <c r="D26" s="470">
        <v>0.82312444112423699</v>
      </c>
      <c r="E26" s="808">
        <v>0.53319755903485111</v>
      </c>
      <c r="F26" s="470">
        <v>-1.4550083241785432</v>
      </c>
      <c r="G26" s="470">
        <v>-0.94888276258799742</v>
      </c>
      <c r="H26" s="470">
        <v>-4.5926743772786409</v>
      </c>
      <c r="I26" s="470">
        <v>0.76433516865543538</v>
      </c>
    </row>
    <row r="27" spans="1:9" s="62" customFormat="1" ht="15.95" customHeight="1">
      <c r="A27" s="471" t="s">
        <v>192</v>
      </c>
      <c r="B27" s="472"/>
      <c r="C27" s="813">
        <v>404.26275962599999</v>
      </c>
      <c r="D27" s="473">
        <v>402.87549151500002</v>
      </c>
      <c r="E27" s="809">
        <v>394.27855310000001</v>
      </c>
      <c r="F27" s="473">
        <v>389.40118678199997</v>
      </c>
      <c r="G27" s="473">
        <v>391.05164923900003</v>
      </c>
      <c r="H27" s="473">
        <v>393.58245959199996</v>
      </c>
      <c r="I27" s="473">
        <v>391.94299999999998</v>
      </c>
    </row>
    <row r="28" spans="1:9" s="62" customFormat="1" ht="15.95" customHeight="1">
      <c r="A28" s="463" t="s">
        <v>195</v>
      </c>
      <c r="B28" s="466"/>
      <c r="C28" s="811"/>
      <c r="D28" s="467"/>
      <c r="E28" s="807"/>
      <c r="F28" s="467"/>
      <c r="G28" s="467"/>
      <c r="H28" s="467"/>
      <c r="I28" s="467"/>
    </row>
    <row r="29" spans="1:9" s="62" customFormat="1" ht="15.95" customHeight="1">
      <c r="A29" s="465" t="s">
        <v>187</v>
      </c>
      <c r="B29" s="466"/>
      <c r="C29" s="811">
        <v>63.378342410999998</v>
      </c>
      <c r="D29" s="467">
        <v>60.995461562000003</v>
      </c>
      <c r="E29" s="807">
        <v>59.873872200999998</v>
      </c>
      <c r="F29" s="467">
        <v>57.101393640999994</v>
      </c>
      <c r="G29" s="467">
        <v>56.378368803000001</v>
      </c>
      <c r="H29" s="467">
        <v>57.107999999999997</v>
      </c>
      <c r="I29" s="467">
        <v>56.285999999999994</v>
      </c>
    </row>
    <row r="30" spans="1:9" s="62" customFormat="1" ht="15.95" customHeight="1">
      <c r="A30" s="468" t="s">
        <v>188</v>
      </c>
      <c r="B30" s="469"/>
      <c r="C30" s="812">
        <v>0.96301999338698874</v>
      </c>
      <c r="D30" s="470">
        <v>1.1579107774877029</v>
      </c>
      <c r="E30" s="808">
        <v>0.85906780411293671</v>
      </c>
      <c r="F30" s="470">
        <v>1.0459067620201208</v>
      </c>
      <c r="G30" s="470">
        <v>-1.0464754525799749</v>
      </c>
      <c r="H30" s="470">
        <v>0.91113839309432199</v>
      </c>
      <c r="I30" s="470">
        <v>0.19871974275626192</v>
      </c>
    </row>
    <row r="31" spans="1:9" s="62" customFormat="1" ht="15.95" customHeight="1">
      <c r="A31" s="468" t="s">
        <v>189</v>
      </c>
      <c r="B31" s="469"/>
      <c r="C31" s="812">
        <v>0</v>
      </c>
      <c r="D31" s="470">
        <v>0</v>
      </c>
      <c r="E31" s="808">
        <v>-0.37481827843714999</v>
      </c>
      <c r="F31" s="470">
        <v>0</v>
      </c>
      <c r="G31" s="470">
        <v>0</v>
      </c>
      <c r="H31" s="470">
        <v>0</v>
      </c>
      <c r="I31" s="470">
        <v>0</v>
      </c>
    </row>
    <row r="32" spans="1:9" s="62" customFormat="1" ht="15.95" customHeight="1">
      <c r="A32" s="468" t="s">
        <v>190</v>
      </c>
      <c r="B32" s="469"/>
      <c r="C32" s="812">
        <v>0.29253489233654512</v>
      </c>
      <c r="D32" s="470">
        <v>1.2095465819801889</v>
      </c>
      <c r="E32" s="808">
        <v>0.64034131849182463</v>
      </c>
      <c r="F32" s="470">
        <v>1.7200000000000002</v>
      </c>
      <c r="G32" s="470">
        <v>1.6619000000000002</v>
      </c>
      <c r="H32" s="470">
        <v>-1.5359999999999998</v>
      </c>
      <c r="I32" s="470">
        <v>1.8210000000000002</v>
      </c>
    </row>
    <row r="33" spans="1:9" s="62" customFormat="1" ht="15.95" customHeight="1">
      <c r="A33" s="468" t="s">
        <v>191</v>
      </c>
      <c r="B33" s="469"/>
      <c r="C33" s="812">
        <v>-5.5651437235317231E-3</v>
      </c>
      <c r="D33" s="470">
        <v>1.5423489532108307E-2</v>
      </c>
      <c r="E33" s="808">
        <v>-3.0014831676092148E-3</v>
      </c>
      <c r="F33" s="470">
        <v>6.5717979798812862E-3</v>
      </c>
      <c r="G33" s="470">
        <v>0.10760029057997418</v>
      </c>
      <c r="H33" s="470">
        <v>-0.10476959009431934</v>
      </c>
      <c r="I33" s="470">
        <v>-1.1977197427562605</v>
      </c>
    </row>
    <row r="34" spans="1:9" s="62" customFormat="1" ht="15.95" customHeight="1">
      <c r="A34" s="471" t="s">
        <v>192</v>
      </c>
      <c r="B34" s="472"/>
      <c r="C34" s="813">
        <v>64.628332153000002</v>
      </c>
      <c r="D34" s="473">
        <v>63.378342410999998</v>
      </c>
      <c r="E34" s="809">
        <v>60.995461562000003</v>
      </c>
      <c r="F34" s="473">
        <v>59.873872200999998</v>
      </c>
      <c r="G34" s="473">
        <v>57.101393640999994</v>
      </c>
      <c r="H34" s="473">
        <v>56.378368803000001</v>
      </c>
      <c r="I34" s="473">
        <v>57.107999999999997</v>
      </c>
    </row>
    <row r="35" spans="1:9" s="62" customFormat="1" ht="15.95" customHeight="1">
      <c r="A35" s="463" t="s">
        <v>86</v>
      </c>
      <c r="B35" s="466"/>
      <c r="C35" s="811"/>
      <c r="D35" s="467"/>
      <c r="E35" s="807"/>
      <c r="F35" s="467"/>
      <c r="G35" s="467"/>
      <c r="H35" s="467"/>
      <c r="I35" s="467"/>
    </row>
    <row r="36" spans="1:9" s="62" customFormat="1" ht="15.95" customHeight="1">
      <c r="A36" s="465" t="s">
        <v>187</v>
      </c>
      <c r="B36" s="466"/>
      <c r="C36" s="811">
        <v>836.253868872</v>
      </c>
      <c r="D36" s="467">
        <v>821.156263556</v>
      </c>
      <c r="E36" s="807">
        <v>816.25588480700003</v>
      </c>
      <c r="F36" s="467">
        <v>818.98286651400008</v>
      </c>
      <c r="G36" s="467">
        <v>829.70743210499995</v>
      </c>
      <c r="H36" s="467">
        <v>833.03200000000004</v>
      </c>
      <c r="I36" s="467">
        <v>838.21197270699997</v>
      </c>
    </row>
    <row r="37" spans="1:9" s="62" customFormat="1" ht="15.95" customHeight="1">
      <c r="A37" s="468" t="s">
        <v>188</v>
      </c>
      <c r="B37" s="469"/>
      <c r="C37" s="812">
        <v>3.6442956465495406</v>
      </c>
      <c r="D37" s="470">
        <v>12.399319458612672</v>
      </c>
      <c r="E37" s="808">
        <v>11.444655793132174</v>
      </c>
      <c r="F37" s="470">
        <v>2.4932248894898024</v>
      </c>
      <c r="G37" s="470">
        <v>0.74638267313203421</v>
      </c>
      <c r="H37" s="470">
        <v>9.2955689690417032</v>
      </c>
      <c r="I37" s="470">
        <v>13.118756671672593</v>
      </c>
    </row>
    <row r="38" spans="1:9" s="62" customFormat="1" ht="15.95" customHeight="1">
      <c r="A38" s="468" t="s">
        <v>189</v>
      </c>
      <c r="B38" s="469"/>
      <c r="C38" s="812">
        <v>-0.27900000000000003</v>
      </c>
      <c r="D38" s="470">
        <v>-0.36199999999999999</v>
      </c>
      <c r="E38" s="808">
        <v>-8.3712968323022885</v>
      </c>
      <c r="F38" s="470">
        <v>-3.4430000000000001</v>
      </c>
      <c r="G38" s="470">
        <v>-10.782999999999999</v>
      </c>
      <c r="H38" s="470">
        <v>-0.78339999999999999</v>
      </c>
      <c r="I38" s="470">
        <v>-20.820999999999998</v>
      </c>
    </row>
    <row r="39" spans="1:9" s="62" customFormat="1" ht="15.95" customHeight="1">
      <c r="A39" s="468" t="s">
        <v>190</v>
      </c>
      <c r="B39" s="469"/>
      <c r="C39" s="812">
        <v>0.29253489233654512</v>
      </c>
      <c r="D39" s="470">
        <v>1.2095465819801889</v>
      </c>
      <c r="E39" s="808">
        <v>0.64034131849182463</v>
      </c>
      <c r="F39" s="470">
        <v>1.7200000000000002</v>
      </c>
      <c r="G39" s="470">
        <v>1.6619000000000002</v>
      </c>
      <c r="H39" s="470">
        <v>-1.5359999999999998</v>
      </c>
      <c r="I39" s="470">
        <v>1.8210000000000002</v>
      </c>
    </row>
    <row r="40" spans="1:9" s="62" customFormat="1" ht="15.95" customHeight="1">
      <c r="A40" s="468" t="s">
        <v>191</v>
      </c>
      <c r="B40" s="469"/>
      <c r="C40" s="812">
        <v>0.36587221011390875</v>
      </c>
      <c r="D40" s="470">
        <v>1.8507392754071388</v>
      </c>
      <c r="E40" s="808">
        <v>1.1866784696782846</v>
      </c>
      <c r="F40" s="470">
        <v>-3.4972065964898604</v>
      </c>
      <c r="G40" s="470">
        <v>-2.3498482641320013</v>
      </c>
      <c r="H40" s="470">
        <v>-10.300736864041676</v>
      </c>
      <c r="I40" s="470">
        <v>0.70127062132742668</v>
      </c>
    </row>
    <row r="41" spans="1:9" s="62" customFormat="1" ht="15.95" customHeight="1">
      <c r="A41" s="474" t="s">
        <v>192</v>
      </c>
      <c r="B41" s="475"/>
      <c r="C41" s="814">
        <v>840.27757162099988</v>
      </c>
      <c r="D41" s="476">
        <v>836.253868872</v>
      </c>
      <c r="E41" s="810">
        <v>821.156263556</v>
      </c>
      <c r="F41" s="476">
        <v>816.25588480700003</v>
      </c>
      <c r="G41" s="476">
        <v>818.98286651400008</v>
      </c>
      <c r="H41" s="476">
        <v>829.70743210499995</v>
      </c>
      <c r="I41" s="476">
        <v>833.03200000000004</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ColWidth="9.140625" defaultRowHeight="12.75"/>
  <cols>
    <col min="1" max="1" width="65.7109375" style="82" customWidth="1"/>
    <col min="2" max="3" width="14.7109375" style="81" customWidth="1"/>
    <col min="4" max="9" width="14.7109375" style="82" customWidth="1"/>
    <col min="10" max="10" width="3.7109375" style="82" customWidth="1"/>
    <col min="11" max="16384" width="9.140625" style="82"/>
  </cols>
  <sheetData>
    <row r="1" spans="1:10" s="55" customFormat="1" ht="50.1" customHeight="1">
      <c r="A1" s="52"/>
    </row>
    <row r="2" spans="1:10" s="58" customFormat="1" ht="39.950000000000003" customHeight="1">
      <c r="A2" s="56" t="s">
        <v>424</v>
      </c>
      <c r="C2" s="59"/>
      <c r="J2" s="59"/>
    </row>
    <row r="3" spans="1:10" s="58" customFormat="1" ht="2.1" customHeight="1">
      <c r="A3" s="125"/>
      <c r="B3" s="105"/>
      <c r="C3" s="106"/>
      <c r="D3" s="105"/>
      <c r="E3" s="105"/>
      <c r="F3" s="105"/>
      <c r="G3" s="105"/>
      <c r="H3" s="105"/>
      <c r="I3" s="105"/>
      <c r="J3" s="59"/>
    </row>
    <row r="4" spans="1:10" s="62" customFormat="1" ht="15.75" customHeight="1">
      <c r="A4" s="60"/>
      <c r="B4" s="60"/>
      <c r="C4" s="60"/>
      <c r="D4" s="61"/>
      <c r="E4" s="61"/>
      <c r="F4" s="61"/>
      <c r="G4" s="61"/>
      <c r="H4" s="61"/>
      <c r="I4" s="61"/>
      <c r="J4" s="1047"/>
    </row>
    <row r="5" spans="1:10" s="62" customFormat="1" ht="20.100000000000001" customHeight="1">
      <c r="A5" s="184" t="s">
        <v>425</v>
      </c>
      <c r="B5" s="185"/>
      <c r="C5" s="185"/>
      <c r="D5" s="185"/>
      <c r="E5" s="185"/>
      <c r="F5" s="185"/>
      <c r="G5" s="185"/>
      <c r="H5" s="185"/>
      <c r="I5" s="185"/>
      <c r="J5" s="1047"/>
    </row>
    <row r="6" spans="1:10" ht="15.95" customHeight="1">
      <c r="A6" s="65" t="s">
        <v>85</v>
      </c>
      <c r="B6" s="381" t="s">
        <v>128</v>
      </c>
      <c r="C6" s="777" t="s">
        <v>87</v>
      </c>
      <c r="D6" s="461" t="s">
        <v>88</v>
      </c>
      <c r="E6" s="760" t="s">
        <v>89</v>
      </c>
      <c r="F6" s="461" t="s">
        <v>76</v>
      </c>
      <c r="G6" s="461" t="s">
        <v>77</v>
      </c>
      <c r="H6" s="461" t="s">
        <v>78</v>
      </c>
      <c r="I6" s="461" t="s">
        <v>79</v>
      </c>
      <c r="J6" s="462"/>
    </row>
    <row r="7" spans="1:10" s="62" customFormat="1" ht="15.95" customHeight="1">
      <c r="A7" s="463" t="s">
        <v>186</v>
      </c>
      <c r="B7" s="385"/>
      <c r="C7" s="778"/>
      <c r="D7" s="251"/>
      <c r="E7" s="768"/>
      <c r="F7" s="251"/>
      <c r="G7" s="251"/>
      <c r="H7" s="251"/>
      <c r="I7" s="251"/>
      <c r="J7" s="1047"/>
    </row>
    <row r="8" spans="1:10" s="62" customFormat="1" ht="15.95" customHeight="1">
      <c r="A8" s="465" t="s">
        <v>187</v>
      </c>
      <c r="B8" s="477"/>
      <c r="C8" s="811">
        <v>131.59685697500001</v>
      </c>
      <c r="D8" s="467">
        <v>132.060379466</v>
      </c>
      <c r="E8" s="807">
        <v>132.69936499400001</v>
      </c>
      <c r="F8" s="467">
        <v>136.87206700900001</v>
      </c>
      <c r="G8" s="467">
        <v>143.63379800000001</v>
      </c>
      <c r="H8" s="467">
        <v>143.709</v>
      </c>
      <c r="I8" s="467">
        <v>143.58600000000001</v>
      </c>
      <c r="J8" s="1047"/>
    </row>
    <row r="9" spans="1:10" s="62" customFormat="1" ht="15.95" customHeight="1">
      <c r="A9" s="468" t="s">
        <v>188</v>
      </c>
      <c r="B9" s="478"/>
      <c r="C9" s="812">
        <v>-0.53340453900000284</v>
      </c>
      <c r="D9" s="470">
        <v>-0.10152249099999722</v>
      </c>
      <c r="E9" s="808">
        <v>-0.29098552799999311</v>
      </c>
      <c r="F9" s="470">
        <v>-0.72970201499998666</v>
      </c>
      <c r="G9" s="470">
        <v>0.15126900900000351</v>
      </c>
      <c r="H9" s="470">
        <v>8.4798000000006368E-2</v>
      </c>
      <c r="I9" s="470">
        <v>0.12299999999999045</v>
      </c>
      <c r="J9" s="67"/>
    </row>
    <row r="10" spans="1:10" s="62" customFormat="1" ht="15.95" customHeight="1">
      <c r="A10" s="468" t="s">
        <v>189</v>
      </c>
      <c r="B10" s="478"/>
      <c r="C10" s="812">
        <v>-0.27900000000000003</v>
      </c>
      <c r="D10" s="470">
        <v>-0.36199999999999999</v>
      </c>
      <c r="E10" s="808">
        <v>-0.34799999999999998</v>
      </c>
      <c r="F10" s="470">
        <v>-3.4430000000000001</v>
      </c>
      <c r="G10" s="470">
        <v>-6.9130000000000003</v>
      </c>
      <c r="H10" s="470"/>
      <c r="I10" s="470"/>
    </row>
    <row r="11" spans="1:10" s="62" customFormat="1" ht="15.95" customHeight="1">
      <c r="A11" s="468" t="s">
        <v>190</v>
      </c>
      <c r="B11" s="478"/>
      <c r="C11" s="812">
        <v>0</v>
      </c>
      <c r="D11" s="470">
        <v>0</v>
      </c>
      <c r="E11" s="808"/>
      <c r="F11" s="470"/>
      <c r="G11" s="470"/>
      <c r="H11" s="470"/>
      <c r="I11" s="470"/>
    </row>
    <row r="12" spans="1:10" s="62" customFormat="1" ht="15.95" customHeight="1">
      <c r="A12" s="468" t="s">
        <v>191</v>
      </c>
      <c r="B12" s="478"/>
      <c r="C12" s="812">
        <v>0</v>
      </c>
      <c r="D12" s="470">
        <v>0</v>
      </c>
      <c r="E12" s="808"/>
      <c r="F12" s="470"/>
      <c r="G12" s="470"/>
      <c r="H12" s="470">
        <v>-0.16</v>
      </c>
      <c r="I12" s="470"/>
    </row>
    <row r="13" spans="1:10" s="62" customFormat="1" ht="15.95" customHeight="1">
      <c r="A13" s="471" t="s">
        <v>192</v>
      </c>
      <c r="B13" s="479"/>
      <c r="C13" s="813">
        <v>130.78445243600001</v>
      </c>
      <c r="D13" s="473">
        <v>131.59685697500001</v>
      </c>
      <c r="E13" s="809">
        <v>132.060379466</v>
      </c>
      <c r="F13" s="473">
        <v>132.69936499400001</v>
      </c>
      <c r="G13" s="473">
        <v>136.87206700900001</v>
      </c>
      <c r="H13" s="473">
        <v>143.63379800000001</v>
      </c>
      <c r="I13" s="473">
        <v>143.709</v>
      </c>
    </row>
    <row r="14" spans="1:10" s="62" customFormat="1" ht="15.95" customHeight="1">
      <c r="A14" s="463" t="s">
        <v>193</v>
      </c>
      <c r="B14" s="477"/>
      <c r="C14" s="811"/>
      <c r="D14" s="467"/>
      <c r="E14" s="807"/>
      <c r="F14" s="467"/>
      <c r="G14" s="467"/>
      <c r="H14" s="467"/>
      <c r="I14" s="467"/>
    </row>
    <row r="15" spans="1:10" s="62" customFormat="1" ht="15.95" customHeight="1">
      <c r="A15" s="465" t="s">
        <v>187</v>
      </c>
      <c r="B15" s="477"/>
      <c r="C15" s="811">
        <v>36.119293593999998</v>
      </c>
      <c r="D15" s="467">
        <v>36.002463548000001</v>
      </c>
      <c r="E15" s="807">
        <v>36.285539718000003</v>
      </c>
      <c r="F15" s="467">
        <v>37.339128524000003</v>
      </c>
      <c r="G15" s="467">
        <v>38.373688182999999</v>
      </c>
      <c r="H15" s="467">
        <v>38.289000000000001</v>
      </c>
      <c r="I15" s="467">
        <v>38.494</v>
      </c>
    </row>
    <row r="16" spans="1:10" s="62" customFormat="1" ht="15.95" customHeight="1">
      <c r="A16" s="468" t="s">
        <v>188</v>
      </c>
      <c r="B16" s="478"/>
      <c r="C16" s="812">
        <v>-0.11757970499999715</v>
      </c>
      <c r="D16" s="470">
        <v>0.11683004599999691</v>
      </c>
      <c r="E16" s="808">
        <v>-0.28307617000000107</v>
      </c>
      <c r="F16" s="470">
        <v>-1.0535888060000005</v>
      </c>
      <c r="G16" s="470">
        <v>-0.85955965899999853</v>
      </c>
      <c r="H16" s="470">
        <v>-7.5311816999999337E-2</v>
      </c>
      <c r="I16" s="470">
        <v>-0.20499999999999829</v>
      </c>
    </row>
    <row r="17" spans="1:9" s="62" customFormat="1" ht="15.95" customHeight="1">
      <c r="A17" s="468" t="s">
        <v>189</v>
      </c>
      <c r="B17" s="478"/>
      <c r="C17" s="812">
        <v>0</v>
      </c>
      <c r="D17" s="470">
        <v>0</v>
      </c>
      <c r="E17" s="808"/>
      <c r="F17" s="470"/>
      <c r="G17" s="470">
        <v>-0.17499999999999999</v>
      </c>
      <c r="H17" s="470"/>
      <c r="I17" s="470"/>
    </row>
    <row r="18" spans="1:9" s="62" customFormat="1" ht="15.95" customHeight="1">
      <c r="A18" s="468" t="s">
        <v>190</v>
      </c>
      <c r="B18" s="478"/>
      <c r="C18" s="812">
        <v>0</v>
      </c>
      <c r="D18" s="470">
        <v>0</v>
      </c>
      <c r="E18" s="808"/>
      <c r="F18" s="470"/>
      <c r="G18" s="470"/>
      <c r="H18" s="470"/>
      <c r="I18" s="470"/>
    </row>
    <row r="19" spans="1:9" s="62" customFormat="1" ht="15.95" customHeight="1">
      <c r="A19" s="468" t="s">
        <v>191</v>
      </c>
      <c r="B19" s="478"/>
      <c r="C19" s="812">
        <v>0</v>
      </c>
      <c r="D19" s="470">
        <v>0</v>
      </c>
      <c r="E19" s="808"/>
      <c r="F19" s="470"/>
      <c r="G19" s="470"/>
      <c r="H19" s="470">
        <v>0.16</v>
      </c>
      <c r="I19" s="470"/>
    </row>
    <row r="20" spans="1:9" s="62" customFormat="1" ht="15.95" customHeight="1">
      <c r="A20" s="471" t="s">
        <v>192</v>
      </c>
      <c r="B20" s="479"/>
      <c r="C20" s="813">
        <v>36.001713889000001</v>
      </c>
      <c r="D20" s="473">
        <v>36.119293593999998</v>
      </c>
      <c r="E20" s="809">
        <v>36.002463548000001</v>
      </c>
      <c r="F20" s="473">
        <v>36.285539718000003</v>
      </c>
      <c r="G20" s="473">
        <v>37.339128524000003</v>
      </c>
      <c r="H20" s="473">
        <v>38.373688182999999</v>
      </c>
      <c r="I20" s="473">
        <v>38.289000000000001</v>
      </c>
    </row>
    <row r="21" spans="1:9" s="62" customFormat="1" ht="15.95" customHeight="1">
      <c r="A21" s="463" t="s">
        <v>194</v>
      </c>
      <c r="B21" s="477"/>
      <c r="C21" s="811"/>
      <c r="D21" s="467"/>
      <c r="E21" s="807"/>
      <c r="F21" s="467"/>
      <c r="G21" s="467"/>
      <c r="H21" s="467"/>
      <c r="I21" s="467"/>
    </row>
    <row r="22" spans="1:9" s="62" customFormat="1" ht="15.95" customHeight="1">
      <c r="A22" s="465" t="s">
        <v>187</v>
      </c>
      <c r="B22" s="477"/>
      <c r="C22" s="811">
        <v>116.043599727</v>
      </c>
      <c r="D22" s="467">
        <v>113.41805832599999</v>
      </c>
      <c r="E22" s="807">
        <v>112.133203499</v>
      </c>
      <c r="F22" s="467">
        <v>113.950361077</v>
      </c>
      <c r="G22" s="467">
        <v>119.49476487</v>
      </c>
      <c r="H22" s="467">
        <v>116.705</v>
      </c>
      <c r="I22" s="467">
        <v>115.78</v>
      </c>
    </row>
    <row r="23" spans="1:9" s="62" customFormat="1" ht="15.95" customHeight="1">
      <c r="A23" s="468" t="s">
        <v>188</v>
      </c>
      <c r="B23" s="478"/>
      <c r="C23" s="812">
        <v>-0.64948111500000039</v>
      </c>
      <c r="D23" s="470">
        <v>2.6255414010000067</v>
      </c>
      <c r="E23" s="808">
        <v>1.2848548269999895</v>
      </c>
      <c r="F23" s="470">
        <v>-1.8171575779999927</v>
      </c>
      <c r="G23" s="470">
        <v>-1.8494037930000076</v>
      </c>
      <c r="H23" s="470">
        <v>2.7897648699999991</v>
      </c>
      <c r="I23" s="470">
        <v>0.92499999999999716</v>
      </c>
    </row>
    <row r="24" spans="1:9" s="62" customFormat="1" ht="15.95" customHeight="1">
      <c r="A24" s="468" t="s">
        <v>189</v>
      </c>
      <c r="B24" s="478"/>
      <c r="C24" s="812">
        <v>0</v>
      </c>
      <c r="D24" s="470">
        <v>0</v>
      </c>
      <c r="E24" s="808"/>
      <c r="F24" s="470"/>
      <c r="G24" s="470">
        <v>-3.6949999999999998</v>
      </c>
      <c r="H24" s="470"/>
      <c r="I24" s="470"/>
    </row>
    <row r="25" spans="1:9" s="62" customFormat="1" ht="15.95" customHeight="1">
      <c r="A25" s="468" t="s">
        <v>190</v>
      </c>
      <c r="B25" s="478"/>
      <c r="C25" s="812">
        <v>0</v>
      </c>
      <c r="D25" s="470">
        <v>0</v>
      </c>
      <c r="E25" s="808"/>
      <c r="F25" s="470"/>
      <c r="G25" s="470"/>
      <c r="H25" s="470"/>
      <c r="I25" s="470"/>
    </row>
    <row r="26" spans="1:9" s="62" customFormat="1" ht="15.95" customHeight="1">
      <c r="A26" s="468" t="s">
        <v>191</v>
      </c>
      <c r="B26" s="478"/>
      <c r="C26" s="812">
        <v>0</v>
      </c>
      <c r="D26" s="470">
        <v>0</v>
      </c>
      <c r="E26" s="808"/>
      <c r="F26" s="470"/>
      <c r="G26" s="470"/>
      <c r="H26" s="470"/>
      <c r="I26" s="470"/>
    </row>
    <row r="27" spans="1:9" s="62" customFormat="1" ht="15.95" customHeight="1">
      <c r="A27" s="471" t="s">
        <v>192</v>
      </c>
      <c r="B27" s="479"/>
      <c r="C27" s="813">
        <v>115.394118612</v>
      </c>
      <c r="D27" s="473">
        <v>116.043599727</v>
      </c>
      <c r="E27" s="809">
        <v>113.41805832599999</v>
      </c>
      <c r="F27" s="473">
        <v>112.133203499</v>
      </c>
      <c r="G27" s="473">
        <v>113.950361077</v>
      </c>
      <c r="H27" s="473">
        <v>119.49476487</v>
      </c>
      <c r="I27" s="473">
        <v>116.705</v>
      </c>
    </row>
    <row r="28" spans="1:9" s="62" customFormat="1" ht="15.95" customHeight="1">
      <c r="A28" s="463" t="s">
        <v>195</v>
      </c>
      <c r="B28" s="477"/>
      <c r="C28" s="811"/>
      <c r="D28" s="467"/>
      <c r="E28" s="807"/>
      <c r="F28" s="467"/>
      <c r="G28" s="467"/>
      <c r="H28" s="467"/>
      <c r="I28" s="467"/>
    </row>
    <row r="29" spans="1:9" s="62" customFormat="1" ht="15.95" customHeight="1">
      <c r="A29" s="465" t="s">
        <v>187</v>
      </c>
      <c r="B29" s="477"/>
      <c r="C29" s="811">
        <v>18.813860753</v>
      </c>
      <c r="D29" s="467">
        <v>18.197385908000001</v>
      </c>
      <c r="E29" s="807">
        <v>17.702036203999999</v>
      </c>
      <c r="F29" s="467">
        <v>17.225428028</v>
      </c>
      <c r="G29" s="467">
        <v>16.832577670999999</v>
      </c>
      <c r="H29" s="467">
        <v>16.867000000000001</v>
      </c>
      <c r="I29" s="467">
        <v>15.978999999999999</v>
      </c>
    </row>
    <row r="30" spans="1:9" s="62" customFormat="1" ht="15.95" customHeight="1">
      <c r="A30" s="468" t="s">
        <v>188</v>
      </c>
      <c r="B30" s="478"/>
      <c r="C30" s="812">
        <v>0.36763519000000144</v>
      </c>
      <c r="D30" s="470">
        <v>0.31364347547004456</v>
      </c>
      <c r="E30" s="808">
        <v>0.40934970400000381</v>
      </c>
      <c r="F30" s="470">
        <v>-0.13339182400000027</v>
      </c>
      <c r="G30" s="470">
        <v>4.7850357000001509E-2</v>
      </c>
      <c r="H30" s="470">
        <v>0.23957767099999927</v>
      </c>
      <c r="I30" s="470">
        <v>0.31000000000000227</v>
      </c>
    </row>
    <row r="31" spans="1:9" s="62" customFormat="1" ht="15.95" customHeight="1">
      <c r="A31" s="468" t="s">
        <v>189</v>
      </c>
      <c r="B31" s="478"/>
      <c r="C31" s="812">
        <v>0</v>
      </c>
      <c r="D31" s="470">
        <v>0</v>
      </c>
      <c r="E31" s="808"/>
      <c r="F31" s="470"/>
      <c r="G31" s="470"/>
      <c r="H31" s="470"/>
      <c r="I31" s="470"/>
    </row>
    <row r="32" spans="1:9" s="62" customFormat="1" ht="15.95" customHeight="1">
      <c r="A32" s="468" t="s">
        <v>190</v>
      </c>
      <c r="B32" s="478"/>
      <c r="C32" s="812">
        <v>6.0999999999999999E-2</v>
      </c>
      <c r="D32" s="470">
        <v>0.30283136952995482</v>
      </c>
      <c r="E32" s="808">
        <v>8.5999999999999993E-2</v>
      </c>
      <c r="F32" s="470">
        <v>0.61</v>
      </c>
      <c r="G32" s="470">
        <v>0.34499999999999997</v>
      </c>
      <c r="H32" s="470">
        <v>-0.27400000000000002</v>
      </c>
      <c r="I32" s="470">
        <v>0.57799999999999996</v>
      </c>
    </row>
    <row r="33" spans="1:9" s="62" customFormat="1" ht="15.95" customHeight="1">
      <c r="A33" s="468" t="s">
        <v>191</v>
      </c>
      <c r="B33" s="478"/>
      <c r="C33" s="812">
        <v>0</v>
      </c>
      <c r="D33" s="470">
        <v>0</v>
      </c>
      <c r="E33" s="808"/>
      <c r="F33" s="470"/>
      <c r="G33" s="470"/>
      <c r="H33" s="470"/>
      <c r="I33" s="470"/>
    </row>
    <row r="34" spans="1:9" s="62" customFormat="1" ht="15.95" customHeight="1">
      <c r="A34" s="471" t="s">
        <v>192</v>
      </c>
      <c r="B34" s="479"/>
      <c r="C34" s="813">
        <v>19.242495943000002</v>
      </c>
      <c r="D34" s="473">
        <v>18.813860753</v>
      </c>
      <c r="E34" s="809">
        <v>18.197385908000001</v>
      </c>
      <c r="F34" s="473">
        <v>17.702036203999999</v>
      </c>
      <c r="G34" s="473">
        <v>17.225428028</v>
      </c>
      <c r="H34" s="473">
        <v>16.832577670999999</v>
      </c>
      <c r="I34" s="473">
        <v>16.867000000000001</v>
      </c>
    </row>
    <row r="35" spans="1:9" s="62" customFormat="1" ht="15.95" customHeight="1">
      <c r="A35" s="463" t="s">
        <v>86</v>
      </c>
      <c r="B35" s="477"/>
      <c r="C35" s="811"/>
      <c r="D35" s="467"/>
      <c r="E35" s="807"/>
      <c r="F35" s="467"/>
      <c r="G35" s="467"/>
      <c r="H35" s="467"/>
      <c r="I35" s="467"/>
    </row>
    <row r="36" spans="1:9" s="62" customFormat="1" ht="15.95" customHeight="1">
      <c r="A36" s="465" t="s">
        <v>187</v>
      </c>
      <c r="B36" s="477"/>
      <c r="C36" s="811">
        <v>302.57361104899996</v>
      </c>
      <c r="D36" s="467">
        <v>299.678287248</v>
      </c>
      <c r="E36" s="807">
        <v>298.82014441500002</v>
      </c>
      <c r="F36" s="467">
        <v>305.38698463800006</v>
      </c>
      <c r="G36" s="467">
        <v>318.33482872400003</v>
      </c>
      <c r="H36" s="467">
        <v>315.57</v>
      </c>
      <c r="I36" s="467">
        <v>313.839</v>
      </c>
    </row>
    <row r="37" spans="1:9" s="62" customFormat="1" ht="15.95" customHeight="1">
      <c r="A37" s="468" t="s">
        <v>188</v>
      </c>
      <c r="B37" s="478"/>
      <c r="C37" s="812">
        <v>-0.93283016899995974</v>
      </c>
      <c r="D37" s="470">
        <v>2.9544924314700061</v>
      </c>
      <c r="E37" s="808">
        <v>1.1201428329999881</v>
      </c>
      <c r="F37" s="470">
        <v>-3.7338402230000427</v>
      </c>
      <c r="G37" s="470">
        <v>-2.5098440859999762</v>
      </c>
      <c r="H37" s="470">
        <v>3.03882872400004</v>
      </c>
      <c r="I37" s="470">
        <v>1.1529999999999947</v>
      </c>
    </row>
    <row r="38" spans="1:9" s="62" customFormat="1" ht="15.95" customHeight="1">
      <c r="A38" s="468" t="s">
        <v>189</v>
      </c>
      <c r="B38" s="478"/>
      <c r="C38" s="812">
        <v>-0.27900000000000003</v>
      </c>
      <c r="D38" s="470">
        <v>-0.36199999999999999</v>
      </c>
      <c r="E38" s="808">
        <v>-0.34799999999999998</v>
      </c>
      <c r="F38" s="470">
        <v>-3.4430000000000001</v>
      </c>
      <c r="G38" s="470">
        <v>-10.782999999999999</v>
      </c>
      <c r="H38" s="470">
        <v>0</v>
      </c>
      <c r="I38" s="470">
        <v>0</v>
      </c>
    </row>
    <row r="39" spans="1:9" s="62" customFormat="1" ht="15.95" customHeight="1">
      <c r="A39" s="468" t="s">
        <v>190</v>
      </c>
      <c r="B39" s="478"/>
      <c r="C39" s="812">
        <v>6.0999999999999999E-2</v>
      </c>
      <c r="D39" s="470">
        <v>0.30283136952995482</v>
      </c>
      <c r="E39" s="808">
        <v>8.5999999999999993E-2</v>
      </c>
      <c r="F39" s="470">
        <v>0.61</v>
      </c>
      <c r="G39" s="470">
        <v>0.34499999999999997</v>
      </c>
      <c r="H39" s="470">
        <v>-0.27400000000000002</v>
      </c>
      <c r="I39" s="470">
        <v>0.57799999999999996</v>
      </c>
    </row>
    <row r="40" spans="1:9" s="62" customFormat="1" ht="15.95" customHeight="1">
      <c r="A40" s="468" t="s">
        <v>191</v>
      </c>
      <c r="B40" s="478"/>
      <c r="C40" s="812">
        <v>0</v>
      </c>
      <c r="D40" s="470">
        <v>0</v>
      </c>
      <c r="E40" s="808">
        <v>0</v>
      </c>
      <c r="F40" s="470">
        <v>0</v>
      </c>
      <c r="G40" s="470">
        <v>0</v>
      </c>
      <c r="H40" s="470">
        <v>0</v>
      </c>
      <c r="I40" s="470">
        <v>0</v>
      </c>
    </row>
    <row r="41" spans="1:9" s="62" customFormat="1" ht="15.95" customHeight="1">
      <c r="A41" s="474" t="s">
        <v>192</v>
      </c>
      <c r="B41" s="480"/>
      <c r="C41" s="814">
        <v>301.42278088</v>
      </c>
      <c r="D41" s="476">
        <v>302.57361104899996</v>
      </c>
      <c r="E41" s="810">
        <v>299.678287248</v>
      </c>
      <c r="F41" s="476">
        <v>298.82014441500002</v>
      </c>
      <c r="G41" s="476">
        <v>305.38698463800006</v>
      </c>
      <c r="H41" s="476">
        <v>318.33482872400003</v>
      </c>
      <c r="I41" s="476">
        <v>315.57</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ColWidth="9.140625" defaultRowHeight="12.75"/>
  <cols>
    <col min="1" max="1" width="65.7109375" style="82" customWidth="1"/>
    <col min="2" max="3" width="14.7109375" style="81" customWidth="1"/>
    <col min="4" max="9" width="14.7109375" style="82" customWidth="1"/>
    <col min="10" max="10" width="3.7109375" style="82" customWidth="1"/>
    <col min="11" max="16384" width="9.140625" style="82"/>
  </cols>
  <sheetData>
    <row r="1" spans="1:10" s="55" customFormat="1" ht="50.1" customHeight="1">
      <c r="A1" s="52"/>
    </row>
    <row r="2" spans="1:10" s="58" customFormat="1" ht="39.950000000000003" customHeight="1">
      <c r="A2" s="56" t="s">
        <v>432</v>
      </c>
      <c r="C2" s="59"/>
      <c r="J2" s="59"/>
    </row>
    <row r="3" spans="1:10" s="58" customFormat="1" ht="2.1" customHeight="1">
      <c r="A3" s="125"/>
      <c r="B3" s="105"/>
      <c r="C3" s="106"/>
      <c r="D3" s="105"/>
      <c r="E3" s="105"/>
      <c r="F3" s="105"/>
      <c r="G3" s="105"/>
      <c r="H3" s="105"/>
      <c r="I3" s="105"/>
      <c r="J3" s="59"/>
    </row>
    <row r="4" spans="1:10" s="62" customFormat="1" ht="15.75" customHeight="1">
      <c r="A4" s="60"/>
      <c r="B4" s="60"/>
      <c r="C4" s="60"/>
      <c r="D4" s="61"/>
      <c r="E4" s="61"/>
      <c r="F4" s="61"/>
      <c r="G4" s="61"/>
      <c r="H4" s="61"/>
      <c r="I4" s="61"/>
      <c r="J4" s="1047"/>
    </row>
    <row r="5" spans="1:10" s="62" customFormat="1" ht="20.100000000000001" customHeight="1">
      <c r="A5" s="184" t="s">
        <v>426</v>
      </c>
      <c r="B5" s="185"/>
      <c r="C5" s="185"/>
      <c r="D5" s="185"/>
      <c r="E5" s="185"/>
      <c r="F5" s="185"/>
      <c r="G5" s="185"/>
      <c r="H5" s="185"/>
      <c r="I5" s="185"/>
      <c r="J5" s="1047"/>
    </row>
    <row r="6" spans="1:10" ht="15.95" customHeight="1">
      <c r="A6" s="65" t="s">
        <v>85</v>
      </c>
      <c r="B6" s="381" t="s">
        <v>128</v>
      </c>
      <c r="C6" s="777" t="s">
        <v>87</v>
      </c>
      <c r="D6" s="461" t="s">
        <v>88</v>
      </c>
      <c r="E6" s="760" t="s">
        <v>89</v>
      </c>
      <c r="F6" s="461" t="s">
        <v>76</v>
      </c>
      <c r="G6" s="461" t="s">
        <v>77</v>
      </c>
      <c r="H6" s="461" t="s">
        <v>78</v>
      </c>
      <c r="I6" s="461" t="s">
        <v>79</v>
      </c>
      <c r="J6" s="462"/>
    </row>
    <row r="7" spans="1:10" s="62" customFormat="1" ht="15.95" customHeight="1">
      <c r="A7" s="463" t="s">
        <v>186</v>
      </c>
      <c r="B7" s="385"/>
      <c r="C7" s="778"/>
      <c r="D7" s="251"/>
      <c r="E7" s="768"/>
      <c r="F7" s="251"/>
      <c r="G7" s="251"/>
      <c r="H7" s="251"/>
      <c r="I7" s="251"/>
      <c r="J7" s="1047"/>
    </row>
    <row r="8" spans="1:10" s="62" customFormat="1" ht="15.95" customHeight="1">
      <c r="A8" s="465" t="s">
        <v>187</v>
      </c>
      <c r="B8" s="477"/>
      <c r="C8" s="811">
        <v>31.854902645999999</v>
      </c>
      <c r="D8" s="467">
        <v>31.337757012000001</v>
      </c>
      <c r="E8" s="807">
        <v>30.915940049</v>
      </c>
      <c r="F8" s="467">
        <v>30.594018351999999</v>
      </c>
      <c r="G8" s="467">
        <v>30.428874645</v>
      </c>
      <c r="H8" s="467">
        <v>30.161999999999999</v>
      </c>
      <c r="I8" s="467">
        <v>30.641999999999999</v>
      </c>
      <c r="J8" s="1047"/>
    </row>
    <row r="9" spans="1:10" s="62" customFormat="1" ht="15.95" customHeight="1">
      <c r="A9" s="468" t="s">
        <v>188</v>
      </c>
      <c r="B9" s="478"/>
      <c r="C9" s="812">
        <v>0.27704376500000194</v>
      </c>
      <c r="D9" s="470">
        <v>0.51714563399999847</v>
      </c>
      <c r="E9" s="808">
        <v>0.42181696300000127</v>
      </c>
      <c r="F9" s="470">
        <v>0.32192169700000051</v>
      </c>
      <c r="G9" s="470">
        <v>0.16514370699999859</v>
      </c>
      <c r="H9" s="470">
        <v>0.26687464500000146</v>
      </c>
      <c r="I9" s="470">
        <v>0.20899999999999952</v>
      </c>
      <c r="J9" s="67"/>
    </row>
    <row r="10" spans="1:10" s="62" customFormat="1" ht="15.95" customHeight="1">
      <c r="A10" s="468" t="s">
        <v>189</v>
      </c>
      <c r="B10" s="478"/>
      <c r="C10" s="812">
        <v>0</v>
      </c>
      <c r="D10" s="470">
        <v>0</v>
      </c>
      <c r="E10" s="808"/>
      <c r="F10" s="470"/>
      <c r="G10" s="470"/>
      <c r="H10" s="470"/>
      <c r="I10" s="470"/>
    </row>
    <row r="11" spans="1:10" s="62" customFormat="1" ht="15.95" customHeight="1">
      <c r="A11" s="468" t="s">
        <v>190</v>
      </c>
      <c r="B11" s="478"/>
      <c r="C11" s="812">
        <v>0</v>
      </c>
      <c r="D11" s="470">
        <v>0</v>
      </c>
      <c r="E11" s="808"/>
      <c r="F11" s="470"/>
      <c r="G11" s="470"/>
      <c r="H11" s="470"/>
      <c r="I11" s="470"/>
    </row>
    <row r="12" spans="1:10" s="62" customFormat="1" ht="15.95" customHeight="1">
      <c r="A12" s="468" t="s">
        <v>191</v>
      </c>
      <c r="B12" s="478"/>
      <c r="C12" s="812">
        <v>0</v>
      </c>
      <c r="D12" s="470">
        <v>0</v>
      </c>
      <c r="E12" s="808"/>
      <c r="F12" s="470"/>
      <c r="G12" s="470"/>
      <c r="H12" s="470"/>
      <c r="I12" s="470">
        <v>-0.68899999999999995</v>
      </c>
    </row>
    <row r="13" spans="1:10" s="62" customFormat="1" ht="15.95" customHeight="1">
      <c r="A13" s="471" t="s">
        <v>192</v>
      </c>
      <c r="B13" s="479"/>
      <c r="C13" s="813">
        <v>32.131946411000001</v>
      </c>
      <c r="D13" s="473">
        <v>31.854902645999999</v>
      </c>
      <c r="E13" s="809">
        <v>31.337757012000001</v>
      </c>
      <c r="F13" s="473">
        <v>30.915940049</v>
      </c>
      <c r="G13" s="473">
        <v>30.594018351999999</v>
      </c>
      <c r="H13" s="473">
        <v>30.428874645</v>
      </c>
      <c r="I13" s="473">
        <v>30.161999999999999</v>
      </c>
    </row>
    <row r="14" spans="1:10" s="62" customFormat="1" ht="15.95" customHeight="1">
      <c r="A14" s="463" t="s">
        <v>193</v>
      </c>
      <c r="B14" s="477"/>
      <c r="C14" s="811"/>
      <c r="D14" s="467"/>
      <c r="E14" s="807"/>
      <c r="F14" s="467"/>
      <c r="G14" s="467"/>
      <c r="H14" s="467"/>
      <c r="I14" s="467"/>
    </row>
    <row r="15" spans="1:10" s="62" customFormat="1" ht="15.95" customHeight="1">
      <c r="A15" s="465" t="s">
        <v>187</v>
      </c>
      <c r="B15" s="477"/>
      <c r="C15" s="811">
        <v>36.212819877999998</v>
      </c>
      <c r="D15" s="467">
        <v>35.207719085000001</v>
      </c>
      <c r="E15" s="807">
        <v>33.966899568000002</v>
      </c>
      <c r="F15" s="467">
        <v>33.223529282999998</v>
      </c>
      <c r="G15" s="467">
        <v>35.468376913</v>
      </c>
      <c r="H15" s="467">
        <v>35.198</v>
      </c>
      <c r="I15" s="467">
        <v>33.204999999999998</v>
      </c>
    </row>
    <row r="16" spans="1:10" s="62" customFormat="1" ht="15.95" customHeight="1">
      <c r="A16" s="468" t="s">
        <v>188</v>
      </c>
      <c r="B16" s="478"/>
      <c r="C16" s="812">
        <v>-0.71460490999999848</v>
      </c>
      <c r="D16" s="470">
        <v>1.0051007929999969</v>
      </c>
      <c r="E16" s="808">
        <v>1.2408195169999985</v>
      </c>
      <c r="F16" s="470">
        <v>0.74337028500000457</v>
      </c>
      <c r="G16" s="470">
        <v>-2.2448476300000024</v>
      </c>
      <c r="H16" s="470">
        <v>0.27037691299999977</v>
      </c>
      <c r="I16" s="470">
        <v>1.304000000000002</v>
      </c>
    </row>
    <row r="17" spans="1:9" s="62" customFormat="1" ht="15.95" customHeight="1">
      <c r="A17" s="468" t="s">
        <v>189</v>
      </c>
      <c r="B17" s="478"/>
      <c r="C17" s="812">
        <v>0</v>
      </c>
      <c r="D17" s="470">
        <v>0</v>
      </c>
      <c r="E17" s="808"/>
      <c r="F17" s="470"/>
      <c r="G17" s="470"/>
      <c r="H17" s="470"/>
      <c r="I17" s="470"/>
    </row>
    <row r="18" spans="1:9" s="62" customFormat="1" ht="15.95" customHeight="1">
      <c r="A18" s="468" t="s">
        <v>190</v>
      </c>
      <c r="B18" s="478"/>
      <c r="C18" s="812">
        <v>0</v>
      </c>
      <c r="D18" s="470">
        <v>0</v>
      </c>
      <c r="E18" s="808"/>
      <c r="F18" s="470"/>
      <c r="G18" s="470"/>
      <c r="H18" s="470"/>
      <c r="I18" s="470"/>
    </row>
    <row r="19" spans="1:9" s="62" customFormat="1" ht="15.95" customHeight="1">
      <c r="A19" s="468" t="s">
        <v>191</v>
      </c>
      <c r="B19" s="478"/>
      <c r="C19" s="812">
        <v>0</v>
      </c>
      <c r="D19" s="470">
        <v>0</v>
      </c>
      <c r="E19" s="808"/>
      <c r="F19" s="470"/>
      <c r="G19" s="470"/>
      <c r="H19" s="470"/>
      <c r="I19" s="470">
        <v>0.68899999999999995</v>
      </c>
    </row>
    <row r="20" spans="1:9" s="62" customFormat="1" ht="15.95" customHeight="1">
      <c r="A20" s="471" t="s">
        <v>192</v>
      </c>
      <c r="B20" s="479"/>
      <c r="C20" s="813">
        <v>35.498214967999999</v>
      </c>
      <c r="D20" s="473">
        <v>36.212819877999998</v>
      </c>
      <c r="E20" s="809">
        <v>35.207719085000001</v>
      </c>
      <c r="F20" s="473">
        <v>33.966899568000002</v>
      </c>
      <c r="G20" s="473">
        <v>33.223529282999998</v>
      </c>
      <c r="H20" s="473">
        <v>35.468376913</v>
      </c>
      <c r="I20" s="473">
        <v>35.198</v>
      </c>
    </row>
    <row r="21" spans="1:9" s="62" customFormat="1" ht="15.95" customHeight="1">
      <c r="A21" s="463" t="s">
        <v>194</v>
      </c>
      <c r="B21" s="477"/>
      <c r="C21" s="811"/>
      <c r="D21" s="467"/>
      <c r="E21" s="807"/>
      <c r="F21" s="467"/>
      <c r="G21" s="467"/>
      <c r="H21" s="467"/>
      <c r="I21" s="467"/>
    </row>
    <row r="22" spans="1:9" s="62" customFormat="1" ht="15.95" customHeight="1">
      <c r="A22" s="465" t="s">
        <v>187</v>
      </c>
      <c r="B22" s="477"/>
      <c r="C22" s="811">
        <v>81.578121471000003</v>
      </c>
      <c r="D22" s="467">
        <v>80.392231093999996</v>
      </c>
      <c r="E22" s="807">
        <v>78.326732763999999</v>
      </c>
      <c r="F22" s="467">
        <v>80.487307806000004</v>
      </c>
      <c r="G22" s="467">
        <v>80.152274152000004</v>
      </c>
      <c r="H22" s="467">
        <v>78.698999999999998</v>
      </c>
      <c r="I22" s="467">
        <v>74.581999999999994</v>
      </c>
    </row>
    <row r="23" spans="1:9" s="62" customFormat="1" ht="15.95" customHeight="1">
      <c r="A23" s="468" t="s">
        <v>188</v>
      </c>
      <c r="B23" s="478"/>
      <c r="C23" s="812">
        <v>1.1654906199999999</v>
      </c>
      <c r="D23" s="470">
        <v>1.1858903770000069</v>
      </c>
      <c r="E23" s="808">
        <v>2.0654983299999969</v>
      </c>
      <c r="F23" s="470">
        <v>-2.1605750420000049</v>
      </c>
      <c r="G23" s="470">
        <v>0.33503365400000007</v>
      </c>
      <c r="H23" s="470">
        <v>1.4532741520000059</v>
      </c>
      <c r="I23" s="470">
        <v>4.1170000000000044</v>
      </c>
    </row>
    <row r="24" spans="1:9" s="62" customFormat="1" ht="15.95" customHeight="1">
      <c r="A24" s="468" t="s">
        <v>189</v>
      </c>
      <c r="B24" s="478"/>
      <c r="C24" s="812">
        <v>0</v>
      </c>
      <c r="D24" s="470">
        <v>0</v>
      </c>
      <c r="E24" s="808"/>
      <c r="F24" s="470"/>
      <c r="G24" s="470"/>
      <c r="H24" s="470"/>
      <c r="I24" s="470"/>
    </row>
    <row r="25" spans="1:9" s="62" customFormat="1" ht="15.95" customHeight="1">
      <c r="A25" s="468" t="s">
        <v>190</v>
      </c>
      <c r="B25" s="478"/>
      <c r="C25" s="812">
        <v>0</v>
      </c>
      <c r="D25" s="470">
        <v>0</v>
      </c>
      <c r="E25" s="808"/>
      <c r="F25" s="470"/>
      <c r="G25" s="470"/>
      <c r="H25" s="470"/>
      <c r="I25" s="470"/>
    </row>
    <row r="26" spans="1:9" s="62" customFormat="1" ht="15.95" customHeight="1">
      <c r="A26" s="468" t="s">
        <v>191</v>
      </c>
      <c r="B26" s="478"/>
      <c r="C26" s="812">
        <v>0</v>
      </c>
      <c r="D26" s="470">
        <v>0</v>
      </c>
      <c r="E26" s="808"/>
      <c r="F26" s="470"/>
      <c r="G26" s="470"/>
      <c r="H26" s="470"/>
      <c r="I26" s="470"/>
    </row>
    <row r="27" spans="1:9" s="62" customFormat="1" ht="15.95" customHeight="1">
      <c r="A27" s="471" t="s">
        <v>192</v>
      </c>
      <c r="B27" s="479"/>
      <c r="C27" s="813">
        <v>82.743612091000003</v>
      </c>
      <c r="D27" s="473">
        <v>81.578121471000003</v>
      </c>
      <c r="E27" s="809">
        <v>80.392231093999996</v>
      </c>
      <c r="F27" s="473">
        <v>78.326732763999999</v>
      </c>
      <c r="G27" s="473">
        <v>80.487307806000004</v>
      </c>
      <c r="H27" s="473">
        <v>80.152274152000004</v>
      </c>
      <c r="I27" s="473">
        <v>78.698999999999998</v>
      </c>
    </row>
    <row r="28" spans="1:9" s="62" customFormat="1" ht="15.95" customHeight="1">
      <c r="A28" s="463" t="s">
        <v>195</v>
      </c>
      <c r="B28" s="477"/>
      <c r="C28" s="811"/>
      <c r="D28" s="467"/>
      <c r="E28" s="807"/>
      <c r="F28" s="467"/>
      <c r="G28" s="467"/>
      <c r="H28" s="467"/>
      <c r="I28" s="467"/>
    </row>
    <row r="29" spans="1:9" s="62" customFormat="1" ht="15.95" customHeight="1">
      <c r="A29" s="465" t="s">
        <v>187</v>
      </c>
      <c r="B29" s="477"/>
      <c r="C29" s="811">
        <v>27.860180051</v>
      </c>
      <c r="D29" s="467">
        <v>27.088967970999999</v>
      </c>
      <c r="E29" s="807">
        <v>26.889680032000001</v>
      </c>
      <c r="F29" s="467">
        <v>25.362476319999999</v>
      </c>
      <c r="G29" s="467">
        <v>25.769754891000002</v>
      </c>
      <c r="H29" s="467">
        <v>26.385999999999999</v>
      </c>
      <c r="I29" s="467">
        <v>27.295999999999999</v>
      </c>
    </row>
    <row r="30" spans="1:9" s="62" customFormat="1" ht="15.95" customHeight="1">
      <c r="A30" s="468" t="s">
        <v>188</v>
      </c>
      <c r="B30" s="478"/>
      <c r="C30" s="812">
        <v>-0.1005783699311209</v>
      </c>
      <c r="D30" s="470">
        <v>0.28791789793089251</v>
      </c>
      <c r="E30" s="808">
        <v>-0.11852594700002683</v>
      </c>
      <c r="F30" s="470">
        <v>0.87120371200000213</v>
      </c>
      <c r="G30" s="470">
        <v>-1.3791785710000029</v>
      </c>
      <c r="H30" s="470">
        <v>0.41475489100000229</v>
      </c>
      <c r="I30" s="470">
        <v>-0.51500000000000012</v>
      </c>
    </row>
    <row r="31" spans="1:9" s="62" customFormat="1" ht="15.95" customHeight="1">
      <c r="A31" s="468" t="s">
        <v>189</v>
      </c>
      <c r="B31" s="478"/>
      <c r="C31" s="812">
        <v>0</v>
      </c>
      <c r="D31" s="470">
        <v>0</v>
      </c>
      <c r="E31" s="808"/>
      <c r="F31" s="470"/>
      <c r="G31" s="470"/>
      <c r="H31" s="470"/>
      <c r="I31" s="470"/>
    </row>
    <row r="32" spans="1:9" s="62" customFormat="1" ht="15.95" customHeight="1">
      <c r="A32" s="468" t="s">
        <v>190</v>
      </c>
      <c r="B32" s="478"/>
      <c r="C32" s="812">
        <v>0.37199611793112203</v>
      </c>
      <c r="D32" s="470">
        <v>0.48329418206910801</v>
      </c>
      <c r="E32" s="808">
        <v>0.31781388600002503</v>
      </c>
      <c r="F32" s="470">
        <v>0.65600000000000003</v>
      </c>
      <c r="G32" s="470">
        <v>0.9719000000000001</v>
      </c>
      <c r="H32" s="470">
        <v>-1.0309999999999999</v>
      </c>
      <c r="I32" s="470">
        <v>0.79600000000000004</v>
      </c>
    </row>
    <row r="33" spans="1:9" s="62" customFormat="1" ht="15.95" customHeight="1">
      <c r="A33" s="468" t="s">
        <v>191</v>
      </c>
      <c r="B33" s="478"/>
      <c r="C33" s="812">
        <v>0</v>
      </c>
      <c r="D33" s="470">
        <v>0</v>
      </c>
      <c r="E33" s="808"/>
      <c r="F33" s="470"/>
      <c r="G33" s="470"/>
      <c r="H33" s="470"/>
      <c r="I33" s="470">
        <v>-1.1910000000000001</v>
      </c>
    </row>
    <row r="34" spans="1:9" s="62" customFormat="1" ht="15.95" customHeight="1">
      <c r="A34" s="471" t="s">
        <v>192</v>
      </c>
      <c r="B34" s="479"/>
      <c r="C34" s="813">
        <v>28.131597799000001</v>
      </c>
      <c r="D34" s="473">
        <v>27.860180051</v>
      </c>
      <c r="E34" s="809">
        <v>27.088967970999999</v>
      </c>
      <c r="F34" s="473">
        <v>26.889680032000001</v>
      </c>
      <c r="G34" s="473">
        <v>25.362476319999999</v>
      </c>
      <c r="H34" s="473">
        <v>25.769754891000002</v>
      </c>
      <c r="I34" s="473">
        <v>26.385999999999999</v>
      </c>
    </row>
    <row r="35" spans="1:9" s="62" customFormat="1" ht="15.95" customHeight="1">
      <c r="A35" s="463" t="s">
        <v>86</v>
      </c>
      <c r="B35" s="477"/>
      <c r="C35" s="811"/>
      <c r="D35" s="467"/>
      <c r="E35" s="807"/>
      <c r="F35" s="467"/>
      <c r="G35" s="467"/>
      <c r="H35" s="467"/>
      <c r="I35" s="467"/>
    </row>
    <row r="36" spans="1:9" s="62" customFormat="1" ht="15.95" customHeight="1">
      <c r="A36" s="465" t="s">
        <v>187</v>
      </c>
      <c r="B36" s="477"/>
      <c r="C36" s="811">
        <v>177.50602404599999</v>
      </c>
      <c r="D36" s="467">
        <v>174.026675162</v>
      </c>
      <c r="E36" s="807">
        <v>170.09925241299999</v>
      </c>
      <c r="F36" s="467">
        <v>169.66733176100001</v>
      </c>
      <c r="G36" s="467">
        <v>171.819280601</v>
      </c>
      <c r="H36" s="467">
        <v>170.44499999999999</v>
      </c>
      <c r="I36" s="467">
        <v>165.72499999999997</v>
      </c>
    </row>
    <row r="37" spans="1:9" s="62" customFormat="1" ht="15.95" customHeight="1">
      <c r="A37" s="468" t="s">
        <v>188</v>
      </c>
      <c r="B37" s="478"/>
      <c r="C37" s="812">
        <v>0.62735110506887892</v>
      </c>
      <c r="D37" s="470">
        <v>2.9960547019308814</v>
      </c>
      <c r="E37" s="808">
        <v>3.6096088629999907</v>
      </c>
      <c r="F37" s="470">
        <v>-0.22407934800002616</v>
      </c>
      <c r="G37" s="470">
        <v>-3.1238488399999889</v>
      </c>
      <c r="H37" s="470">
        <v>2.4052806010000092</v>
      </c>
      <c r="I37" s="470">
        <v>5.1150000000000269</v>
      </c>
    </row>
    <row r="38" spans="1:9" s="62" customFormat="1" ht="15.95" customHeight="1">
      <c r="A38" s="468" t="s">
        <v>189</v>
      </c>
      <c r="B38" s="478"/>
      <c r="C38" s="812">
        <v>0</v>
      </c>
      <c r="D38" s="470">
        <v>0</v>
      </c>
      <c r="E38" s="808">
        <v>0</v>
      </c>
      <c r="F38" s="470">
        <v>0</v>
      </c>
      <c r="G38" s="470">
        <v>0</v>
      </c>
      <c r="H38" s="470">
        <v>0</v>
      </c>
      <c r="I38" s="470">
        <v>0</v>
      </c>
    </row>
    <row r="39" spans="1:9" s="62" customFormat="1" ht="15.95" customHeight="1">
      <c r="A39" s="468" t="s">
        <v>190</v>
      </c>
      <c r="B39" s="478"/>
      <c r="C39" s="812">
        <v>0.37199611793112203</v>
      </c>
      <c r="D39" s="470">
        <v>0.48329418206910801</v>
      </c>
      <c r="E39" s="808">
        <v>0.31781388600002503</v>
      </c>
      <c r="F39" s="470">
        <v>0.65600000000000003</v>
      </c>
      <c r="G39" s="470">
        <v>0.9719000000000001</v>
      </c>
      <c r="H39" s="470">
        <v>-1.0309999999999999</v>
      </c>
      <c r="I39" s="470">
        <v>0.79600000000000004</v>
      </c>
    </row>
    <row r="40" spans="1:9" s="62" customFormat="1" ht="15.95" customHeight="1">
      <c r="A40" s="468" t="s">
        <v>191</v>
      </c>
      <c r="B40" s="478"/>
      <c r="C40" s="812">
        <v>0</v>
      </c>
      <c r="D40" s="470">
        <v>0</v>
      </c>
      <c r="E40" s="808">
        <v>0</v>
      </c>
      <c r="F40" s="470">
        <v>0</v>
      </c>
      <c r="G40" s="470">
        <v>0</v>
      </c>
      <c r="H40" s="470">
        <v>0</v>
      </c>
      <c r="I40" s="470">
        <v>-1.1910000000000001</v>
      </c>
    </row>
    <row r="41" spans="1:9" s="62" customFormat="1" ht="15.95" customHeight="1">
      <c r="A41" s="474" t="s">
        <v>192</v>
      </c>
      <c r="B41" s="480"/>
      <c r="C41" s="814">
        <v>178.50537126899999</v>
      </c>
      <c r="D41" s="476">
        <v>177.50602404599999</v>
      </c>
      <c r="E41" s="810">
        <v>174.026675162</v>
      </c>
      <c r="F41" s="476">
        <v>170.09925241299999</v>
      </c>
      <c r="G41" s="476">
        <v>169.66733176100001</v>
      </c>
      <c r="H41" s="476">
        <v>171.819280601</v>
      </c>
      <c r="I41" s="476">
        <v>170.44499999999999</v>
      </c>
    </row>
    <row r="42" spans="1:9" ht="15" customHeight="1">
      <c r="A42" s="378" t="s">
        <v>180</v>
      </c>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ColWidth="9.140625" defaultRowHeight="12.75"/>
  <cols>
    <col min="1" max="1" width="65.7109375" style="82" customWidth="1"/>
    <col min="2" max="3" width="14.7109375" style="81" customWidth="1"/>
    <col min="4" max="9" width="14.7109375" style="82" customWidth="1"/>
    <col min="10" max="10" width="3.7109375" style="82" customWidth="1"/>
    <col min="11" max="16384" width="9.140625" style="82"/>
  </cols>
  <sheetData>
    <row r="1" spans="1:10" s="55" customFormat="1" ht="50.1" customHeight="1">
      <c r="A1" s="52"/>
    </row>
    <row r="2" spans="1:10" s="58" customFormat="1" ht="39.950000000000003" customHeight="1">
      <c r="A2" s="56" t="s">
        <v>433</v>
      </c>
      <c r="C2" s="59"/>
      <c r="J2" s="59"/>
    </row>
    <row r="3" spans="1:10" s="58" customFormat="1" ht="2.1" customHeight="1">
      <c r="A3" s="125"/>
      <c r="B3" s="105"/>
      <c r="C3" s="106"/>
      <c r="D3" s="105"/>
      <c r="E3" s="105"/>
      <c r="F3" s="105"/>
      <c r="G3" s="105"/>
      <c r="H3" s="105"/>
      <c r="I3" s="105"/>
      <c r="J3" s="59"/>
    </row>
    <row r="4" spans="1:10" s="62" customFormat="1" ht="15.75" customHeight="1">
      <c r="A4" s="60"/>
      <c r="B4" s="60"/>
      <c r="C4" s="60"/>
      <c r="D4" s="61"/>
      <c r="E4" s="61"/>
      <c r="F4" s="61"/>
      <c r="G4" s="61"/>
      <c r="H4" s="61"/>
      <c r="I4" s="61"/>
      <c r="J4" s="1047"/>
    </row>
    <row r="5" spans="1:10" s="62" customFormat="1" ht="20.100000000000001" customHeight="1">
      <c r="A5" s="184" t="s">
        <v>427</v>
      </c>
      <c r="B5" s="185"/>
      <c r="C5" s="185"/>
      <c r="D5" s="185"/>
      <c r="E5" s="185"/>
      <c r="F5" s="185"/>
      <c r="G5" s="185"/>
      <c r="H5" s="185"/>
      <c r="I5" s="185"/>
      <c r="J5" s="1047"/>
    </row>
    <row r="6" spans="1:10" ht="15.95" customHeight="1">
      <c r="A6" s="65" t="s">
        <v>85</v>
      </c>
      <c r="B6" s="381" t="s">
        <v>128</v>
      </c>
      <c r="C6" s="777" t="s">
        <v>87</v>
      </c>
      <c r="D6" s="461" t="s">
        <v>88</v>
      </c>
      <c r="E6" s="760" t="s">
        <v>89</v>
      </c>
      <c r="F6" s="461" t="s">
        <v>76</v>
      </c>
      <c r="G6" s="461" t="s">
        <v>77</v>
      </c>
      <c r="H6" s="461" t="s">
        <v>78</v>
      </c>
      <c r="I6" s="461" t="s">
        <v>79</v>
      </c>
      <c r="J6" s="462"/>
    </row>
    <row r="7" spans="1:10" s="62" customFormat="1" ht="15.95" customHeight="1">
      <c r="A7" s="463" t="s">
        <v>186</v>
      </c>
      <c r="B7" s="385"/>
      <c r="C7" s="778"/>
      <c r="D7" s="251"/>
      <c r="E7" s="768"/>
      <c r="F7" s="251"/>
      <c r="G7" s="251"/>
      <c r="H7" s="251"/>
      <c r="I7" s="251"/>
      <c r="J7" s="1047"/>
    </row>
    <row r="8" spans="1:10" s="62" customFormat="1" ht="15.95" customHeight="1">
      <c r="A8" s="465" t="s">
        <v>187</v>
      </c>
      <c r="B8" s="477"/>
      <c r="C8" s="811">
        <v>63.175520116000001</v>
      </c>
      <c r="D8" s="467">
        <v>62.522221424999998</v>
      </c>
      <c r="E8" s="807">
        <v>62.144166540000001</v>
      </c>
      <c r="F8" s="467">
        <v>61.386810257</v>
      </c>
      <c r="G8" s="467">
        <v>60.361060414000001</v>
      </c>
      <c r="H8" s="467">
        <v>60.042999999999999</v>
      </c>
      <c r="I8" s="467">
        <v>59.938000000000002</v>
      </c>
      <c r="J8" s="1047"/>
    </row>
    <row r="9" spans="1:10" s="62" customFormat="1" ht="15.95" customHeight="1">
      <c r="A9" s="468" t="s">
        <v>188</v>
      </c>
      <c r="B9" s="478"/>
      <c r="C9" s="812">
        <v>0.46829736099999764</v>
      </c>
      <c r="D9" s="470">
        <v>0.65329869100000337</v>
      </c>
      <c r="E9" s="808">
        <v>0.3780548849999974</v>
      </c>
      <c r="F9" s="470">
        <v>0.75735628300000002</v>
      </c>
      <c r="G9" s="470">
        <v>1.0257498429999998</v>
      </c>
      <c r="H9" s="470">
        <v>0.3180604140000014</v>
      </c>
      <c r="I9" s="470">
        <v>0.10499999999999687</v>
      </c>
      <c r="J9" s="67"/>
    </row>
    <row r="10" spans="1:10" s="62" customFormat="1" ht="15.95" customHeight="1">
      <c r="A10" s="468" t="s">
        <v>189</v>
      </c>
      <c r="B10" s="478"/>
      <c r="C10" s="812">
        <v>0</v>
      </c>
      <c r="D10" s="470">
        <v>0</v>
      </c>
      <c r="E10" s="808"/>
      <c r="F10" s="470"/>
      <c r="G10" s="470"/>
      <c r="H10" s="470"/>
      <c r="I10" s="470"/>
    </row>
    <row r="11" spans="1:10" s="62" customFormat="1" ht="15.95" customHeight="1">
      <c r="A11" s="468" t="s">
        <v>190</v>
      </c>
      <c r="B11" s="478"/>
      <c r="C11" s="812">
        <v>0</v>
      </c>
      <c r="D11" s="470">
        <v>0</v>
      </c>
      <c r="E11" s="808"/>
      <c r="F11" s="470"/>
      <c r="G11" s="470"/>
      <c r="H11" s="470"/>
      <c r="I11" s="470"/>
    </row>
    <row r="12" spans="1:10" s="62" customFormat="1" ht="15.95" customHeight="1">
      <c r="A12" s="468" t="s">
        <v>191</v>
      </c>
      <c r="B12" s="478"/>
      <c r="C12" s="812">
        <v>0</v>
      </c>
      <c r="D12" s="470">
        <v>0</v>
      </c>
      <c r="E12" s="808"/>
      <c r="F12" s="470"/>
      <c r="G12" s="470"/>
      <c r="H12" s="470"/>
      <c r="I12" s="470"/>
    </row>
    <row r="13" spans="1:10" s="62" customFormat="1" ht="15.95" customHeight="1">
      <c r="A13" s="471" t="s">
        <v>192</v>
      </c>
      <c r="B13" s="479"/>
      <c r="C13" s="813">
        <v>63.643817476999999</v>
      </c>
      <c r="D13" s="473">
        <v>63.175520116000001</v>
      </c>
      <c r="E13" s="809">
        <v>62.522221424999998</v>
      </c>
      <c r="F13" s="473">
        <v>62.144166540000001</v>
      </c>
      <c r="G13" s="473">
        <v>61.386810257</v>
      </c>
      <c r="H13" s="473">
        <v>60.361060414000001</v>
      </c>
      <c r="I13" s="473">
        <v>60.042999999999999</v>
      </c>
    </row>
    <row r="14" spans="1:10" s="62" customFormat="1" ht="15.95" customHeight="1">
      <c r="A14" s="463" t="s">
        <v>193</v>
      </c>
      <c r="B14" s="477"/>
      <c r="C14" s="811"/>
      <c r="D14" s="467"/>
      <c r="E14" s="807"/>
      <c r="F14" s="467"/>
      <c r="G14" s="467"/>
      <c r="H14" s="467"/>
      <c r="I14" s="467"/>
    </row>
    <row r="15" spans="1:10" s="62" customFormat="1" ht="15.95" customHeight="1">
      <c r="A15" s="465" t="s">
        <v>187</v>
      </c>
      <c r="B15" s="477"/>
      <c r="C15" s="811">
        <v>4.6844112600000001</v>
      </c>
      <c r="D15" s="467">
        <v>4.5304243590000004</v>
      </c>
      <c r="E15" s="807">
        <v>4.4269332129999999</v>
      </c>
      <c r="F15" s="467">
        <v>4.340873062</v>
      </c>
      <c r="G15" s="467">
        <v>4.1383265360000001</v>
      </c>
      <c r="H15" s="467">
        <v>3.9729999999999999</v>
      </c>
      <c r="I15" s="467">
        <v>3.895</v>
      </c>
    </row>
    <row r="16" spans="1:10" s="62" customFormat="1" ht="15.95" customHeight="1">
      <c r="A16" s="468" t="s">
        <v>188</v>
      </c>
      <c r="B16" s="478"/>
      <c r="C16" s="812">
        <v>0.19516957400000035</v>
      </c>
      <c r="D16" s="470">
        <v>0.15398690099999968</v>
      </c>
      <c r="E16" s="808">
        <v>0.10349114600000053</v>
      </c>
      <c r="F16" s="470">
        <v>8.6060150999999863E-2</v>
      </c>
      <c r="G16" s="470">
        <v>0.20254652599999989</v>
      </c>
      <c r="H16" s="470">
        <v>0.16532653600000025</v>
      </c>
      <c r="I16" s="470">
        <v>7.7999999999999847E-2</v>
      </c>
    </row>
    <row r="17" spans="1:9" s="62" customFormat="1" ht="15.95" customHeight="1">
      <c r="A17" s="468" t="s">
        <v>189</v>
      </c>
      <c r="B17" s="478"/>
      <c r="C17" s="812">
        <v>0</v>
      </c>
      <c r="D17" s="470">
        <v>0</v>
      </c>
      <c r="E17" s="808"/>
      <c r="F17" s="470"/>
      <c r="G17" s="470"/>
      <c r="H17" s="470"/>
      <c r="I17" s="470"/>
    </row>
    <row r="18" spans="1:9" s="62" customFormat="1" ht="15.95" customHeight="1">
      <c r="A18" s="468" t="s">
        <v>190</v>
      </c>
      <c r="B18" s="478"/>
      <c r="C18" s="812">
        <v>0</v>
      </c>
      <c r="D18" s="470">
        <v>0</v>
      </c>
      <c r="E18" s="808"/>
      <c r="F18" s="470"/>
      <c r="G18" s="470"/>
      <c r="H18" s="470"/>
      <c r="I18" s="470"/>
    </row>
    <row r="19" spans="1:9" s="62" customFormat="1" ht="15.95" customHeight="1">
      <c r="A19" s="468" t="s">
        <v>191</v>
      </c>
      <c r="B19" s="478"/>
      <c r="C19" s="812">
        <v>0</v>
      </c>
      <c r="D19" s="470">
        <v>0</v>
      </c>
      <c r="E19" s="808"/>
      <c r="F19" s="470"/>
      <c r="G19" s="470"/>
      <c r="H19" s="470"/>
      <c r="I19" s="470"/>
    </row>
    <row r="20" spans="1:9" s="62" customFormat="1" ht="15.95" customHeight="1">
      <c r="A20" s="471" t="s">
        <v>192</v>
      </c>
      <c r="B20" s="479"/>
      <c r="C20" s="813">
        <v>4.8795808340000004</v>
      </c>
      <c r="D20" s="473">
        <v>4.6844112600000001</v>
      </c>
      <c r="E20" s="809">
        <v>4.5304243590000004</v>
      </c>
      <c r="F20" s="473">
        <v>4.4269332129999999</v>
      </c>
      <c r="G20" s="473">
        <v>4.340873062</v>
      </c>
      <c r="H20" s="473">
        <v>4.1383265360000001</v>
      </c>
      <c r="I20" s="473">
        <v>3.9729999999999999</v>
      </c>
    </row>
    <row r="21" spans="1:9" s="62" customFormat="1" ht="15.95" customHeight="1">
      <c r="A21" s="463" t="s">
        <v>194</v>
      </c>
      <c r="B21" s="477"/>
      <c r="C21" s="811"/>
      <c r="D21" s="467"/>
      <c r="E21" s="807"/>
      <c r="F21" s="467"/>
      <c r="G21" s="467"/>
      <c r="H21" s="467"/>
      <c r="I21" s="467"/>
    </row>
    <row r="22" spans="1:9" s="62" customFormat="1" ht="15.95" customHeight="1">
      <c r="A22" s="465" t="s">
        <v>187</v>
      </c>
      <c r="B22" s="477"/>
      <c r="C22" s="811">
        <v>111.67306996000001</v>
      </c>
      <c r="D22" s="467">
        <v>109.50026104600001</v>
      </c>
      <c r="E22" s="807">
        <v>105.940810293</v>
      </c>
      <c r="F22" s="467">
        <v>103.507321776</v>
      </c>
      <c r="G22" s="467">
        <v>102.248918417</v>
      </c>
      <c r="H22" s="467">
        <v>101.199</v>
      </c>
      <c r="I22" s="467">
        <v>96.697000000000003</v>
      </c>
    </row>
    <row r="23" spans="1:9" s="62" customFormat="1" ht="15.95" customHeight="1">
      <c r="A23" s="468" t="s">
        <v>188</v>
      </c>
      <c r="B23" s="478"/>
      <c r="C23" s="812">
        <v>-0.22473321300000748</v>
      </c>
      <c r="D23" s="470">
        <v>2.1728089140000009</v>
      </c>
      <c r="E23" s="808">
        <v>3.5594507530000072</v>
      </c>
      <c r="F23" s="470">
        <v>2.4334885170000007</v>
      </c>
      <c r="G23" s="470">
        <v>1.258403358999999</v>
      </c>
      <c r="H23" s="470">
        <v>1.0499184170000007</v>
      </c>
      <c r="I23" s="470">
        <v>4.5019999999999953</v>
      </c>
    </row>
    <row r="24" spans="1:9" s="62" customFormat="1" ht="15.95" customHeight="1">
      <c r="A24" s="468" t="s">
        <v>189</v>
      </c>
      <c r="B24" s="478"/>
      <c r="C24" s="812">
        <v>0</v>
      </c>
      <c r="D24" s="470">
        <v>0</v>
      </c>
      <c r="E24" s="808"/>
      <c r="F24" s="470"/>
      <c r="G24" s="470"/>
      <c r="H24" s="470"/>
      <c r="I24" s="470"/>
    </row>
    <row r="25" spans="1:9" s="62" customFormat="1" ht="15.95" customHeight="1">
      <c r="A25" s="468" t="s">
        <v>190</v>
      </c>
      <c r="B25" s="478"/>
      <c r="C25" s="812">
        <v>0</v>
      </c>
      <c r="D25" s="470">
        <v>0</v>
      </c>
      <c r="E25" s="808"/>
      <c r="F25" s="470"/>
      <c r="G25" s="470"/>
      <c r="H25" s="470"/>
      <c r="I25" s="470"/>
    </row>
    <row r="26" spans="1:9" s="62" customFormat="1" ht="15.95" customHeight="1">
      <c r="A26" s="468" t="s">
        <v>191</v>
      </c>
      <c r="B26" s="478"/>
      <c r="C26" s="812">
        <v>0</v>
      </c>
      <c r="D26" s="470">
        <v>0</v>
      </c>
      <c r="E26" s="808"/>
      <c r="F26" s="470"/>
      <c r="G26" s="470"/>
      <c r="H26" s="470"/>
      <c r="I26" s="470"/>
    </row>
    <row r="27" spans="1:9" s="62" customFormat="1" ht="15.95" customHeight="1">
      <c r="A27" s="471" t="s">
        <v>192</v>
      </c>
      <c r="B27" s="479"/>
      <c r="C27" s="813">
        <v>111.448336747</v>
      </c>
      <c r="D27" s="473">
        <v>111.67306996000001</v>
      </c>
      <c r="E27" s="809">
        <v>109.50026104600001</v>
      </c>
      <c r="F27" s="473">
        <v>105.940810293</v>
      </c>
      <c r="G27" s="473">
        <v>103.507321776</v>
      </c>
      <c r="H27" s="473">
        <v>102.248918417</v>
      </c>
      <c r="I27" s="473">
        <v>101.199</v>
      </c>
    </row>
    <row r="28" spans="1:9" s="62" customFormat="1" ht="15.95" customHeight="1">
      <c r="A28" s="463" t="s">
        <v>195</v>
      </c>
      <c r="B28" s="477"/>
      <c r="C28" s="811"/>
      <c r="D28" s="467"/>
      <c r="E28" s="807"/>
      <c r="F28" s="467"/>
      <c r="G28" s="467"/>
      <c r="H28" s="467"/>
      <c r="I28" s="467"/>
    </row>
    <row r="29" spans="1:9" s="62" customFormat="1" ht="15.95" customHeight="1">
      <c r="A29" s="465" t="s">
        <v>187</v>
      </c>
      <c r="B29" s="477"/>
      <c r="C29" s="811">
        <v>7.2680783489999996</v>
      </c>
      <c r="D29" s="467">
        <v>6.9663646090000002</v>
      </c>
      <c r="E29" s="807">
        <v>6.7807111659999997</v>
      </c>
      <c r="F29" s="467">
        <v>6.603734685</v>
      </c>
      <c r="G29" s="467">
        <v>6.3844324690000001</v>
      </c>
      <c r="H29" s="467">
        <v>6.6349999999999998</v>
      </c>
      <c r="I29" s="467">
        <v>6.1230000000000002</v>
      </c>
    </row>
    <row r="30" spans="1:9" s="62" customFormat="1" ht="15.95" customHeight="1">
      <c r="A30" s="468" t="s">
        <v>188</v>
      </c>
      <c r="B30" s="478"/>
      <c r="C30" s="812">
        <v>0.12415215774000021</v>
      </c>
      <c r="D30" s="470">
        <v>4.233791725999847E-2</v>
      </c>
      <c r="E30" s="808">
        <v>6.7477611640000212E-2</v>
      </c>
      <c r="F30" s="470">
        <v>-8.023518999999979E-3</v>
      </c>
      <c r="G30" s="470">
        <v>6.3022159999999161E-3</v>
      </c>
      <c r="H30" s="470">
        <v>-5.2567530999999335E-2</v>
      </c>
      <c r="I30" s="470">
        <v>0.10499999999999954</v>
      </c>
    </row>
    <row r="31" spans="1:9" s="62" customFormat="1" ht="15.95" customHeight="1">
      <c r="A31" s="468" t="s">
        <v>189</v>
      </c>
      <c r="B31" s="478"/>
      <c r="C31" s="812">
        <v>0</v>
      </c>
      <c r="D31" s="470">
        <v>0</v>
      </c>
      <c r="E31" s="808"/>
      <c r="F31" s="470"/>
      <c r="G31" s="470"/>
      <c r="H31" s="470"/>
      <c r="I31" s="470"/>
    </row>
    <row r="32" spans="1:9" s="62" customFormat="1" ht="15.95" customHeight="1">
      <c r="A32" s="468" t="s">
        <v>190</v>
      </c>
      <c r="B32" s="478"/>
      <c r="C32" s="812">
        <v>4.1313908260000094E-2</v>
      </c>
      <c r="D32" s="470">
        <v>0.25937582274000104</v>
      </c>
      <c r="E32" s="808">
        <v>0.11817583136</v>
      </c>
      <c r="F32" s="470">
        <v>0.185</v>
      </c>
      <c r="G32" s="470">
        <v>0.21299999999999999</v>
      </c>
      <c r="H32" s="470">
        <v>-0.19800000000000001</v>
      </c>
      <c r="I32" s="470">
        <v>0.40699999999999997</v>
      </c>
    </row>
    <row r="33" spans="1:9" s="62" customFormat="1" ht="15.95" customHeight="1">
      <c r="A33" s="468" t="s">
        <v>191</v>
      </c>
      <c r="B33" s="478"/>
      <c r="C33" s="812">
        <v>0</v>
      </c>
      <c r="D33" s="470">
        <v>0</v>
      </c>
      <c r="E33" s="808"/>
      <c r="F33" s="470"/>
      <c r="G33" s="470"/>
      <c r="H33" s="470"/>
      <c r="I33" s="470"/>
    </row>
    <row r="34" spans="1:9" s="62" customFormat="1" ht="15.95" customHeight="1">
      <c r="A34" s="471" t="s">
        <v>192</v>
      </c>
      <c r="B34" s="479"/>
      <c r="C34" s="813">
        <v>7.4335444150000001</v>
      </c>
      <c r="D34" s="473">
        <v>7.2680783489999996</v>
      </c>
      <c r="E34" s="809">
        <v>6.9663646090000002</v>
      </c>
      <c r="F34" s="473">
        <v>6.7807111659999997</v>
      </c>
      <c r="G34" s="473">
        <v>6.603734685</v>
      </c>
      <c r="H34" s="473">
        <v>6.3844324690000001</v>
      </c>
      <c r="I34" s="473">
        <v>6.6349999999999998</v>
      </c>
    </row>
    <row r="35" spans="1:9" s="62" customFormat="1" ht="15.95" customHeight="1">
      <c r="A35" s="463" t="s">
        <v>86</v>
      </c>
      <c r="B35" s="477"/>
      <c r="C35" s="811"/>
      <c r="D35" s="467"/>
      <c r="E35" s="807"/>
      <c r="F35" s="467"/>
      <c r="G35" s="467"/>
      <c r="H35" s="467"/>
      <c r="I35" s="467"/>
    </row>
    <row r="36" spans="1:9" s="62" customFormat="1" ht="15.95" customHeight="1">
      <c r="A36" s="465" t="s">
        <v>187</v>
      </c>
      <c r="B36" s="477"/>
      <c r="C36" s="811">
        <v>186.80107968500002</v>
      </c>
      <c r="D36" s="467">
        <v>183.51927143899999</v>
      </c>
      <c r="E36" s="807">
        <v>179.292621212</v>
      </c>
      <c r="F36" s="467">
        <v>175.83873978</v>
      </c>
      <c r="G36" s="467">
        <v>173.13273783599999</v>
      </c>
      <c r="H36" s="467">
        <v>171.85</v>
      </c>
      <c r="I36" s="467">
        <v>166.65299999999999</v>
      </c>
    </row>
    <row r="37" spans="1:9" s="62" customFormat="1" ht="15.95" customHeight="1">
      <c r="A37" s="468" t="s">
        <v>188</v>
      </c>
      <c r="B37" s="478"/>
      <c r="C37" s="812">
        <v>0.56288587973995974</v>
      </c>
      <c r="D37" s="470">
        <v>3.0224324232600246</v>
      </c>
      <c r="E37" s="808">
        <v>4.1084743956399929</v>
      </c>
      <c r="F37" s="470">
        <v>3.2688814320000006</v>
      </c>
      <c r="G37" s="470">
        <v>2.4930019440000137</v>
      </c>
      <c r="H37" s="470">
        <v>1.480737836000003</v>
      </c>
      <c r="I37" s="470">
        <v>4.789999999999992</v>
      </c>
    </row>
    <row r="38" spans="1:9" s="62" customFormat="1" ht="15.95" customHeight="1">
      <c r="A38" s="468" t="s">
        <v>189</v>
      </c>
      <c r="B38" s="478"/>
      <c r="C38" s="812">
        <v>0</v>
      </c>
      <c r="D38" s="470">
        <v>0</v>
      </c>
      <c r="E38" s="808">
        <v>0</v>
      </c>
      <c r="F38" s="470">
        <v>0</v>
      </c>
      <c r="G38" s="470">
        <v>0</v>
      </c>
      <c r="H38" s="470">
        <v>0</v>
      </c>
      <c r="I38" s="470">
        <v>0</v>
      </c>
    </row>
    <row r="39" spans="1:9" s="62" customFormat="1" ht="15.95" customHeight="1">
      <c r="A39" s="468" t="s">
        <v>190</v>
      </c>
      <c r="B39" s="478"/>
      <c r="C39" s="812">
        <v>4.1313908260000094E-2</v>
      </c>
      <c r="D39" s="470">
        <v>0.25937582274000104</v>
      </c>
      <c r="E39" s="808">
        <v>0.11817583136</v>
      </c>
      <c r="F39" s="470">
        <v>0.185</v>
      </c>
      <c r="G39" s="470">
        <v>0.21299999999999999</v>
      </c>
      <c r="H39" s="470">
        <v>-0.19800000000000001</v>
      </c>
      <c r="I39" s="470">
        <v>0.40699999999999997</v>
      </c>
    </row>
    <row r="40" spans="1:9" s="62" customFormat="1" ht="15.95" customHeight="1">
      <c r="A40" s="468" t="s">
        <v>191</v>
      </c>
      <c r="B40" s="478"/>
      <c r="C40" s="812">
        <v>0</v>
      </c>
      <c r="D40" s="470">
        <v>0</v>
      </c>
      <c r="E40" s="808">
        <v>0</v>
      </c>
      <c r="F40" s="470">
        <v>0</v>
      </c>
      <c r="G40" s="470">
        <v>0</v>
      </c>
      <c r="H40" s="470">
        <v>0</v>
      </c>
      <c r="I40" s="470">
        <v>0</v>
      </c>
    </row>
    <row r="41" spans="1:9" s="62" customFormat="1" ht="15.95" customHeight="1">
      <c r="A41" s="474" t="s">
        <v>192</v>
      </c>
      <c r="B41" s="480"/>
      <c r="C41" s="814">
        <v>187.40527947299998</v>
      </c>
      <c r="D41" s="476">
        <v>186.80107968500002</v>
      </c>
      <c r="E41" s="810">
        <v>183.51927143899999</v>
      </c>
      <c r="F41" s="476">
        <v>179.292621212</v>
      </c>
      <c r="G41" s="476">
        <v>175.83873978</v>
      </c>
      <c r="H41" s="476">
        <v>173.13273783599999</v>
      </c>
      <c r="I41" s="476">
        <v>171.85</v>
      </c>
    </row>
    <row r="42" spans="1:9" ht="15" customHeight="1">
      <c r="A42" s="378" t="s">
        <v>183</v>
      </c>
      <c r="E42" s="80"/>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ColWidth="9.140625" defaultRowHeight="12.75"/>
  <cols>
    <col min="1" max="1" width="65.7109375" style="82" customWidth="1"/>
    <col min="2" max="3" width="14.7109375" style="81" customWidth="1"/>
    <col min="4" max="9" width="14.7109375" style="82" customWidth="1"/>
    <col min="10" max="10" width="3.7109375" style="82" customWidth="1"/>
    <col min="11" max="16384" width="9.140625" style="82"/>
  </cols>
  <sheetData>
    <row r="1" spans="1:10" s="55" customFormat="1" ht="50.1" customHeight="1">
      <c r="A1" s="52"/>
    </row>
    <row r="2" spans="1:10" s="58" customFormat="1" ht="39.950000000000003" customHeight="1">
      <c r="A2" s="56" t="s">
        <v>434</v>
      </c>
      <c r="C2" s="59"/>
      <c r="J2" s="59"/>
    </row>
    <row r="3" spans="1:10" s="58" customFormat="1" ht="2.1" customHeight="1">
      <c r="A3" s="125"/>
      <c r="B3" s="105"/>
      <c r="C3" s="106"/>
      <c r="D3" s="105"/>
      <c r="E3" s="105"/>
      <c r="F3" s="105"/>
      <c r="G3" s="105"/>
      <c r="H3" s="105"/>
      <c r="I3" s="105"/>
      <c r="J3" s="59"/>
    </row>
    <row r="4" spans="1:10" s="62" customFormat="1" ht="15.75" customHeight="1">
      <c r="A4" s="60"/>
      <c r="B4" s="60"/>
      <c r="C4" s="60"/>
      <c r="D4" s="61"/>
      <c r="E4" s="61"/>
      <c r="F4" s="61"/>
      <c r="G4" s="61"/>
      <c r="H4" s="61"/>
      <c r="I4" s="61"/>
      <c r="J4" s="1047"/>
    </row>
    <row r="5" spans="1:10" s="62" customFormat="1" ht="20.100000000000001" customHeight="1">
      <c r="A5" s="184" t="s">
        <v>428</v>
      </c>
      <c r="B5" s="185"/>
      <c r="C5" s="185"/>
      <c r="D5" s="185"/>
      <c r="E5" s="185"/>
      <c r="F5" s="185"/>
      <c r="G5" s="185"/>
      <c r="H5" s="185"/>
      <c r="I5" s="185"/>
      <c r="J5" s="1047"/>
    </row>
    <row r="6" spans="1:10" ht="15.95" customHeight="1">
      <c r="A6" s="65" t="s">
        <v>85</v>
      </c>
      <c r="B6" s="381" t="s">
        <v>128</v>
      </c>
      <c r="C6" s="777" t="s">
        <v>87</v>
      </c>
      <c r="D6" s="461" t="s">
        <v>88</v>
      </c>
      <c r="E6" s="760" t="s">
        <v>89</v>
      </c>
      <c r="F6" s="461" t="s">
        <v>76</v>
      </c>
      <c r="G6" s="461" t="s">
        <v>77</v>
      </c>
      <c r="H6" s="461" t="s">
        <v>78</v>
      </c>
      <c r="I6" s="461" t="s">
        <v>79</v>
      </c>
      <c r="J6" s="462"/>
    </row>
    <row r="7" spans="1:10" s="62" customFormat="1" ht="15.95" customHeight="1">
      <c r="A7" s="463" t="s">
        <v>186</v>
      </c>
      <c r="B7" s="385"/>
      <c r="C7" s="778"/>
      <c r="D7" s="251"/>
      <c r="E7" s="768"/>
      <c r="F7" s="251"/>
      <c r="G7" s="251"/>
      <c r="H7" s="251"/>
      <c r="I7" s="251"/>
      <c r="J7" s="1047"/>
    </row>
    <row r="8" spans="1:10" s="62" customFormat="1" ht="15.95" customHeight="1">
      <c r="A8" s="465" t="s">
        <v>187</v>
      </c>
      <c r="B8" s="477"/>
      <c r="C8" s="811">
        <v>48.945030856999999</v>
      </c>
      <c r="D8" s="467">
        <v>47.616053176999998</v>
      </c>
      <c r="E8" s="807">
        <v>46.949540482000003</v>
      </c>
      <c r="F8" s="467">
        <v>48.127705292999998</v>
      </c>
      <c r="G8" s="467">
        <v>48.208044972000003</v>
      </c>
      <c r="H8" s="467">
        <v>53.052</v>
      </c>
      <c r="I8" s="467">
        <v>58.480972706999999</v>
      </c>
      <c r="J8" s="1047"/>
    </row>
    <row r="9" spans="1:10" s="62" customFormat="1" ht="15.95" customHeight="1">
      <c r="A9" s="468" t="s">
        <v>188</v>
      </c>
      <c r="B9" s="478"/>
      <c r="C9" s="812">
        <v>0.74087409795254189</v>
      </c>
      <c r="D9" s="470">
        <v>0.55194167361769786</v>
      </c>
      <c r="E9" s="808">
        <v>0.34199881199836568</v>
      </c>
      <c r="F9" s="470">
        <v>0.39380345677398765</v>
      </c>
      <c r="G9" s="470">
        <v>0.53467899923908391</v>
      </c>
      <c r="H9" s="470">
        <v>0.22799038406069627</v>
      </c>
      <c r="I9" s="470">
        <v>0.22346032550826322</v>
      </c>
      <c r="J9" s="67"/>
    </row>
    <row r="10" spans="1:10" s="62" customFormat="1" ht="15.95" customHeight="1">
      <c r="A10" s="468" t="s">
        <v>189</v>
      </c>
      <c r="B10" s="478"/>
      <c r="C10" s="812">
        <v>0</v>
      </c>
      <c r="D10" s="470">
        <v>0</v>
      </c>
      <c r="E10" s="808">
        <v>-0.41312475621099504</v>
      </c>
      <c r="F10" s="470"/>
      <c r="G10" s="470"/>
      <c r="H10" s="470">
        <v>-0.78339999999999999</v>
      </c>
      <c r="I10" s="470">
        <v>-6.6127000000000002</v>
      </c>
    </row>
    <row r="11" spans="1:10" s="62" customFormat="1" ht="15.95" customHeight="1">
      <c r="A11" s="468" t="s">
        <v>190</v>
      </c>
      <c r="B11" s="478"/>
      <c r="C11" s="812">
        <v>0</v>
      </c>
      <c r="D11" s="470">
        <v>0</v>
      </c>
      <c r="E11" s="808"/>
      <c r="F11" s="470"/>
      <c r="G11" s="470"/>
      <c r="H11" s="470"/>
      <c r="I11" s="470"/>
    </row>
    <row r="12" spans="1:10" s="62" customFormat="1" ht="15.95" customHeight="1">
      <c r="A12" s="468" t="s">
        <v>191</v>
      </c>
      <c r="B12" s="478"/>
      <c r="C12" s="812">
        <v>0.16524414104746249</v>
      </c>
      <c r="D12" s="470">
        <v>0.77703600638230141</v>
      </c>
      <c r="E12" s="808">
        <v>0.73763863921262363</v>
      </c>
      <c r="F12" s="470">
        <v>-1.5719682677739792</v>
      </c>
      <c r="G12" s="470">
        <v>-0.61501867823908996</v>
      </c>
      <c r="H12" s="470">
        <v>-4.2885454120606914</v>
      </c>
      <c r="I12" s="470">
        <v>0.96026696749173368</v>
      </c>
    </row>
    <row r="13" spans="1:10" s="62" customFormat="1" ht="15.95" customHeight="1">
      <c r="A13" s="471" t="s">
        <v>192</v>
      </c>
      <c r="B13" s="479"/>
      <c r="C13" s="813">
        <v>49.851149096</v>
      </c>
      <c r="D13" s="473">
        <v>48.945030856999999</v>
      </c>
      <c r="E13" s="809">
        <v>47.616053176999998</v>
      </c>
      <c r="F13" s="473">
        <v>46.949540482000003</v>
      </c>
      <c r="G13" s="473">
        <v>48.127705292999998</v>
      </c>
      <c r="H13" s="473">
        <v>48.208044972000003</v>
      </c>
      <c r="I13" s="473">
        <v>53.052</v>
      </c>
    </row>
    <row r="14" spans="1:10" s="62" customFormat="1" ht="15.95" customHeight="1">
      <c r="A14" s="463" t="s">
        <v>193</v>
      </c>
      <c r="B14" s="477"/>
      <c r="C14" s="811"/>
      <c r="D14" s="467"/>
      <c r="E14" s="807"/>
      <c r="F14" s="467"/>
      <c r="G14" s="467"/>
      <c r="H14" s="467"/>
      <c r="I14" s="467"/>
    </row>
    <row r="15" spans="1:10" s="62" customFormat="1" ht="15.95" customHeight="1">
      <c r="A15" s="465" t="s">
        <v>187</v>
      </c>
      <c r="B15" s="477"/>
      <c r="C15" s="811">
        <v>17.411199620000001</v>
      </c>
      <c r="D15" s="467">
        <v>16.605230821999999</v>
      </c>
      <c r="E15" s="807">
        <v>19.592441260000001</v>
      </c>
      <c r="F15" s="467">
        <v>18.945691854</v>
      </c>
      <c r="G15" s="467">
        <v>19.134434046999999</v>
      </c>
      <c r="H15" s="467">
        <v>19.555</v>
      </c>
      <c r="I15" s="467">
        <v>18.942</v>
      </c>
    </row>
    <row r="16" spans="1:10" s="62" customFormat="1" ht="15.95" customHeight="1">
      <c r="A16" s="468" t="s">
        <v>188</v>
      </c>
      <c r="B16" s="478"/>
      <c r="C16" s="812">
        <v>1.1114038298967124</v>
      </c>
      <c r="D16" s="470">
        <v>0.57081345963150909</v>
      </c>
      <c r="E16" s="808">
        <v>0.7191526050557222</v>
      </c>
      <c r="F16" s="470">
        <v>1.1235512085172203</v>
      </c>
      <c r="G16" s="470">
        <v>0.70480492088488944</v>
      </c>
      <c r="H16" s="470">
        <v>0.8941815316080266</v>
      </c>
      <c r="I16" s="470">
        <v>0.43861177206348145</v>
      </c>
    </row>
    <row r="17" spans="1:9" s="62" customFormat="1" ht="15.95" customHeight="1">
      <c r="A17" s="468" t="s">
        <v>189</v>
      </c>
      <c r="B17" s="478"/>
      <c r="C17" s="812">
        <v>0</v>
      </c>
      <c r="D17" s="470">
        <v>0</v>
      </c>
      <c r="E17" s="808">
        <v>-3.6252067976541427</v>
      </c>
      <c r="F17" s="470"/>
      <c r="G17" s="470"/>
      <c r="H17" s="470"/>
      <c r="I17" s="470"/>
    </row>
    <row r="18" spans="1:9" s="62" customFormat="1" ht="15.95" customHeight="1">
      <c r="A18" s="468" t="s">
        <v>190</v>
      </c>
      <c r="B18" s="478"/>
      <c r="C18" s="812">
        <v>0</v>
      </c>
      <c r="D18" s="470">
        <v>0</v>
      </c>
      <c r="E18" s="808"/>
      <c r="F18" s="470"/>
      <c r="G18" s="470"/>
      <c r="H18" s="470"/>
      <c r="I18" s="470"/>
    </row>
    <row r="19" spans="1:9" s="62" customFormat="1" ht="15.95" customHeight="1">
      <c r="A19" s="468" t="s">
        <v>191</v>
      </c>
      <c r="B19" s="478"/>
      <c r="C19" s="812">
        <v>7.3001281103286741E-2</v>
      </c>
      <c r="D19" s="470">
        <v>0.23515533836849203</v>
      </c>
      <c r="E19" s="808">
        <v>-8.1156245401580798E-2</v>
      </c>
      <c r="F19" s="470">
        <v>-0.4768018025172196</v>
      </c>
      <c r="G19" s="470">
        <v>-0.89354711388488772</v>
      </c>
      <c r="H19" s="470">
        <v>-1.3147474846080254</v>
      </c>
      <c r="I19" s="470">
        <v>0.17438822793651809</v>
      </c>
    </row>
    <row r="20" spans="1:9" s="62" customFormat="1" ht="15.95" customHeight="1">
      <c r="A20" s="471" t="s">
        <v>192</v>
      </c>
      <c r="B20" s="479"/>
      <c r="C20" s="813">
        <v>18.595604731000002</v>
      </c>
      <c r="D20" s="473">
        <v>17.411199620000001</v>
      </c>
      <c r="E20" s="809">
        <v>16.605230821999999</v>
      </c>
      <c r="F20" s="473">
        <v>19.592441260000001</v>
      </c>
      <c r="G20" s="473">
        <v>18.945691854</v>
      </c>
      <c r="H20" s="473">
        <v>19.134434046999999</v>
      </c>
      <c r="I20" s="473">
        <v>19.555</v>
      </c>
    </row>
    <row r="21" spans="1:9" s="62" customFormat="1" ht="15.95" customHeight="1">
      <c r="A21" s="463" t="s">
        <v>194</v>
      </c>
      <c r="B21" s="477"/>
      <c r="C21" s="811"/>
      <c r="D21" s="467"/>
      <c r="E21" s="807"/>
      <c r="F21" s="467"/>
      <c r="G21" s="467"/>
      <c r="H21" s="467"/>
      <c r="I21" s="467"/>
    </row>
    <row r="22" spans="1:9" s="62" customFormat="1" ht="15.95" customHeight="1">
      <c r="A22" s="465" t="s">
        <v>187</v>
      </c>
      <c r="B22" s="477"/>
      <c r="C22" s="811">
        <v>93.580700356999998</v>
      </c>
      <c r="D22" s="467">
        <v>90.968002634000001</v>
      </c>
      <c r="E22" s="807">
        <v>93.000440225999995</v>
      </c>
      <c r="F22" s="467">
        <v>93.106658580000001</v>
      </c>
      <c r="G22" s="467">
        <v>91.686502153000006</v>
      </c>
      <c r="H22" s="467">
        <v>95.34</v>
      </c>
      <c r="I22" s="467">
        <v>107.684</v>
      </c>
    </row>
    <row r="23" spans="1:9" s="62" customFormat="1" ht="15.95" customHeight="1">
      <c r="A23" s="468" t="s">
        <v>188</v>
      </c>
      <c r="B23" s="478"/>
      <c r="C23" s="812">
        <v>0.96279988731330945</v>
      </c>
      <c r="D23" s="470">
        <v>1.7895732818757608</v>
      </c>
      <c r="E23" s="808">
        <v>1.0445118489651577</v>
      </c>
      <c r="F23" s="470">
        <v>1.3487899701785437</v>
      </c>
      <c r="G23" s="470">
        <v>2.3690391895879941</v>
      </c>
      <c r="H23" s="470">
        <v>0.9391765302786439</v>
      </c>
      <c r="I23" s="470">
        <v>1.0999648313445647</v>
      </c>
    </row>
    <row r="24" spans="1:9" s="62" customFormat="1" ht="15.95" customHeight="1">
      <c r="A24" s="468" t="s">
        <v>189</v>
      </c>
      <c r="B24" s="478"/>
      <c r="C24" s="812">
        <v>0</v>
      </c>
      <c r="D24" s="470">
        <v>0</v>
      </c>
      <c r="E24" s="808">
        <v>-3.6101469999999996</v>
      </c>
      <c r="F24" s="470"/>
      <c r="G24" s="470"/>
      <c r="H24" s="470"/>
      <c r="I24" s="470">
        <v>-14.208299999999999</v>
      </c>
    </row>
    <row r="25" spans="1:9" s="62" customFormat="1" ht="15.95" customHeight="1">
      <c r="A25" s="468" t="s">
        <v>190</v>
      </c>
      <c r="B25" s="478"/>
      <c r="C25" s="812">
        <v>0</v>
      </c>
      <c r="D25" s="470">
        <v>0</v>
      </c>
      <c r="E25" s="808"/>
      <c r="F25" s="470"/>
      <c r="G25" s="470"/>
      <c r="H25" s="470"/>
      <c r="I25" s="470"/>
    </row>
    <row r="26" spans="1:9" s="62" customFormat="1" ht="15.95" customHeight="1">
      <c r="A26" s="468" t="s">
        <v>191</v>
      </c>
      <c r="B26" s="478"/>
      <c r="C26" s="812">
        <v>0.13319193168669127</v>
      </c>
      <c r="D26" s="470">
        <v>0.82312444112423699</v>
      </c>
      <c r="E26" s="808">
        <v>0.53319755903485111</v>
      </c>
      <c r="F26" s="470">
        <v>-1.4550083241785432</v>
      </c>
      <c r="G26" s="470">
        <v>-0.94888276258799742</v>
      </c>
      <c r="H26" s="470">
        <v>-4.5926743772786409</v>
      </c>
      <c r="I26" s="470">
        <v>0.76433516865543538</v>
      </c>
    </row>
    <row r="27" spans="1:9" s="62" customFormat="1" ht="15.95" customHeight="1">
      <c r="A27" s="471" t="s">
        <v>192</v>
      </c>
      <c r="B27" s="479"/>
      <c r="C27" s="813">
        <v>94.676692176000003</v>
      </c>
      <c r="D27" s="473">
        <v>93.580700356999998</v>
      </c>
      <c r="E27" s="809">
        <v>90.968002634000001</v>
      </c>
      <c r="F27" s="473">
        <v>93.000440225999995</v>
      </c>
      <c r="G27" s="473">
        <v>93.106658580000001</v>
      </c>
      <c r="H27" s="473">
        <v>91.686502153000006</v>
      </c>
      <c r="I27" s="473">
        <v>95.34</v>
      </c>
    </row>
    <row r="28" spans="1:9" s="62" customFormat="1" ht="15.95" customHeight="1">
      <c r="A28" s="463" t="s">
        <v>195</v>
      </c>
      <c r="B28" s="477"/>
      <c r="C28" s="811"/>
      <c r="D28" s="467"/>
      <c r="E28" s="807"/>
      <c r="F28" s="467"/>
      <c r="G28" s="467"/>
      <c r="H28" s="467"/>
      <c r="I28" s="467"/>
    </row>
    <row r="29" spans="1:9" s="62" customFormat="1" ht="15.95" customHeight="1">
      <c r="A29" s="465" t="s">
        <v>187</v>
      </c>
      <c r="B29" s="477"/>
      <c r="C29" s="811">
        <v>9.4362232580000001</v>
      </c>
      <c r="D29" s="467">
        <v>8.7427430739999998</v>
      </c>
      <c r="E29" s="807">
        <v>8.5014447989999997</v>
      </c>
      <c r="F29" s="467">
        <v>7.9097546080000001</v>
      </c>
      <c r="G29" s="467">
        <v>7.3916037719999999</v>
      </c>
      <c r="H29" s="467">
        <v>7.22</v>
      </c>
      <c r="I29" s="467">
        <v>6.8879999999999999</v>
      </c>
    </row>
    <row r="30" spans="1:9" s="62" customFormat="1" ht="15.95" customHeight="1">
      <c r="A30" s="468" t="s">
        <v>188</v>
      </c>
      <c r="B30" s="478"/>
      <c r="C30" s="812">
        <v>0.57181101557810798</v>
      </c>
      <c r="D30" s="470">
        <v>0.51401148682676734</v>
      </c>
      <c r="E30" s="808">
        <v>0.50076643547295951</v>
      </c>
      <c r="F30" s="470">
        <v>0.31611839302011902</v>
      </c>
      <c r="G30" s="470">
        <v>0.27855054542002655</v>
      </c>
      <c r="H30" s="470">
        <v>0.30937336209431976</v>
      </c>
      <c r="I30" s="470">
        <v>0.29871974275626023</v>
      </c>
    </row>
    <row r="31" spans="1:9" s="62" customFormat="1" ht="15.95" customHeight="1">
      <c r="A31" s="468" t="s">
        <v>189</v>
      </c>
      <c r="B31" s="478"/>
      <c r="C31" s="812">
        <v>0</v>
      </c>
      <c r="D31" s="470">
        <v>0</v>
      </c>
      <c r="E31" s="808">
        <v>-0.37481827843714999</v>
      </c>
      <c r="F31" s="470"/>
      <c r="G31" s="470"/>
      <c r="H31" s="470"/>
      <c r="I31" s="470"/>
    </row>
    <row r="32" spans="1:9" s="62" customFormat="1" ht="15.95" customHeight="1">
      <c r="A32" s="468" t="s">
        <v>190</v>
      </c>
      <c r="B32" s="478"/>
      <c r="C32" s="812">
        <v>-0.181775133854577</v>
      </c>
      <c r="D32" s="470">
        <v>0.16404520764112498</v>
      </c>
      <c r="E32" s="808">
        <v>0.1183516011317997</v>
      </c>
      <c r="F32" s="470">
        <v>0.26900000000000002</v>
      </c>
      <c r="G32" s="470">
        <v>0.13200000000000001</v>
      </c>
      <c r="H32" s="470">
        <v>-3.3000000000000002E-2</v>
      </c>
      <c r="I32" s="470">
        <v>0.04</v>
      </c>
    </row>
    <row r="33" spans="1:9" s="62" customFormat="1" ht="15.95" customHeight="1">
      <c r="A33" s="468" t="s">
        <v>191</v>
      </c>
      <c r="B33" s="478"/>
      <c r="C33" s="812">
        <v>-5.5651437235317231E-3</v>
      </c>
      <c r="D33" s="470">
        <v>1.5423489532108307E-2</v>
      </c>
      <c r="E33" s="808">
        <v>-3.0014831676092148E-3</v>
      </c>
      <c r="F33" s="470">
        <v>6.5717979798812862E-3</v>
      </c>
      <c r="G33" s="470">
        <v>0.10760029057997418</v>
      </c>
      <c r="H33" s="470">
        <v>-0.10476959009431934</v>
      </c>
      <c r="I33" s="470">
        <v>-6.7197427562604162E-3</v>
      </c>
    </row>
    <row r="34" spans="1:9" s="62" customFormat="1" ht="15.95" customHeight="1">
      <c r="A34" s="471" t="s">
        <v>192</v>
      </c>
      <c r="B34" s="479"/>
      <c r="C34" s="813">
        <v>9.8206939959999993</v>
      </c>
      <c r="D34" s="473">
        <v>9.4362232580000001</v>
      </c>
      <c r="E34" s="809">
        <v>8.7427430739999998</v>
      </c>
      <c r="F34" s="473">
        <v>8.5014447989999997</v>
      </c>
      <c r="G34" s="473">
        <v>7.9097546080000001</v>
      </c>
      <c r="H34" s="473">
        <v>7.3916037719999999</v>
      </c>
      <c r="I34" s="473">
        <v>7.22</v>
      </c>
    </row>
    <row r="35" spans="1:9" s="62" customFormat="1" ht="15.95" customHeight="1">
      <c r="A35" s="463" t="s">
        <v>86</v>
      </c>
      <c r="B35" s="477"/>
      <c r="C35" s="811"/>
      <c r="D35" s="467"/>
      <c r="E35" s="807"/>
      <c r="F35" s="467"/>
      <c r="G35" s="467"/>
      <c r="H35" s="467"/>
      <c r="I35" s="467"/>
    </row>
    <row r="36" spans="1:9" s="62" customFormat="1" ht="15.95" customHeight="1">
      <c r="A36" s="465" t="s">
        <v>187</v>
      </c>
      <c r="B36" s="477"/>
      <c r="C36" s="811">
        <v>169.37315409200002</v>
      </c>
      <c r="D36" s="467">
        <v>163.932029707</v>
      </c>
      <c r="E36" s="807">
        <v>168.043866767</v>
      </c>
      <c r="F36" s="467">
        <v>168.08981033499998</v>
      </c>
      <c r="G36" s="467">
        <v>166.42058494399998</v>
      </c>
      <c r="H36" s="467">
        <v>175.167</v>
      </c>
      <c r="I36" s="467">
        <v>191.99497270700002</v>
      </c>
    </row>
    <row r="37" spans="1:9" s="62" customFormat="1" ht="15.95" customHeight="1">
      <c r="A37" s="468" t="s">
        <v>188</v>
      </c>
      <c r="B37" s="478"/>
      <c r="C37" s="812">
        <v>3.3868888307406619</v>
      </c>
      <c r="D37" s="470">
        <v>3.4263399019517595</v>
      </c>
      <c r="E37" s="808">
        <v>2.6064297014922042</v>
      </c>
      <c r="F37" s="470">
        <v>3.1822630284898707</v>
      </c>
      <c r="G37" s="470">
        <v>3.8870736551319851</v>
      </c>
      <c r="H37" s="470">
        <v>2.370721808041651</v>
      </c>
      <c r="I37" s="470">
        <v>2.0607566716725785</v>
      </c>
    </row>
    <row r="38" spans="1:9" s="62" customFormat="1" ht="15.95" customHeight="1">
      <c r="A38" s="468" t="s">
        <v>189</v>
      </c>
      <c r="B38" s="478"/>
      <c r="C38" s="812">
        <v>0</v>
      </c>
      <c r="D38" s="470">
        <v>0</v>
      </c>
      <c r="E38" s="808">
        <v>-8.0232968323022877</v>
      </c>
      <c r="F38" s="470">
        <v>0</v>
      </c>
      <c r="G38" s="470">
        <v>0</v>
      </c>
      <c r="H38" s="470">
        <v>-0.78339999999999999</v>
      </c>
      <c r="I38" s="470">
        <v>-20.820999999999998</v>
      </c>
    </row>
    <row r="39" spans="1:9" s="62" customFormat="1" ht="15.95" customHeight="1">
      <c r="A39" s="468" t="s">
        <v>190</v>
      </c>
      <c r="B39" s="478"/>
      <c r="C39" s="812">
        <v>-0.181775133854577</v>
      </c>
      <c r="D39" s="470">
        <v>0.16404520764112498</v>
      </c>
      <c r="E39" s="808">
        <v>0.1183516011317997</v>
      </c>
      <c r="F39" s="470">
        <v>0.26900000000000002</v>
      </c>
      <c r="G39" s="470">
        <v>0.13200000000000001</v>
      </c>
      <c r="H39" s="470">
        <v>-3.3000000000000002E-2</v>
      </c>
      <c r="I39" s="470">
        <v>0.04</v>
      </c>
    </row>
    <row r="40" spans="1:9" s="62" customFormat="1" ht="15.95" customHeight="1">
      <c r="A40" s="468" t="s">
        <v>191</v>
      </c>
      <c r="B40" s="478"/>
      <c r="C40" s="812">
        <v>0.36587221011390875</v>
      </c>
      <c r="D40" s="470">
        <v>1.8507392754071388</v>
      </c>
      <c r="E40" s="808">
        <v>1.1866784696782846</v>
      </c>
      <c r="F40" s="470">
        <v>-3.4972065964898604</v>
      </c>
      <c r="G40" s="470">
        <v>-2.3498482641320013</v>
      </c>
      <c r="H40" s="470">
        <v>-10.300736864041676</v>
      </c>
      <c r="I40" s="470">
        <v>1.8922706213274267</v>
      </c>
    </row>
    <row r="41" spans="1:9" s="62" customFormat="1" ht="15.95" customHeight="1">
      <c r="A41" s="474" t="s">
        <v>192</v>
      </c>
      <c r="B41" s="480"/>
      <c r="C41" s="814">
        <v>172.94413999900001</v>
      </c>
      <c r="D41" s="476">
        <v>169.37315409200002</v>
      </c>
      <c r="E41" s="810">
        <v>163.932029707</v>
      </c>
      <c r="F41" s="476">
        <v>168.043866767</v>
      </c>
      <c r="G41" s="476">
        <v>168.08981033499998</v>
      </c>
      <c r="H41" s="476">
        <v>166.42058494399998</v>
      </c>
      <c r="I41" s="476">
        <v>175.167</v>
      </c>
    </row>
    <row r="42" spans="1:9" ht="15" customHeight="1">
      <c r="E42" s="80"/>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ColWidth="9.140625" defaultRowHeight="12.75"/>
  <cols>
    <col min="1" max="1" width="65.7109375" style="82" customWidth="1"/>
    <col min="2" max="3" width="14.7109375" style="81" customWidth="1"/>
    <col min="4" max="9" width="14.7109375" style="82" customWidth="1"/>
    <col min="10" max="10" width="3.7109375" style="82" customWidth="1"/>
    <col min="11" max="16384" width="9.140625" style="82"/>
  </cols>
  <sheetData>
    <row r="1" spans="1:10" s="55" customFormat="1" ht="50.1" customHeight="1">
      <c r="A1" s="52"/>
    </row>
    <row r="2" spans="1:10" s="58" customFormat="1" ht="39.950000000000003" customHeight="1">
      <c r="A2" s="56" t="s">
        <v>431</v>
      </c>
      <c r="C2" s="59"/>
      <c r="J2" s="59"/>
    </row>
    <row r="3" spans="1:10" s="58" customFormat="1" ht="2.1" customHeight="1">
      <c r="A3" s="125"/>
      <c r="B3" s="105"/>
      <c r="C3" s="106"/>
      <c r="D3" s="105"/>
      <c r="E3" s="105"/>
      <c r="F3" s="105"/>
      <c r="G3" s="105"/>
      <c r="H3" s="105"/>
      <c r="I3" s="105"/>
      <c r="J3" s="59"/>
    </row>
    <row r="4" spans="1:10" s="62" customFormat="1" ht="15.75" customHeight="1">
      <c r="A4" s="60"/>
      <c r="B4" s="60"/>
      <c r="C4" s="60"/>
      <c r="D4" s="61"/>
      <c r="E4" s="61"/>
      <c r="F4" s="61"/>
      <c r="G4" s="61"/>
      <c r="H4" s="61"/>
      <c r="I4" s="61"/>
      <c r="J4" s="1047"/>
    </row>
    <row r="5" spans="1:10" s="62" customFormat="1" ht="20.100000000000001" customHeight="1">
      <c r="A5" s="184" t="s">
        <v>429</v>
      </c>
      <c r="B5" s="185"/>
      <c r="C5" s="185"/>
      <c r="D5" s="185"/>
      <c r="E5" s="185"/>
      <c r="F5" s="185"/>
      <c r="G5" s="185"/>
      <c r="H5" s="185"/>
      <c r="I5" s="185"/>
      <c r="J5" s="1047"/>
    </row>
    <row r="6" spans="1:10" ht="15.95" customHeight="1">
      <c r="A6" s="65" t="s">
        <v>85</v>
      </c>
      <c r="B6" s="381" t="s">
        <v>128</v>
      </c>
      <c r="C6" s="777" t="s">
        <v>87</v>
      </c>
      <c r="D6" s="461" t="s">
        <v>88</v>
      </c>
      <c r="E6" s="760" t="s">
        <v>89</v>
      </c>
      <c r="F6" s="461" t="s">
        <v>76</v>
      </c>
      <c r="G6" s="461" t="s">
        <v>77</v>
      </c>
      <c r="H6" s="461" t="s">
        <v>78</v>
      </c>
      <c r="I6" s="461" t="s">
        <v>79</v>
      </c>
      <c r="J6" s="462"/>
    </row>
    <row r="7" spans="1:10" s="62" customFormat="1" ht="15.95" customHeight="1">
      <c r="A7" s="463" t="s">
        <v>186</v>
      </c>
      <c r="B7" s="385"/>
      <c r="C7" s="778"/>
      <c r="D7" s="251"/>
      <c r="E7" s="768"/>
      <c r="F7" s="251"/>
      <c r="G7" s="251"/>
      <c r="H7" s="251"/>
      <c r="I7" s="251"/>
      <c r="J7" s="1047"/>
    </row>
    <row r="8" spans="1:10" s="62" customFormat="1" ht="15.95" customHeight="1">
      <c r="A8" s="465" t="s">
        <v>187</v>
      </c>
      <c r="B8" s="477"/>
      <c r="C8" s="811"/>
      <c r="D8" s="467"/>
      <c r="E8" s="807"/>
      <c r="F8" s="467"/>
      <c r="G8" s="467"/>
      <c r="H8" s="467"/>
      <c r="I8" s="467"/>
      <c r="J8" s="1047"/>
    </row>
    <row r="9" spans="1:10" s="62" customFormat="1" ht="15.95" customHeight="1">
      <c r="A9" s="468" t="s">
        <v>188</v>
      </c>
      <c r="B9" s="478"/>
      <c r="C9" s="812"/>
      <c r="D9" s="470"/>
      <c r="E9" s="808"/>
      <c r="F9" s="470"/>
      <c r="G9" s="470"/>
      <c r="H9" s="470"/>
      <c r="I9" s="470"/>
      <c r="J9" s="67"/>
    </row>
    <row r="10" spans="1:10" s="62" customFormat="1" ht="15.95" customHeight="1">
      <c r="A10" s="468" t="s">
        <v>189</v>
      </c>
      <c r="B10" s="478"/>
      <c r="C10" s="812"/>
      <c r="D10" s="470"/>
      <c r="E10" s="808"/>
      <c r="F10" s="470"/>
      <c r="G10" s="470"/>
      <c r="H10" s="470"/>
      <c r="I10" s="470"/>
    </row>
    <row r="11" spans="1:10" s="62" customFormat="1" ht="15.95" customHeight="1">
      <c r="A11" s="468" t="s">
        <v>190</v>
      </c>
      <c r="B11" s="478"/>
      <c r="C11" s="812"/>
      <c r="D11" s="470"/>
      <c r="E11" s="808"/>
      <c r="F11" s="470"/>
      <c r="G11" s="470"/>
      <c r="H11" s="470"/>
      <c r="I11" s="470"/>
    </row>
    <row r="12" spans="1:10" s="62" customFormat="1" ht="15.95" customHeight="1">
      <c r="A12" s="468" t="s">
        <v>191</v>
      </c>
      <c r="B12" s="478"/>
      <c r="C12" s="812"/>
      <c r="D12" s="470"/>
      <c r="E12" s="808"/>
      <c r="F12" s="470"/>
      <c r="G12" s="470"/>
      <c r="H12" s="470"/>
      <c r="I12" s="470"/>
    </row>
    <row r="13" spans="1:10" s="62" customFormat="1" ht="15.95" customHeight="1">
      <c r="A13" s="471" t="s">
        <v>192</v>
      </c>
      <c r="B13" s="479"/>
      <c r="C13" s="813"/>
      <c r="D13" s="473"/>
      <c r="E13" s="809"/>
      <c r="F13" s="473"/>
      <c r="G13" s="473"/>
      <c r="H13" s="473"/>
      <c r="I13" s="473"/>
    </row>
    <row r="14" spans="1:10" s="62" customFormat="1" ht="15.95" customHeight="1">
      <c r="A14" s="463" t="s">
        <v>193</v>
      </c>
      <c r="B14" s="477"/>
      <c r="C14" s="811"/>
      <c r="D14" s="467"/>
      <c r="E14" s="807"/>
      <c r="F14" s="467"/>
      <c r="G14" s="467"/>
      <c r="H14" s="467"/>
      <c r="I14" s="467"/>
    </row>
    <row r="15" spans="1:10" s="62" customFormat="1" ht="15.95" customHeight="1">
      <c r="A15" s="465" t="s">
        <v>187</v>
      </c>
      <c r="B15" s="477"/>
      <c r="C15" s="811">
        <v>129.48866064399999</v>
      </c>
      <c r="D15" s="467">
        <v>124.84184018000001</v>
      </c>
      <c r="E15" s="807">
        <v>122.464871856</v>
      </c>
      <c r="F15" s="467">
        <v>122.92802565700001</v>
      </c>
      <c r="G15" s="467">
        <v>124.955188291</v>
      </c>
      <c r="H15" s="467">
        <v>126.81399999999999</v>
      </c>
      <c r="I15" s="467">
        <v>125.69499999999999</v>
      </c>
    </row>
    <row r="16" spans="1:10" s="62" customFormat="1" ht="15.95" customHeight="1">
      <c r="A16" s="468" t="s">
        <v>188</v>
      </c>
      <c r="B16" s="478"/>
      <c r="C16" s="812">
        <v>1.8819244296377917</v>
      </c>
      <c r="D16" s="470">
        <v>3.9306118973069744</v>
      </c>
      <c r="E16" s="808">
        <v>2.4301899404716636</v>
      </c>
      <c r="F16" s="470">
        <v>0.43250707803176458</v>
      </c>
      <c r="G16" s="470">
        <v>-0.1013914609948503</v>
      </c>
      <c r="H16" s="470">
        <v>-0.79952652348432318</v>
      </c>
      <c r="I16" s="470">
        <v>0.24922007258520296</v>
      </c>
    </row>
    <row r="17" spans="1:9" s="62" customFormat="1" ht="15.95" customHeight="1">
      <c r="A17" s="468" t="s">
        <v>189</v>
      </c>
      <c r="B17" s="478"/>
      <c r="C17" s="812">
        <v>0</v>
      </c>
      <c r="D17" s="470">
        <v>0</v>
      </c>
      <c r="E17" s="808"/>
      <c r="F17" s="470">
        <v>-0.13100000000000001</v>
      </c>
      <c r="G17" s="470">
        <v>-0.878</v>
      </c>
      <c r="H17" s="470"/>
      <c r="I17" s="470"/>
    </row>
    <row r="18" spans="1:9" s="62" customFormat="1" ht="15.95" customHeight="1">
      <c r="A18" s="468" t="s">
        <v>190</v>
      </c>
      <c r="B18" s="478"/>
      <c r="C18" s="812">
        <v>0</v>
      </c>
      <c r="D18" s="470">
        <v>0</v>
      </c>
      <c r="E18" s="808"/>
      <c r="F18" s="470"/>
      <c r="G18" s="470"/>
      <c r="H18" s="470"/>
      <c r="I18" s="470"/>
    </row>
    <row r="19" spans="1:9" s="62" customFormat="1" ht="15.95" customHeight="1">
      <c r="A19" s="468" t="s">
        <v>191</v>
      </c>
      <c r="B19" s="478"/>
      <c r="C19" s="812">
        <v>4.5026897743622136</v>
      </c>
      <c r="D19" s="470">
        <v>0.71620856669301414</v>
      </c>
      <c r="E19" s="808">
        <v>-5.3221616471657754E-2</v>
      </c>
      <c r="F19" s="470">
        <v>-0.76466087903176883</v>
      </c>
      <c r="G19" s="470">
        <v>-1.0477711730051422</v>
      </c>
      <c r="H19" s="470">
        <v>-1.0592851855156709</v>
      </c>
      <c r="I19" s="470">
        <v>0.86977992741479682</v>
      </c>
    </row>
    <row r="20" spans="1:9" s="62" customFormat="1" ht="15.95" customHeight="1">
      <c r="A20" s="471" t="s">
        <v>192</v>
      </c>
      <c r="B20" s="479"/>
      <c r="C20" s="813">
        <v>135.87327484799999</v>
      </c>
      <c r="D20" s="473">
        <v>129.48866064399999</v>
      </c>
      <c r="E20" s="809">
        <v>124.84184018000001</v>
      </c>
      <c r="F20" s="473">
        <v>122.464871856</v>
      </c>
      <c r="G20" s="473">
        <v>122.92802565700001</v>
      </c>
      <c r="H20" s="473">
        <v>124.955188291</v>
      </c>
      <c r="I20" s="473">
        <v>126.81399999999999</v>
      </c>
    </row>
    <row r="21" spans="1:9" s="62" customFormat="1" ht="15.95" customHeight="1">
      <c r="A21" s="463" t="s">
        <v>194</v>
      </c>
      <c r="B21" s="477"/>
      <c r="C21" s="811"/>
      <c r="D21" s="467"/>
      <c r="E21" s="807"/>
      <c r="F21" s="467"/>
      <c r="G21" s="467"/>
      <c r="H21" s="467"/>
      <c r="I21" s="467"/>
    </row>
    <row r="22" spans="1:9" s="62" customFormat="1" ht="15.95" customHeight="1">
      <c r="A22" s="465" t="s">
        <v>187</v>
      </c>
      <c r="B22" s="477"/>
      <c r="C22" s="811">
        <v>75.663635338000006</v>
      </c>
      <c r="D22" s="467">
        <v>75.822552763999994</v>
      </c>
      <c r="E22" s="807">
        <v>75.645946984999995</v>
      </c>
      <c r="F22" s="467">
        <v>73.372642315999997</v>
      </c>
      <c r="G22" s="467">
        <v>73.480855079999998</v>
      </c>
      <c r="H22" s="467">
        <v>73.512</v>
      </c>
      <c r="I22" s="467">
        <v>67.977999999999994</v>
      </c>
    </row>
    <row r="23" spans="1:9" s="62" customFormat="1" ht="15.95" customHeight="1">
      <c r="A23" s="468" t="s">
        <v>188</v>
      </c>
      <c r="B23" s="478"/>
      <c r="C23" s="812">
        <v>3.0598913152660856</v>
      </c>
      <c r="D23" s="470">
        <v>-0.42085622886305885</v>
      </c>
      <c r="E23" s="808">
        <v>0.36999726767668051</v>
      </c>
      <c r="F23" s="470">
        <v>2.5747840194345835</v>
      </c>
      <c r="G23" s="470">
        <v>-0.20245390783200173</v>
      </c>
      <c r="H23" s="470">
        <v>0.28021247635744972</v>
      </c>
      <c r="I23" s="470">
        <v>5.8107643791823023</v>
      </c>
    </row>
    <row r="24" spans="1:9" s="62" customFormat="1" ht="15.95" customHeight="1">
      <c r="A24" s="468" t="s">
        <v>189</v>
      </c>
      <c r="B24" s="478"/>
      <c r="C24" s="812">
        <v>0</v>
      </c>
      <c r="D24" s="470">
        <v>0</v>
      </c>
      <c r="E24" s="808"/>
      <c r="F24" s="470"/>
      <c r="G24" s="470"/>
      <c r="H24" s="470"/>
      <c r="I24" s="470"/>
    </row>
    <row r="25" spans="1:9" s="62" customFormat="1" ht="15.95" customHeight="1">
      <c r="A25" s="468" t="s">
        <v>190</v>
      </c>
      <c r="B25" s="478"/>
      <c r="C25" s="812">
        <v>0</v>
      </c>
      <c r="D25" s="470">
        <v>0</v>
      </c>
      <c r="E25" s="808"/>
      <c r="F25" s="470"/>
      <c r="G25" s="470"/>
      <c r="H25" s="470"/>
      <c r="I25" s="470"/>
    </row>
    <row r="26" spans="1:9" s="62" customFormat="1" ht="15.95" customHeight="1">
      <c r="A26" s="468" t="s">
        <v>191</v>
      </c>
      <c r="B26" s="478"/>
      <c r="C26" s="812">
        <v>0.30461487973390722</v>
      </c>
      <c r="D26" s="470">
        <v>0.26193880286307691</v>
      </c>
      <c r="E26" s="808">
        <v>-0.19339148867667461</v>
      </c>
      <c r="F26" s="470">
        <v>-0.30147935043458557</v>
      </c>
      <c r="G26" s="470">
        <v>9.4241143832000732E-2</v>
      </c>
      <c r="H26" s="470">
        <v>-0.31135739635745241</v>
      </c>
      <c r="I26" s="470">
        <v>-0.27676437918229624</v>
      </c>
    </row>
    <row r="27" spans="1:9" s="62" customFormat="1" ht="15.95" customHeight="1">
      <c r="A27" s="471" t="s">
        <v>192</v>
      </c>
      <c r="B27" s="479"/>
      <c r="C27" s="813">
        <v>79.028141532999996</v>
      </c>
      <c r="D27" s="473">
        <v>75.663635338000006</v>
      </c>
      <c r="E27" s="809">
        <v>75.822552763999994</v>
      </c>
      <c r="F27" s="473">
        <v>75.645946984999995</v>
      </c>
      <c r="G27" s="473">
        <v>73.372642315999997</v>
      </c>
      <c r="H27" s="473">
        <v>73.480855079999998</v>
      </c>
      <c r="I27" s="473">
        <v>73.512</v>
      </c>
    </row>
    <row r="28" spans="1:9" s="62" customFormat="1" ht="15.95" customHeight="1">
      <c r="A28" s="463" t="s">
        <v>195</v>
      </c>
      <c r="B28" s="477"/>
      <c r="C28" s="811"/>
      <c r="D28" s="467"/>
      <c r="E28" s="807"/>
      <c r="F28" s="467"/>
      <c r="G28" s="467"/>
      <c r="H28" s="467"/>
      <c r="I28" s="467"/>
    </row>
    <row r="29" spans="1:9" s="62" customFormat="1" ht="15.95" customHeight="1">
      <c r="A29" s="465" t="s">
        <v>187</v>
      </c>
      <c r="B29" s="477"/>
      <c r="C29" s="811">
        <v>0.15376293899999999</v>
      </c>
      <c r="D29" s="467">
        <v>0.154568504</v>
      </c>
      <c r="E29" s="807">
        <v>0.152365152</v>
      </c>
      <c r="F29" s="467">
        <v>0.180151585</v>
      </c>
      <c r="G29" s="467">
        <v>0.178041223</v>
      </c>
      <c r="H29" s="467">
        <v>0.183</v>
      </c>
      <c r="I29" s="467">
        <v>0.19600000000000001</v>
      </c>
    </row>
    <row r="30" spans="1:9" s="62" customFormat="1" ht="15.95" customHeight="1">
      <c r="A30" s="468" t="s">
        <v>188</v>
      </c>
      <c r="B30" s="478"/>
      <c r="C30" s="812">
        <v>1.0853488251376109E-3</v>
      </c>
      <c r="D30" s="470">
        <v>-7.4636173047110121E-4</v>
      </c>
      <c r="E30" s="808">
        <v>2.4015876766416699E-3</v>
      </c>
      <c r="F30" s="470">
        <v>-1.821363810742882E-2</v>
      </c>
      <c r="G30" s="470">
        <v>8.44680493617122E-4</v>
      </c>
      <c r="H30" s="470">
        <v>-4.052579525677202E-3</v>
      </c>
      <c r="I30" s="470">
        <v>-8.6362445525622611E-3</v>
      </c>
    </row>
    <row r="31" spans="1:9" s="62" customFormat="1" ht="15.95" customHeight="1">
      <c r="A31" s="468" t="s">
        <v>189</v>
      </c>
      <c r="B31" s="478"/>
      <c r="C31" s="812">
        <v>0</v>
      </c>
      <c r="D31" s="470">
        <v>0</v>
      </c>
      <c r="E31" s="808"/>
      <c r="F31" s="470"/>
      <c r="G31" s="470"/>
      <c r="H31" s="470"/>
      <c r="I31" s="470"/>
    </row>
    <row r="32" spans="1:9" s="62" customFormat="1" ht="15.95" customHeight="1">
      <c r="A32" s="468" t="s">
        <v>190</v>
      </c>
      <c r="B32" s="478"/>
      <c r="C32" s="812">
        <v>0</v>
      </c>
      <c r="D32" s="470">
        <v>0</v>
      </c>
      <c r="E32" s="808"/>
      <c r="F32" s="470"/>
      <c r="G32" s="470"/>
      <c r="H32" s="470"/>
      <c r="I32" s="470"/>
    </row>
    <row r="33" spans="1:9" s="62" customFormat="1" ht="15.95" customHeight="1">
      <c r="A33" s="468" t="s">
        <v>191</v>
      </c>
      <c r="B33" s="478"/>
      <c r="C33" s="812">
        <v>-2.9557182513758538E-4</v>
      </c>
      <c r="D33" s="470">
        <v>-5.9203269528895617E-5</v>
      </c>
      <c r="E33" s="808">
        <v>-1.9823567664167284E-4</v>
      </c>
      <c r="F33" s="470">
        <v>-9.5727948925711809E-3</v>
      </c>
      <c r="G33" s="470">
        <v>1.2656815063828825E-3</v>
      </c>
      <c r="H33" s="470">
        <v>-9.0619747432279585E-4</v>
      </c>
      <c r="I33" s="470">
        <v>-4.3637554474377505E-3</v>
      </c>
    </row>
    <row r="34" spans="1:9" s="62" customFormat="1" ht="15.95" customHeight="1">
      <c r="A34" s="471" t="s">
        <v>192</v>
      </c>
      <c r="B34" s="479"/>
      <c r="C34" s="813">
        <v>0.15455271600000001</v>
      </c>
      <c r="D34" s="473">
        <v>0.15376293899999999</v>
      </c>
      <c r="E34" s="809">
        <v>0.154568504</v>
      </c>
      <c r="F34" s="473">
        <v>0.152365152</v>
      </c>
      <c r="G34" s="473">
        <v>0.180151585</v>
      </c>
      <c r="H34" s="473">
        <v>0.178041223</v>
      </c>
      <c r="I34" s="473">
        <v>0.183</v>
      </c>
    </row>
    <row r="35" spans="1:9" s="62" customFormat="1" ht="15.95" customHeight="1">
      <c r="A35" s="463" t="s">
        <v>86</v>
      </c>
      <c r="B35" s="477"/>
      <c r="C35" s="811"/>
      <c r="D35" s="467"/>
      <c r="E35" s="807"/>
      <c r="F35" s="467"/>
      <c r="G35" s="467"/>
      <c r="H35" s="467"/>
      <c r="I35" s="467"/>
    </row>
    <row r="36" spans="1:9" s="62" customFormat="1" ht="15.95" customHeight="1">
      <c r="A36" s="465" t="s">
        <v>187</v>
      </c>
      <c r="B36" s="477"/>
      <c r="C36" s="811">
        <v>205.30605892099999</v>
      </c>
      <c r="D36" s="467">
        <v>200.81896144799998</v>
      </c>
      <c r="E36" s="807">
        <v>198.26318399299998</v>
      </c>
      <c r="F36" s="467">
        <v>196.48081955800001</v>
      </c>
      <c r="G36" s="467">
        <v>198.61408459399999</v>
      </c>
      <c r="H36" s="467">
        <v>200.50899999999999</v>
      </c>
      <c r="I36" s="467">
        <v>193.869</v>
      </c>
    </row>
    <row r="37" spans="1:9" s="62" customFormat="1" ht="15.95" customHeight="1">
      <c r="A37" s="468" t="s">
        <v>188</v>
      </c>
      <c r="B37" s="478"/>
      <c r="C37" s="812">
        <v>4.9429010937290316</v>
      </c>
      <c r="D37" s="470">
        <v>3.5090093067134438</v>
      </c>
      <c r="E37" s="808">
        <v>2.8025887958249718</v>
      </c>
      <c r="F37" s="470">
        <v>2.9890774593589025</v>
      </c>
      <c r="G37" s="470">
        <v>-0.30300068833322447</v>
      </c>
      <c r="H37" s="470">
        <v>-0.52336662665254963</v>
      </c>
      <c r="I37" s="470">
        <v>6.0513482072149234</v>
      </c>
    </row>
    <row r="38" spans="1:9" s="62" customFormat="1" ht="15.95" customHeight="1">
      <c r="A38" s="468" t="s">
        <v>189</v>
      </c>
      <c r="B38" s="478"/>
      <c r="C38" s="812">
        <v>0</v>
      </c>
      <c r="D38" s="470">
        <v>0</v>
      </c>
      <c r="E38" s="808">
        <v>0</v>
      </c>
      <c r="F38" s="470">
        <v>-0.13100000000000001</v>
      </c>
      <c r="G38" s="470">
        <v>-0.878</v>
      </c>
      <c r="H38" s="470">
        <v>0</v>
      </c>
      <c r="I38" s="470">
        <v>0</v>
      </c>
    </row>
    <row r="39" spans="1:9" s="62" customFormat="1" ht="15.95" customHeight="1">
      <c r="A39" s="468" t="s">
        <v>190</v>
      </c>
      <c r="B39" s="478"/>
      <c r="C39" s="812">
        <v>0</v>
      </c>
      <c r="D39" s="470">
        <v>0</v>
      </c>
      <c r="E39" s="808">
        <v>0</v>
      </c>
      <c r="F39" s="470">
        <v>0</v>
      </c>
      <c r="G39" s="470">
        <v>0</v>
      </c>
      <c r="H39" s="470">
        <v>0</v>
      </c>
      <c r="I39" s="470">
        <v>0</v>
      </c>
    </row>
    <row r="40" spans="1:9" s="62" customFormat="1" ht="15.95" customHeight="1">
      <c r="A40" s="468" t="s">
        <v>191</v>
      </c>
      <c r="B40" s="478"/>
      <c r="C40" s="812">
        <v>4.8070090822709828</v>
      </c>
      <c r="D40" s="470">
        <v>0.97808816628656214</v>
      </c>
      <c r="E40" s="808">
        <v>-0.24681134082497402</v>
      </c>
      <c r="F40" s="470">
        <v>-1.0757130243589257</v>
      </c>
      <c r="G40" s="470">
        <v>-0.9522643476667586</v>
      </c>
      <c r="H40" s="470">
        <v>-1.3715487793474459</v>
      </c>
      <c r="I40" s="470">
        <v>0.58865179278506286</v>
      </c>
    </row>
    <row r="41" spans="1:9" s="62" customFormat="1" ht="15.95" customHeight="1">
      <c r="A41" s="474" t="s">
        <v>192</v>
      </c>
      <c r="B41" s="480"/>
      <c r="C41" s="814">
        <v>215.055969097</v>
      </c>
      <c r="D41" s="476">
        <v>205.30605892099999</v>
      </c>
      <c r="E41" s="810">
        <v>200.81896144799998</v>
      </c>
      <c r="F41" s="476">
        <v>198.26318399299998</v>
      </c>
      <c r="G41" s="476">
        <v>196.48081955800001</v>
      </c>
      <c r="H41" s="476">
        <v>198.61408459399999</v>
      </c>
      <c r="I41" s="476">
        <v>200.50899999999999</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view="pageBreakPreview" zoomScale="70" zoomScaleNormal="100" zoomScaleSheetLayoutView="70" workbookViewId="0"/>
  </sheetViews>
  <sheetFormatPr defaultColWidth="9.140625" defaultRowHeight="12.75"/>
  <cols>
    <col min="1" max="1" width="65.7109375" style="82" customWidth="1"/>
    <col min="2" max="3" width="14.7109375" style="81" customWidth="1"/>
    <col min="4" max="11" width="14.7109375" style="82" customWidth="1"/>
    <col min="12" max="12" width="2.7109375" style="82" customWidth="1"/>
    <col min="13" max="16384" width="9.140625" style="82"/>
  </cols>
  <sheetData>
    <row r="1" spans="1:12" s="55" customFormat="1" ht="50.1" customHeight="1">
      <c r="A1" s="52"/>
    </row>
    <row r="2" spans="1:12" s="58" customFormat="1" ht="39.950000000000003" customHeight="1">
      <c r="A2" s="56" t="s">
        <v>435</v>
      </c>
    </row>
    <row r="3" spans="1:12" s="58" customFormat="1" ht="2.1" customHeight="1">
      <c r="A3" s="481"/>
      <c r="B3" s="482"/>
      <c r="C3" s="482"/>
      <c r="D3" s="482"/>
      <c r="E3" s="482"/>
      <c r="F3" s="482"/>
      <c r="G3" s="482"/>
      <c r="H3" s="482"/>
      <c r="I3" s="482"/>
      <c r="J3" s="482"/>
      <c r="K3" s="482"/>
    </row>
    <row r="4" spans="1:12" s="62" customFormat="1" ht="15.75" customHeight="1">
      <c r="A4" s="483"/>
      <c r="B4" s="484"/>
      <c r="C4" s="484"/>
      <c r="D4" s="484"/>
      <c r="E4" s="484"/>
      <c r="F4" s="484"/>
      <c r="G4" s="484"/>
      <c r="H4" s="484"/>
      <c r="I4" s="484"/>
      <c r="J4" s="484"/>
      <c r="K4" s="484"/>
      <c r="L4" s="58"/>
    </row>
    <row r="5" spans="1:12" s="62" customFormat="1" ht="20.100000000000001" customHeight="1">
      <c r="A5" s="485" t="s">
        <v>196</v>
      </c>
      <c r="B5" s="486"/>
      <c r="C5" s="486"/>
      <c r="D5" s="486"/>
      <c r="E5" s="486"/>
      <c r="F5" s="486"/>
      <c r="G5" s="486"/>
      <c r="H5" s="486"/>
      <c r="I5" s="487"/>
      <c r="J5" s="482"/>
      <c r="K5" s="482"/>
      <c r="L5" s="58"/>
    </row>
    <row r="6" spans="1:12" s="62" customFormat="1" ht="15.95" customHeight="1">
      <c r="A6" s="488" t="s">
        <v>84</v>
      </c>
      <c r="B6" s="461" t="s">
        <v>128</v>
      </c>
      <c r="C6" s="819" t="s">
        <v>87</v>
      </c>
      <c r="D6" s="461" t="s">
        <v>88</v>
      </c>
      <c r="E6" s="759" t="s">
        <v>89</v>
      </c>
      <c r="F6" s="461" t="s">
        <v>76</v>
      </c>
      <c r="G6" s="461" t="s">
        <v>77</v>
      </c>
      <c r="H6" s="461" t="s">
        <v>78</v>
      </c>
      <c r="I6" s="852" t="s">
        <v>79</v>
      </c>
      <c r="J6" s="359" t="s">
        <v>330</v>
      </c>
      <c r="K6" s="359" t="s">
        <v>337</v>
      </c>
      <c r="L6" s="58"/>
    </row>
    <row r="7" spans="1:12" s="62" customFormat="1" ht="15.95" customHeight="1">
      <c r="A7" s="489" t="s">
        <v>197</v>
      </c>
      <c r="B7" s="490"/>
      <c r="C7" s="820">
        <v>213.21400000000006</v>
      </c>
      <c r="D7" s="490">
        <v>201.15599999999998</v>
      </c>
      <c r="E7" s="815">
        <v>162.816</v>
      </c>
      <c r="F7" s="490">
        <v>173.90900000000005</v>
      </c>
      <c r="G7" s="490">
        <v>164.79599999999999</v>
      </c>
      <c r="H7" s="490">
        <v>158.733</v>
      </c>
      <c r="I7" s="860">
        <v>100.306</v>
      </c>
      <c r="J7" s="490">
        <v>577.18600000000004</v>
      </c>
      <c r="K7" s="490">
        <v>423.83499999999998</v>
      </c>
      <c r="L7" s="58"/>
    </row>
    <row r="8" spans="1:12" s="62" customFormat="1" ht="15.95" customHeight="1">
      <c r="A8" s="491" t="s">
        <v>198</v>
      </c>
      <c r="B8" s="492"/>
      <c r="C8" s="821">
        <v>38.167000000000002</v>
      </c>
      <c r="D8" s="492">
        <v>30.689999999999998</v>
      </c>
      <c r="E8" s="552">
        <v>28.8</v>
      </c>
      <c r="F8" s="492">
        <v>24.319000000000003</v>
      </c>
      <c r="G8" s="492">
        <v>27.956999999999994</v>
      </c>
      <c r="H8" s="492">
        <v>14.310999999999998</v>
      </c>
      <c r="I8" s="861">
        <v>2.7829999999999995</v>
      </c>
      <c r="J8" s="492">
        <v>97.656999999999996</v>
      </c>
      <c r="K8" s="492">
        <v>45.05</v>
      </c>
      <c r="L8" s="58"/>
    </row>
    <row r="9" spans="1:12" s="62" customFormat="1" ht="15.95" customHeight="1">
      <c r="A9" s="494" t="s">
        <v>199</v>
      </c>
      <c r="B9" s="495"/>
      <c r="C9" s="822">
        <v>50.622000000000014</v>
      </c>
      <c r="D9" s="495">
        <v>55.348999999999997</v>
      </c>
      <c r="E9" s="816">
        <v>46.621000000000002</v>
      </c>
      <c r="F9" s="495">
        <v>43.547000000000004</v>
      </c>
      <c r="G9" s="495">
        <v>47.798000000000016</v>
      </c>
      <c r="H9" s="495">
        <v>64.489999999999995</v>
      </c>
      <c r="I9" s="862">
        <v>51.518000000000001</v>
      </c>
      <c r="J9" s="495">
        <v>152.59200000000001</v>
      </c>
      <c r="K9" s="495">
        <v>163.80600000000001</v>
      </c>
      <c r="L9" s="58"/>
    </row>
    <row r="10" spans="1:12" s="62" customFormat="1" ht="15.95" customHeight="1">
      <c r="A10" s="1152" t="s">
        <v>200</v>
      </c>
      <c r="B10" s="598"/>
      <c r="C10" s="833">
        <v>302.00300000000004</v>
      </c>
      <c r="D10" s="598">
        <v>287.19499999999999</v>
      </c>
      <c r="E10" s="597">
        <v>238.23700000000002</v>
      </c>
      <c r="F10" s="598">
        <v>241.77500000000006</v>
      </c>
      <c r="G10" s="598">
        <v>240.55099999999999</v>
      </c>
      <c r="H10" s="598">
        <v>237.53399999999999</v>
      </c>
      <c r="I10" s="866">
        <v>154.607</v>
      </c>
      <c r="J10" s="598">
        <v>827.43500000000017</v>
      </c>
      <c r="K10" s="598">
        <v>632.69100000000003</v>
      </c>
      <c r="L10" s="58"/>
    </row>
    <row r="11" spans="1:12" s="62" customFormat="1" ht="15.95" customHeight="1">
      <c r="A11" s="497" t="s">
        <v>201</v>
      </c>
      <c r="B11" s="492"/>
      <c r="C11" s="821">
        <v>73.615000000000009</v>
      </c>
      <c r="D11" s="492">
        <v>78.081000000000003</v>
      </c>
      <c r="E11" s="552">
        <v>66.703999999999994</v>
      </c>
      <c r="F11" s="492">
        <v>44.738</v>
      </c>
      <c r="G11" s="492">
        <v>52.789999999999992</v>
      </c>
      <c r="H11" s="492">
        <v>54.519000000000005</v>
      </c>
      <c r="I11" s="861">
        <v>65.147999999999996</v>
      </c>
      <c r="J11" s="492">
        <v>218.40000000000003</v>
      </c>
      <c r="K11" s="492">
        <v>172.45699999999999</v>
      </c>
      <c r="L11" s="58"/>
    </row>
    <row r="12" spans="1:12" s="62" customFormat="1" ht="15.95" customHeight="1">
      <c r="A12" s="498" t="s">
        <v>202</v>
      </c>
      <c r="B12" s="499"/>
      <c r="C12" s="823">
        <v>42.531999999999982</v>
      </c>
      <c r="D12" s="499">
        <v>14.997999999999998</v>
      </c>
      <c r="E12" s="817">
        <v>21.077999999999996</v>
      </c>
      <c r="F12" s="499">
        <v>6.4309999999999903</v>
      </c>
      <c r="G12" s="499">
        <v>48.267999999999986</v>
      </c>
      <c r="H12" s="499">
        <v>24.657000000000011</v>
      </c>
      <c r="I12" s="863">
        <v>40.304999999999993</v>
      </c>
      <c r="J12" s="499">
        <v>78.607999999999976</v>
      </c>
      <c r="K12" s="499">
        <v>113.22999999999999</v>
      </c>
      <c r="L12" s="58"/>
    </row>
    <row r="13" spans="1:12" s="62" customFormat="1" ht="15.95" customHeight="1">
      <c r="A13" s="497" t="s">
        <v>203</v>
      </c>
      <c r="B13" s="492"/>
      <c r="C13" s="821">
        <v>418.15000000000003</v>
      </c>
      <c r="D13" s="492">
        <v>380.274</v>
      </c>
      <c r="E13" s="552">
        <v>326.01900000000001</v>
      </c>
      <c r="F13" s="492">
        <v>292.94400000000002</v>
      </c>
      <c r="G13" s="492">
        <v>341.60899999999998</v>
      </c>
      <c r="H13" s="492">
        <v>316.71000000000004</v>
      </c>
      <c r="I13" s="861">
        <v>260.06</v>
      </c>
      <c r="J13" s="492">
        <v>1124.443</v>
      </c>
      <c r="K13" s="492">
        <v>918.37799999999993</v>
      </c>
      <c r="L13" s="58"/>
    </row>
    <row r="14" spans="1:12" s="62" customFormat="1" ht="15.95" customHeight="1">
      <c r="A14" s="497" t="s">
        <v>204</v>
      </c>
      <c r="B14" s="492"/>
      <c r="C14" s="821">
        <v>-10.485999999999997</v>
      </c>
      <c r="D14" s="492">
        <v>-17.826000000000004</v>
      </c>
      <c r="E14" s="552">
        <v>-17.114999999999998</v>
      </c>
      <c r="F14" s="492">
        <v>-21.878000000000014</v>
      </c>
      <c r="G14" s="492">
        <v>-39.608999999999995</v>
      </c>
      <c r="H14" s="492">
        <v>-53.457000000000001</v>
      </c>
      <c r="I14" s="861">
        <v>-35.122999999999998</v>
      </c>
      <c r="J14" s="492">
        <v>-45.427</v>
      </c>
      <c r="K14" s="492">
        <v>-128.18899999999999</v>
      </c>
      <c r="L14" s="58"/>
    </row>
    <row r="15" spans="1:12" s="62" customFormat="1" ht="15.95" customHeight="1">
      <c r="A15" s="500" t="s">
        <v>205</v>
      </c>
      <c r="B15" s="501"/>
      <c r="C15" s="824">
        <v>407.66400000000004</v>
      </c>
      <c r="D15" s="501">
        <v>362.44799999999998</v>
      </c>
      <c r="E15" s="818">
        <v>308.904</v>
      </c>
      <c r="F15" s="501">
        <v>271.06600000000003</v>
      </c>
      <c r="G15" s="501">
        <v>302</v>
      </c>
      <c r="H15" s="501">
        <v>263.25300000000004</v>
      </c>
      <c r="I15" s="864">
        <v>224.93700000000001</v>
      </c>
      <c r="J15" s="501">
        <v>1079.0160000000001</v>
      </c>
      <c r="K15" s="501">
        <v>790.18900000000008</v>
      </c>
      <c r="L15" s="58"/>
    </row>
    <row r="16" spans="1:12" s="62" customFormat="1" ht="15" customHeight="1">
      <c r="A16" s="378"/>
      <c r="B16" s="58"/>
      <c r="C16" s="58"/>
      <c r="D16" s="58"/>
      <c r="E16" s="58"/>
      <c r="F16" s="58"/>
      <c r="G16" s="58"/>
      <c r="H16" s="58"/>
      <c r="I16" s="58"/>
      <c r="J16" s="58"/>
      <c r="K16" s="58"/>
      <c r="L16" s="58"/>
    </row>
    <row r="17" spans="1:12" s="62" customFormat="1" ht="15" customHeight="1">
      <c r="A17" s="58"/>
      <c r="B17" s="58"/>
      <c r="C17" s="58"/>
      <c r="D17" s="58"/>
      <c r="E17" s="58"/>
      <c r="F17" s="58"/>
      <c r="G17" s="58"/>
      <c r="H17" s="58"/>
      <c r="I17" s="58"/>
      <c r="J17" s="58"/>
      <c r="K17" s="58"/>
      <c r="L17" s="58"/>
    </row>
    <row r="18" spans="1:12" ht="20.100000000000001" customHeight="1">
      <c r="A18" s="485" t="s">
        <v>206</v>
      </c>
      <c r="B18" s="502"/>
      <c r="C18" s="502"/>
      <c r="D18" s="502"/>
      <c r="E18" s="502"/>
      <c r="F18" s="502"/>
      <c r="G18" s="502"/>
      <c r="H18" s="502"/>
      <c r="I18" s="503"/>
      <c r="J18" s="58"/>
      <c r="K18" s="58"/>
      <c r="L18" s="347"/>
    </row>
    <row r="19" spans="1:12" s="62" customFormat="1" ht="15.95" customHeight="1">
      <c r="A19" s="504"/>
      <c r="B19" s="505" t="s">
        <v>69</v>
      </c>
      <c r="C19" s="827" t="s">
        <v>70</v>
      </c>
      <c r="D19" s="506" t="s">
        <v>207</v>
      </c>
      <c r="E19" s="825" t="s">
        <v>72</v>
      </c>
      <c r="F19" s="506" t="s">
        <v>69</v>
      </c>
      <c r="G19" s="506" t="s">
        <v>70</v>
      </c>
      <c r="H19" s="506" t="s">
        <v>207</v>
      </c>
      <c r="I19" s="507" t="s">
        <v>72</v>
      </c>
      <c r="J19" s="506"/>
      <c r="K19" s="506"/>
      <c r="L19" s="506"/>
    </row>
    <row r="20" spans="1:12" s="62" customFormat="1" ht="15.95" customHeight="1">
      <c r="A20" s="508" t="s">
        <v>84</v>
      </c>
      <c r="B20" s="509">
        <v>2014</v>
      </c>
      <c r="C20" s="828">
        <v>2014</v>
      </c>
      <c r="D20" s="510">
        <v>2014</v>
      </c>
      <c r="E20" s="826">
        <v>2014</v>
      </c>
      <c r="F20" s="510">
        <v>2013</v>
      </c>
      <c r="G20" s="510">
        <v>2013</v>
      </c>
      <c r="H20" s="510">
        <v>2013</v>
      </c>
      <c r="I20" s="510">
        <v>2013</v>
      </c>
      <c r="J20" s="462"/>
      <c r="K20" s="462"/>
      <c r="L20" s="511"/>
    </row>
    <row r="21" spans="1:12" s="62" customFormat="1" ht="15.95" customHeight="1">
      <c r="A21" s="512" t="s">
        <v>141</v>
      </c>
      <c r="B21" s="513"/>
      <c r="C21" s="829">
        <v>63643.817476999997</v>
      </c>
      <c r="D21" s="514">
        <v>63175.520116</v>
      </c>
      <c r="E21" s="562">
        <v>62522.221425000003</v>
      </c>
      <c r="F21" s="514">
        <v>62144.166539999998</v>
      </c>
      <c r="G21" s="514">
        <v>61386.810256999997</v>
      </c>
      <c r="H21" s="514">
        <v>60361.060414</v>
      </c>
      <c r="I21" s="515">
        <v>60042.57</v>
      </c>
      <c r="J21" s="515"/>
      <c r="K21" s="515"/>
      <c r="L21" s="347"/>
    </row>
    <row r="22" spans="1:12" s="62" customFormat="1" ht="15.95" customHeight="1">
      <c r="A22" s="512" t="s">
        <v>208</v>
      </c>
      <c r="B22" s="492"/>
      <c r="C22" s="821">
        <v>0</v>
      </c>
      <c r="D22" s="514">
        <v>0</v>
      </c>
      <c r="E22" s="552">
        <v>0</v>
      </c>
      <c r="F22" s="514">
        <v>0</v>
      </c>
      <c r="G22" s="514">
        <v>0</v>
      </c>
      <c r="H22" s="514">
        <v>0</v>
      </c>
      <c r="I22" s="514">
        <v>0</v>
      </c>
      <c r="J22" s="514"/>
      <c r="K22" s="514"/>
      <c r="L22" s="516"/>
    </row>
    <row r="23" spans="1:12" s="62" customFormat="1" ht="15.95" customHeight="1">
      <c r="A23" s="517" t="s">
        <v>209</v>
      </c>
      <c r="B23" s="492"/>
      <c r="C23" s="821">
        <v>7913.3828359999998</v>
      </c>
      <c r="D23" s="514">
        <v>7904.9762559999999</v>
      </c>
      <c r="E23" s="552">
        <v>7885.2928160000001</v>
      </c>
      <c r="F23" s="514">
        <v>7915.7237910000003</v>
      </c>
      <c r="G23" s="514">
        <v>7905.3002569999999</v>
      </c>
      <c r="H23" s="514">
        <v>7870.0297760000003</v>
      </c>
      <c r="I23" s="514">
        <v>7755.0559999999996</v>
      </c>
      <c r="J23" s="514"/>
      <c r="K23" s="514"/>
      <c r="L23" s="516"/>
    </row>
    <row r="24" spans="1:12" s="62" customFormat="1" ht="15.95" customHeight="1">
      <c r="A24" s="512" t="s">
        <v>210</v>
      </c>
      <c r="B24" s="492"/>
      <c r="C24" s="821">
        <v>9860.2030020000002</v>
      </c>
      <c r="D24" s="514">
        <v>9742.710137</v>
      </c>
      <c r="E24" s="552">
        <v>9576.356076</v>
      </c>
      <c r="F24" s="514">
        <v>9463.5213550000008</v>
      </c>
      <c r="G24" s="514">
        <v>9395.1753360000002</v>
      </c>
      <c r="H24" s="514">
        <v>9372.4149450000004</v>
      </c>
      <c r="I24" s="514">
        <v>9384.4290000000001</v>
      </c>
      <c r="J24" s="514"/>
      <c r="K24" s="514"/>
      <c r="L24" s="516"/>
    </row>
    <row r="25" spans="1:12" s="62" customFormat="1" ht="15.95" customHeight="1">
      <c r="A25" s="518" t="s">
        <v>211</v>
      </c>
      <c r="B25" s="495"/>
      <c r="C25" s="822">
        <v>26627.078967000001</v>
      </c>
      <c r="D25" s="519">
        <v>26123.404465</v>
      </c>
      <c r="E25" s="816">
        <v>25193.462469999999</v>
      </c>
      <c r="F25" s="519">
        <v>24292.285853000001</v>
      </c>
      <c r="G25" s="519">
        <v>25606.069640000002</v>
      </c>
      <c r="H25" s="519">
        <v>25851.308818000001</v>
      </c>
      <c r="I25" s="519">
        <v>30715.897000000001</v>
      </c>
      <c r="J25" s="514"/>
      <c r="K25" s="514"/>
      <c r="L25" s="516"/>
    </row>
    <row r="26" spans="1:12" s="62" customFormat="1" ht="15.95" customHeight="1">
      <c r="A26" s="520" t="s">
        <v>200</v>
      </c>
      <c r="B26" s="492"/>
      <c r="C26" s="821">
        <v>108044.48228199998</v>
      </c>
      <c r="D26" s="514">
        <v>106946.610974</v>
      </c>
      <c r="E26" s="552">
        <v>105177.33278699999</v>
      </c>
      <c r="F26" s="514">
        <v>103815.69753900002</v>
      </c>
      <c r="G26" s="514">
        <v>104293.35549</v>
      </c>
      <c r="H26" s="514">
        <v>103454.813953</v>
      </c>
      <c r="I26" s="514">
        <v>107897.952</v>
      </c>
      <c r="J26" s="514"/>
      <c r="K26" s="514"/>
      <c r="L26" s="516"/>
    </row>
    <row r="27" spans="1:12" s="81" customFormat="1" ht="15.95" customHeight="1">
      <c r="A27" s="520" t="s">
        <v>201</v>
      </c>
      <c r="B27" s="492"/>
      <c r="C27" s="821">
        <v>5450.4842920000001</v>
      </c>
      <c r="D27" s="514">
        <v>5173.9399990000002</v>
      </c>
      <c r="E27" s="552">
        <v>4960.9418150000001</v>
      </c>
      <c r="F27" s="514">
        <v>4864.8847269999997</v>
      </c>
      <c r="G27" s="514">
        <v>4797.3547559999997</v>
      </c>
      <c r="H27" s="514">
        <v>4638.0122739999997</v>
      </c>
      <c r="I27" s="514">
        <v>4667.1319999999996</v>
      </c>
      <c r="J27" s="514"/>
      <c r="K27" s="514"/>
      <c r="L27" s="516"/>
    </row>
    <row r="28" spans="1:12" ht="15.95" customHeight="1">
      <c r="A28" s="357" t="s">
        <v>202</v>
      </c>
      <c r="B28" s="495"/>
      <c r="C28" s="822">
        <v>0</v>
      </c>
      <c r="D28" s="519">
        <v>0</v>
      </c>
      <c r="E28" s="816">
        <v>0</v>
      </c>
      <c r="F28" s="519">
        <v>413.12475599999743</v>
      </c>
      <c r="G28" s="519">
        <v>423.8053039999977</v>
      </c>
      <c r="H28" s="519">
        <v>476.27915899999789</v>
      </c>
      <c r="I28" s="519">
        <v>529.33599999999933</v>
      </c>
      <c r="J28" s="514"/>
      <c r="K28" s="514"/>
      <c r="L28" s="516"/>
    </row>
    <row r="29" spans="1:12" ht="15.95" customHeight="1">
      <c r="A29" s="500" t="s">
        <v>205</v>
      </c>
      <c r="B29" s="501"/>
      <c r="C29" s="824">
        <v>113494.96657399998</v>
      </c>
      <c r="D29" s="521">
        <v>112120.55097299999</v>
      </c>
      <c r="E29" s="818">
        <v>110138.27460199999</v>
      </c>
      <c r="F29" s="521">
        <v>109093.70702200002</v>
      </c>
      <c r="G29" s="521">
        <v>109514.51555</v>
      </c>
      <c r="H29" s="521">
        <v>108569.105386</v>
      </c>
      <c r="I29" s="521">
        <v>113094.42</v>
      </c>
      <c r="J29" s="859"/>
      <c r="K29" s="859"/>
      <c r="L29" s="522"/>
    </row>
    <row r="30" spans="1:12" ht="15" customHeight="1">
      <c r="A30" s="59"/>
      <c r="B30" s="58"/>
      <c r="C30" s="58"/>
      <c r="D30" s="58"/>
      <c r="E30" s="58"/>
      <c r="F30" s="58"/>
      <c r="G30" s="58"/>
      <c r="H30" s="58"/>
      <c r="I30" s="59"/>
      <c r="J30" s="59"/>
      <c r="K30" s="59"/>
      <c r="L30" s="59"/>
    </row>
    <row r="31" spans="1:12" ht="20.100000000000001" customHeight="1">
      <c r="A31" s="485" t="s">
        <v>212</v>
      </c>
      <c r="B31" s="502"/>
      <c r="C31" s="502"/>
      <c r="D31" s="502"/>
      <c r="E31" s="502"/>
      <c r="F31" s="502"/>
      <c r="G31" s="502"/>
      <c r="H31" s="502"/>
      <c r="I31" s="503"/>
      <c r="J31" s="58"/>
      <c r="K31" s="58"/>
      <c r="L31" s="347"/>
    </row>
    <row r="32" spans="1:12" ht="15.95" customHeight="1">
      <c r="A32" s="504"/>
      <c r="B32" s="505" t="s">
        <v>69</v>
      </c>
      <c r="C32" s="827" t="s">
        <v>70</v>
      </c>
      <c r="D32" s="506" t="s">
        <v>207</v>
      </c>
      <c r="E32" s="825" t="s">
        <v>72</v>
      </c>
      <c r="F32" s="506" t="s">
        <v>69</v>
      </c>
      <c r="G32" s="506" t="s">
        <v>70</v>
      </c>
      <c r="H32" s="506" t="s">
        <v>207</v>
      </c>
      <c r="I32" s="507" t="s">
        <v>72</v>
      </c>
      <c r="J32" s="506"/>
      <c r="K32" s="506"/>
      <c r="L32" s="506"/>
    </row>
    <row r="33" spans="1:12" ht="15.95" customHeight="1">
      <c r="A33" s="508" t="s">
        <v>84</v>
      </c>
      <c r="B33" s="509">
        <v>2014</v>
      </c>
      <c r="C33" s="828">
        <v>2014</v>
      </c>
      <c r="D33" s="510">
        <v>2014</v>
      </c>
      <c r="E33" s="826">
        <v>2014</v>
      </c>
      <c r="F33" s="510">
        <v>2013</v>
      </c>
      <c r="G33" s="510">
        <v>2013</v>
      </c>
      <c r="H33" s="510">
        <v>2013</v>
      </c>
      <c r="I33" s="510">
        <v>2013</v>
      </c>
      <c r="J33" s="462"/>
      <c r="K33" s="462"/>
      <c r="L33" s="511"/>
    </row>
    <row r="34" spans="1:12" ht="15.95" customHeight="1">
      <c r="A34" s="512" t="s">
        <v>141</v>
      </c>
      <c r="B34" s="513"/>
      <c r="C34" s="829">
        <v>4879.5808340000003</v>
      </c>
      <c r="D34" s="492">
        <v>4684.4112599999999</v>
      </c>
      <c r="E34" s="562">
        <v>4530.4243589999996</v>
      </c>
      <c r="F34" s="492">
        <v>4426.9332130000003</v>
      </c>
      <c r="G34" s="492">
        <v>4340.8730619999997</v>
      </c>
      <c r="H34" s="492">
        <v>4138.3265359999996</v>
      </c>
      <c r="I34" s="513">
        <v>3973.1640000000002</v>
      </c>
      <c r="J34" s="513"/>
      <c r="K34" s="513"/>
      <c r="L34" s="346"/>
    </row>
    <row r="35" spans="1:12" ht="15.95" customHeight="1">
      <c r="A35" s="512" t="s">
        <v>208</v>
      </c>
      <c r="B35" s="492"/>
      <c r="C35" s="821">
        <v>8.5379749999999994</v>
      </c>
      <c r="D35" s="492">
        <v>6.5216529999999997</v>
      </c>
      <c r="E35" s="552">
        <v>5.1981919999999997</v>
      </c>
      <c r="F35" s="492">
        <v>3.8495949999999999</v>
      </c>
      <c r="G35" s="492">
        <v>4.6715</v>
      </c>
      <c r="H35" s="492">
        <v>3.7530920000000001</v>
      </c>
      <c r="I35" s="492">
        <v>3.88</v>
      </c>
      <c r="J35" s="492"/>
      <c r="K35" s="492"/>
      <c r="L35" s="344"/>
    </row>
    <row r="36" spans="1:12" ht="15.95" customHeight="1">
      <c r="A36" s="517" t="s">
        <v>209</v>
      </c>
      <c r="B36" s="492"/>
      <c r="C36" s="829">
        <v>51.368774999999999</v>
      </c>
      <c r="D36" s="513">
        <v>20.938554</v>
      </c>
      <c r="E36" s="562">
        <v>17.668126999999998</v>
      </c>
      <c r="F36" s="513">
        <v>14.074487</v>
      </c>
      <c r="G36" s="513">
        <v>13.716092</v>
      </c>
      <c r="H36" s="513">
        <v>10.843427999999999</v>
      </c>
      <c r="I36" s="513">
        <v>9.2420000000000009</v>
      </c>
      <c r="J36" s="513"/>
      <c r="K36" s="513"/>
      <c r="L36" s="346"/>
    </row>
    <row r="37" spans="1:12" ht="15.95" customHeight="1">
      <c r="A37" s="512" t="s">
        <v>210</v>
      </c>
      <c r="B37" s="492"/>
      <c r="C37" s="821">
        <v>889.15040299999998</v>
      </c>
      <c r="D37" s="492">
        <v>841.84232499999996</v>
      </c>
      <c r="E37" s="552">
        <v>761.60884699999997</v>
      </c>
      <c r="F37" s="492">
        <v>741.39529600000003</v>
      </c>
      <c r="G37" s="492">
        <v>687.78644699999995</v>
      </c>
      <c r="H37" s="492">
        <v>641.75686299999995</v>
      </c>
      <c r="I37" s="492">
        <v>585.68499999999995</v>
      </c>
      <c r="J37" s="492"/>
      <c r="K37" s="492"/>
      <c r="L37" s="344"/>
    </row>
    <row r="38" spans="1:12" ht="15.95" customHeight="1">
      <c r="A38" s="518" t="s">
        <v>211</v>
      </c>
      <c r="B38" s="495"/>
      <c r="C38" s="822">
        <v>0</v>
      </c>
      <c r="D38" s="499">
        <v>0</v>
      </c>
      <c r="E38" s="816">
        <v>0</v>
      </c>
      <c r="F38" s="499">
        <v>0</v>
      </c>
      <c r="G38" s="499">
        <v>0</v>
      </c>
      <c r="H38" s="499">
        <v>0</v>
      </c>
      <c r="I38" s="499">
        <v>0</v>
      </c>
      <c r="J38" s="492"/>
      <c r="K38" s="492"/>
      <c r="L38" s="344"/>
    </row>
    <row r="39" spans="1:12" ht="15.95" customHeight="1">
      <c r="A39" s="520" t="s">
        <v>200</v>
      </c>
      <c r="B39" s="492"/>
      <c r="C39" s="821">
        <v>5828.6379870000001</v>
      </c>
      <c r="D39" s="492">
        <v>5553.7137919999996</v>
      </c>
      <c r="E39" s="552">
        <v>5314.8995249999989</v>
      </c>
      <c r="F39" s="492">
        <v>5186.2525909999995</v>
      </c>
      <c r="G39" s="492">
        <v>5047.0471010000001</v>
      </c>
      <c r="H39" s="492">
        <v>4794.6799189999992</v>
      </c>
      <c r="I39" s="492">
        <v>4571.9710000000005</v>
      </c>
      <c r="J39" s="492"/>
      <c r="K39" s="492"/>
      <c r="L39" s="344"/>
    </row>
    <row r="40" spans="1:12" ht="15.95" customHeight="1">
      <c r="A40" s="520" t="s">
        <v>201</v>
      </c>
      <c r="B40" s="492"/>
      <c r="C40" s="821">
        <v>17640.036577999999</v>
      </c>
      <c r="D40" s="492">
        <v>16541.782089</v>
      </c>
      <c r="E40" s="552">
        <v>15820.642656</v>
      </c>
      <c r="F40" s="492">
        <v>15206.711569999999</v>
      </c>
      <c r="G40" s="492">
        <v>14735.059465</v>
      </c>
      <c r="H40" s="492">
        <v>14634.878325</v>
      </c>
      <c r="I40" s="492">
        <v>14822.721</v>
      </c>
      <c r="J40" s="492"/>
      <c r="K40" s="492"/>
      <c r="L40" s="344"/>
    </row>
    <row r="41" spans="1:12" ht="15.95" customHeight="1">
      <c r="A41" s="357" t="s">
        <v>202</v>
      </c>
      <c r="B41" s="495"/>
      <c r="C41" s="822">
        <v>6.5110000000000001</v>
      </c>
      <c r="D41" s="499">
        <v>0.115</v>
      </c>
      <c r="E41" s="816">
        <v>0.113</v>
      </c>
      <c r="F41" s="499">
        <v>3625.2067980000002</v>
      </c>
      <c r="G41" s="499">
        <v>3504.4550009999998</v>
      </c>
      <c r="H41" s="499">
        <v>3843.1604499999999</v>
      </c>
      <c r="I41" s="499">
        <v>4133.1909999999998</v>
      </c>
      <c r="J41" s="492"/>
      <c r="K41" s="492"/>
      <c r="L41" s="344"/>
    </row>
    <row r="42" spans="1:12" ht="15.95" customHeight="1">
      <c r="A42" s="500" t="s">
        <v>205</v>
      </c>
      <c r="B42" s="501"/>
      <c r="C42" s="824">
        <v>23475.185565</v>
      </c>
      <c r="D42" s="501">
        <v>22095.610881000001</v>
      </c>
      <c r="E42" s="818">
        <v>21135.655180999998</v>
      </c>
      <c r="F42" s="501">
        <v>24018.170958999999</v>
      </c>
      <c r="G42" s="501">
        <v>23286.561567000001</v>
      </c>
      <c r="H42" s="501">
        <v>23272.718693999999</v>
      </c>
      <c r="I42" s="501">
        <v>23527.882999999998</v>
      </c>
      <c r="J42" s="496"/>
      <c r="K42" s="496"/>
      <c r="L42" s="524"/>
    </row>
    <row r="43" spans="1:12" ht="15" customHeight="1">
      <c r="A43" s="380"/>
      <c r="B43" s="307"/>
      <c r="C43" s="307"/>
      <c r="D43" s="307"/>
      <c r="E43" s="307"/>
      <c r="F43" s="307"/>
      <c r="G43" s="307"/>
      <c r="H43" s="307"/>
      <c r="I43" s="307"/>
      <c r="J43" s="307"/>
      <c r="K43" s="307"/>
      <c r="L43" s="307"/>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view="pageBreakPreview" zoomScale="70" zoomScaleNormal="100" zoomScaleSheetLayoutView="70" workbookViewId="0"/>
  </sheetViews>
  <sheetFormatPr defaultColWidth="9.140625" defaultRowHeight="12.75"/>
  <cols>
    <col min="1" max="1" width="65.7109375" style="82" customWidth="1"/>
    <col min="2" max="3" width="14.7109375" style="81" customWidth="1"/>
    <col min="4" max="10" width="14.7109375" style="82" customWidth="1"/>
    <col min="11" max="16384" width="9.140625" style="82"/>
  </cols>
  <sheetData>
    <row r="1" spans="1:10" s="55" customFormat="1" ht="50.1" customHeight="1">
      <c r="A1" s="52"/>
    </row>
    <row r="2" spans="1:10" s="58" customFormat="1" ht="39.950000000000003" customHeight="1">
      <c r="A2" s="56" t="s">
        <v>430</v>
      </c>
      <c r="J2" s="82"/>
    </row>
    <row r="3" spans="1:10" s="58" customFormat="1" ht="2.1" customHeight="1">
      <c r="A3" s="481"/>
      <c r="B3" s="482"/>
      <c r="C3" s="482"/>
      <c r="D3" s="482"/>
      <c r="E3" s="482"/>
      <c r="F3" s="482"/>
      <c r="G3" s="482"/>
      <c r="H3" s="482"/>
      <c r="I3" s="482"/>
      <c r="J3" s="82"/>
    </row>
    <row r="4" spans="1:10" s="62" customFormat="1" ht="15.75" customHeight="1">
      <c r="A4" s="483"/>
      <c r="B4" s="484"/>
      <c r="C4" s="484"/>
      <c r="D4" s="484"/>
      <c r="E4" s="484"/>
      <c r="F4" s="484"/>
      <c r="G4" s="484"/>
      <c r="H4" s="484"/>
      <c r="I4" s="484"/>
      <c r="J4" s="82"/>
    </row>
    <row r="5" spans="1:10" s="62" customFormat="1" ht="20.100000000000001" customHeight="1">
      <c r="A5" s="485" t="s">
        <v>213</v>
      </c>
      <c r="B5" s="502"/>
      <c r="C5" s="502"/>
      <c r="D5" s="502"/>
      <c r="E5" s="502"/>
      <c r="F5" s="502"/>
      <c r="G5" s="502"/>
      <c r="H5" s="502"/>
      <c r="I5" s="503"/>
      <c r="J5" s="82"/>
    </row>
    <row r="6" spans="1:10" ht="15.95" customHeight="1">
      <c r="A6" s="504"/>
      <c r="B6" s="505" t="s">
        <v>69</v>
      </c>
      <c r="C6" s="827" t="s">
        <v>70</v>
      </c>
      <c r="D6" s="506" t="s">
        <v>207</v>
      </c>
      <c r="E6" s="825" t="s">
        <v>72</v>
      </c>
      <c r="F6" s="506" t="s">
        <v>69</v>
      </c>
      <c r="G6" s="506" t="s">
        <v>70</v>
      </c>
      <c r="H6" s="506" t="s">
        <v>207</v>
      </c>
      <c r="I6" s="507" t="s">
        <v>72</v>
      </c>
    </row>
    <row r="7" spans="1:10" s="62" customFormat="1" ht="15.95" customHeight="1">
      <c r="A7" s="525" t="s">
        <v>84</v>
      </c>
      <c r="B7" s="509">
        <v>2014</v>
      </c>
      <c r="C7" s="828">
        <v>2014</v>
      </c>
      <c r="D7" s="510">
        <v>2014</v>
      </c>
      <c r="E7" s="826">
        <v>2014</v>
      </c>
      <c r="F7" s="510">
        <v>2013</v>
      </c>
      <c r="G7" s="510">
        <v>2013</v>
      </c>
      <c r="H7" s="510">
        <v>2013</v>
      </c>
      <c r="I7" s="510">
        <v>2013</v>
      </c>
      <c r="J7" s="82"/>
    </row>
    <row r="8" spans="1:10" s="62" customFormat="1" ht="15.95" customHeight="1">
      <c r="A8" s="362" t="s">
        <v>141</v>
      </c>
      <c r="B8" s="513"/>
      <c r="C8" s="829">
        <v>111448.33674699999</v>
      </c>
      <c r="D8" s="492">
        <v>111673.06995999999</v>
      </c>
      <c r="E8" s="562">
        <v>109500.261046</v>
      </c>
      <c r="F8" s="492">
        <v>105940.810293</v>
      </c>
      <c r="G8" s="492">
        <v>103507.321776</v>
      </c>
      <c r="H8" s="492">
        <v>102248.91841699999</v>
      </c>
      <c r="I8" s="513">
        <v>101199.36900000001</v>
      </c>
      <c r="J8" s="82"/>
    </row>
    <row r="9" spans="1:10" s="62" customFormat="1" ht="15.95" customHeight="1">
      <c r="A9" s="362" t="s">
        <v>208</v>
      </c>
      <c r="B9" s="492"/>
      <c r="C9" s="821">
        <v>10708.146000000001</v>
      </c>
      <c r="D9" s="492">
        <v>10887.273999999999</v>
      </c>
      <c r="E9" s="552">
        <v>10559.404</v>
      </c>
      <c r="F9" s="492">
        <v>10777.531000000001</v>
      </c>
      <c r="G9" s="492">
        <v>11417.728999999999</v>
      </c>
      <c r="H9" s="492">
        <v>10814.034</v>
      </c>
      <c r="I9" s="492">
        <v>10770.351000000001</v>
      </c>
      <c r="J9" s="82"/>
    </row>
    <row r="10" spans="1:10" s="62" customFormat="1" ht="15.95" customHeight="1">
      <c r="A10" s="526" t="s">
        <v>209</v>
      </c>
      <c r="B10" s="513"/>
      <c r="C10" s="829">
        <v>15041.731</v>
      </c>
      <c r="D10" s="513">
        <v>15003.344999999999</v>
      </c>
      <c r="E10" s="562">
        <v>15048.627783</v>
      </c>
      <c r="F10" s="513">
        <v>15043.703841</v>
      </c>
      <c r="G10" s="513">
        <v>15010.436659000001</v>
      </c>
      <c r="H10" s="513">
        <v>14904.227575999999</v>
      </c>
      <c r="I10" s="513">
        <v>15086.993</v>
      </c>
      <c r="J10" s="82"/>
    </row>
    <row r="11" spans="1:10" s="62" customFormat="1" ht="15.95" customHeight="1">
      <c r="A11" s="362" t="s">
        <v>210</v>
      </c>
      <c r="B11" s="492"/>
      <c r="C11" s="821">
        <v>24536.621641999998</v>
      </c>
      <c r="D11" s="492">
        <v>24396.098000000002</v>
      </c>
      <c r="E11" s="552">
        <v>23192.226344999999</v>
      </c>
      <c r="F11" s="492">
        <v>22470.153539999999</v>
      </c>
      <c r="G11" s="492">
        <v>21561.218949999999</v>
      </c>
      <c r="H11" s="492">
        <v>21265.254681999999</v>
      </c>
      <c r="I11" s="492">
        <v>21060.637999999999</v>
      </c>
      <c r="J11" s="82"/>
    </row>
    <row r="12" spans="1:10" s="62" customFormat="1" ht="15.95" customHeight="1">
      <c r="A12" s="527" t="s">
        <v>211</v>
      </c>
      <c r="B12" s="495"/>
      <c r="C12" s="822">
        <v>21635.691058</v>
      </c>
      <c r="D12" s="499">
        <v>21426.472555</v>
      </c>
      <c r="E12" s="816">
        <v>21125.254070999999</v>
      </c>
      <c r="F12" s="499">
        <v>20125.018317999999</v>
      </c>
      <c r="G12" s="499">
        <v>21175.158593</v>
      </c>
      <c r="H12" s="499">
        <v>21475.945038000002</v>
      </c>
      <c r="I12" s="499">
        <v>24396.717000000001</v>
      </c>
      <c r="J12" s="82"/>
    </row>
    <row r="13" spans="1:10" s="62" customFormat="1" ht="15.95" customHeight="1">
      <c r="A13" s="368" t="s">
        <v>200</v>
      </c>
      <c r="B13" s="492"/>
      <c r="C13" s="821">
        <v>183370.52644700001</v>
      </c>
      <c r="D13" s="492">
        <v>183386.25951499998</v>
      </c>
      <c r="E13" s="552">
        <v>179425.77324499999</v>
      </c>
      <c r="F13" s="492">
        <v>174357.216992</v>
      </c>
      <c r="G13" s="492">
        <v>172671.864978</v>
      </c>
      <c r="H13" s="492">
        <v>170708.379713</v>
      </c>
      <c r="I13" s="492">
        <v>172514.068</v>
      </c>
      <c r="J13" s="82"/>
    </row>
    <row r="14" spans="1:10" s="62" customFormat="1" ht="15.95" customHeight="1">
      <c r="A14" s="368" t="s">
        <v>201</v>
      </c>
      <c r="B14" s="492"/>
      <c r="C14" s="821">
        <v>22754.502476000001</v>
      </c>
      <c r="D14" s="492">
        <v>21867.510802000001</v>
      </c>
      <c r="E14" s="552">
        <v>21042.490435</v>
      </c>
      <c r="F14" s="492">
        <v>20973.884153999999</v>
      </c>
      <c r="G14" s="492">
        <v>20161.910922999999</v>
      </c>
      <c r="H14" s="492">
        <v>19137.763984000001</v>
      </c>
      <c r="I14" s="492">
        <v>19553.499</v>
      </c>
      <c r="J14" s="82"/>
    </row>
    <row r="15" spans="1:10" s="62" customFormat="1" ht="15.95" customHeight="1">
      <c r="A15" s="528" t="s">
        <v>202</v>
      </c>
      <c r="B15" s="495"/>
      <c r="C15" s="822">
        <v>0</v>
      </c>
      <c r="D15" s="499">
        <v>0</v>
      </c>
      <c r="E15" s="816">
        <v>0</v>
      </c>
      <c r="F15" s="499">
        <v>3610.1470000000008</v>
      </c>
      <c r="G15" s="499">
        <v>3780.2040000000015</v>
      </c>
      <c r="H15" s="499">
        <v>4089.2739999999976</v>
      </c>
      <c r="I15" s="499">
        <v>4471.7530000000006</v>
      </c>
      <c r="J15" s="82"/>
    </row>
    <row r="16" spans="1:10" s="62" customFormat="1" ht="15.95" customHeight="1">
      <c r="A16" s="500" t="s">
        <v>205</v>
      </c>
      <c r="B16" s="501"/>
      <c r="C16" s="824">
        <v>206125.02892300001</v>
      </c>
      <c r="D16" s="501">
        <v>205253.77031699999</v>
      </c>
      <c r="E16" s="818">
        <v>200468.26367999997</v>
      </c>
      <c r="F16" s="501">
        <v>198941.248146</v>
      </c>
      <c r="G16" s="501">
        <v>196613.97990099998</v>
      </c>
      <c r="H16" s="501">
        <v>193935.417697</v>
      </c>
      <c r="I16" s="501">
        <v>196539.32</v>
      </c>
      <c r="J16" s="82"/>
    </row>
    <row r="17" spans="1:10" s="62" customFormat="1" ht="15" customHeight="1">
      <c r="A17" s="380"/>
      <c r="B17" s="529"/>
      <c r="C17" s="529"/>
      <c r="D17" s="529"/>
      <c r="E17" s="496"/>
      <c r="F17" s="529"/>
      <c r="G17" s="529"/>
      <c r="H17" s="529"/>
      <c r="I17" s="529"/>
      <c r="J17" s="82"/>
    </row>
    <row r="18" spans="1:10" s="62" customFormat="1" ht="20.100000000000001" customHeight="1">
      <c r="A18" s="485" t="s">
        <v>214</v>
      </c>
      <c r="B18" s="530"/>
      <c r="C18" s="530"/>
      <c r="D18" s="530"/>
      <c r="E18" s="530"/>
      <c r="F18" s="530"/>
      <c r="G18" s="530"/>
      <c r="H18" s="530"/>
      <c r="I18" s="531"/>
      <c r="J18" s="82"/>
    </row>
    <row r="19" spans="1:10" s="62" customFormat="1" ht="15.95" customHeight="1">
      <c r="A19" s="504"/>
      <c r="B19" s="505" t="s">
        <v>69</v>
      </c>
      <c r="C19" s="830" t="s">
        <v>70</v>
      </c>
      <c r="D19" s="506" t="s">
        <v>207</v>
      </c>
      <c r="E19" s="825" t="s">
        <v>72</v>
      </c>
      <c r="F19" s="506" t="s">
        <v>69</v>
      </c>
      <c r="G19" s="506" t="s">
        <v>70</v>
      </c>
      <c r="H19" s="506" t="s">
        <v>207</v>
      </c>
      <c r="I19" s="507" t="s">
        <v>72</v>
      </c>
      <c r="J19" s="82"/>
    </row>
    <row r="20" spans="1:10" s="62" customFormat="1" ht="15.95" customHeight="1">
      <c r="A20" s="525" t="s">
        <v>84</v>
      </c>
      <c r="B20" s="509">
        <v>2014</v>
      </c>
      <c r="C20" s="828">
        <v>2014</v>
      </c>
      <c r="D20" s="510">
        <v>2014</v>
      </c>
      <c r="E20" s="826">
        <v>2014</v>
      </c>
      <c r="F20" s="510">
        <v>2013</v>
      </c>
      <c r="G20" s="510">
        <v>2013</v>
      </c>
      <c r="H20" s="510">
        <v>2013</v>
      </c>
      <c r="I20" s="510">
        <v>2013</v>
      </c>
      <c r="J20" s="82"/>
    </row>
    <row r="21" spans="1:10" s="62" customFormat="1" ht="15.95" customHeight="1">
      <c r="A21" s="362" t="s">
        <v>141</v>
      </c>
      <c r="B21" s="513"/>
      <c r="C21" s="829">
        <v>7433.5444150000003</v>
      </c>
      <c r="D21" s="492">
        <v>7268.0783490000003</v>
      </c>
      <c r="E21" s="562">
        <v>6966.3646090000002</v>
      </c>
      <c r="F21" s="492">
        <v>6780.711166</v>
      </c>
      <c r="G21" s="492">
        <v>6603.7346850000004</v>
      </c>
      <c r="H21" s="492">
        <v>6384.4324690000003</v>
      </c>
      <c r="I21" s="513">
        <v>6635.3069999999998</v>
      </c>
      <c r="J21" s="82"/>
    </row>
    <row r="22" spans="1:10" s="62" customFormat="1" ht="15.95" customHeight="1">
      <c r="A22" s="362" t="s">
        <v>208</v>
      </c>
      <c r="B22" s="492"/>
      <c r="C22" s="821">
        <v>3225.2092280000002</v>
      </c>
      <c r="D22" s="492">
        <v>3104.5366060000001</v>
      </c>
      <c r="E22" s="552">
        <v>2999.327405</v>
      </c>
      <c r="F22" s="492">
        <v>2845.2336220000002</v>
      </c>
      <c r="G22" s="492">
        <v>2758.4383250000001</v>
      </c>
      <c r="H22" s="492">
        <v>2626.2205330000002</v>
      </c>
      <c r="I22" s="492">
        <v>2533.0349999999999</v>
      </c>
      <c r="J22" s="82"/>
    </row>
    <row r="23" spans="1:10" s="62" customFormat="1" ht="15.95" customHeight="1">
      <c r="A23" s="526" t="s">
        <v>209</v>
      </c>
      <c r="B23" s="513"/>
      <c r="C23" s="821">
        <v>761.31277299999999</v>
      </c>
      <c r="D23" s="492">
        <v>698.48959200000002</v>
      </c>
      <c r="E23" s="552">
        <v>629.22068400000001</v>
      </c>
      <c r="F23" s="492">
        <v>571.58308999999997</v>
      </c>
      <c r="G23" s="492">
        <v>540.43155400000001</v>
      </c>
      <c r="H23" s="492">
        <v>508.37537900000001</v>
      </c>
      <c r="I23" s="492">
        <v>498.68799999999999</v>
      </c>
      <c r="J23" s="82"/>
    </row>
    <row r="24" spans="1:10" s="62" customFormat="1" ht="15.95" customHeight="1">
      <c r="A24" s="362" t="s">
        <v>210</v>
      </c>
      <c r="B24" s="492"/>
      <c r="C24" s="821">
        <v>3690.908582</v>
      </c>
      <c r="D24" s="492">
        <v>3616.9188340000001</v>
      </c>
      <c r="E24" s="552">
        <v>3245.7652969999999</v>
      </c>
      <c r="F24" s="492">
        <v>2869.8386620000001</v>
      </c>
      <c r="G24" s="492">
        <v>2538.9958000000001</v>
      </c>
      <c r="H24" s="492">
        <v>2292.1297260000001</v>
      </c>
      <c r="I24" s="492">
        <v>2166.5929999999998</v>
      </c>
      <c r="J24" s="82"/>
    </row>
    <row r="25" spans="1:10" s="62" customFormat="1" ht="15.95" customHeight="1">
      <c r="A25" s="527" t="s">
        <v>211</v>
      </c>
      <c r="B25" s="495"/>
      <c r="C25" s="822">
        <v>266.67345299999999</v>
      </c>
      <c r="D25" s="499">
        <v>219.045097</v>
      </c>
      <c r="E25" s="816">
        <v>175.91674900000001</v>
      </c>
      <c r="F25" s="499">
        <v>142.34613400000001</v>
      </c>
      <c r="G25" s="499">
        <v>116.284313</v>
      </c>
      <c r="H25" s="499">
        <v>0</v>
      </c>
      <c r="I25" s="499">
        <v>0</v>
      </c>
      <c r="J25" s="82"/>
    </row>
    <row r="26" spans="1:10" s="62" customFormat="1" ht="15.95" customHeight="1">
      <c r="A26" s="368" t="s">
        <v>200</v>
      </c>
      <c r="B26" s="492"/>
      <c r="C26" s="821">
        <v>15377.648450999999</v>
      </c>
      <c r="D26" s="492">
        <v>14907.068478000001</v>
      </c>
      <c r="E26" s="552">
        <v>14016.594744</v>
      </c>
      <c r="F26" s="492">
        <v>13209.712674</v>
      </c>
      <c r="G26" s="492">
        <v>12557.884677000002</v>
      </c>
      <c r="H26" s="492">
        <v>11811.158106999999</v>
      </c>
      <c r="I26" s="492">
        <v>11833.623</v>
      </c>
      <c r="J26" s="82"/>
    </row>
    <row r="27" spans="1:10" s="62" customFormat="1" ht="15.95" customHeight="1">
      <c r="A27" s="368" t="s">
        <v>201</v>
      </c>
      <c r="B27" s="492"/>
      <c r="C27" s="821">
        <v>1876.5899609999999</v>
      </c>
      <c r="D27" s="492">
        <v>1797.2331280000001</v>
      </c>
      <c r="E27" s="552">
        <v>1692.5129400000001</v>
      </c>
      <c r="F27" s="492">
        <v>1697.6250130000001</v>
      </c>
      <c r="G27" s="492">
        <v>1600.195512</v>
      </c>
      <c r="H27" s="492">
        <v>1563.856828</v>
      </c>
      <c r="I27" s="492">
        <v>1581.625</v>
      </c>
      <c r="J27" s="82"/>
    </row>
    <row r="28" spans="1:10" s="62" customFormat="1" ht="15.95" customHeight="1">
      <c r="A28" s="528" t="s">
        <v>202</v>
      </c>
      <c r="B28" s="495"/>
      <c r="C28" s="822">
        <v>0</v>
      </c>
      <c r="D28" s="499">
        <v>0</v>
      </c>
      <c r="E28" s="816">
        <v>0</v>
      </c>
      <c r="F28" s="499">
        <v>374.81827799999996</v>
      </c>
      <c r="G28" s="499">
        <v>355.40910400000001</v>
      </c>
      <c r="H28" s="499">
        <v>401.02130699999998</v>
      </c>
      <c r="I28" s="499">
        <v>440.41399999999999</v>
      </c>
      <c r="J28" s="82"/>
    </row>
    <row r="29" spans="1:10" s="62" customFormat="1" ht="15.95" customHeight="1">
      <c r="A29" s="500" t="s">
        <v>205</v>
      </c>
      <c r="B29" s="501"/>
      <c r="C29" s="824">
        <v>17254.238411999999</v>
      </c>
      <c r="D29" s="501">
        <v>16704.301606000001</v>
      </c>
      <c r="E29" s="818">
        <v>15709.107684000001</v>
      </c>
      <c r="F29" s="501">
        <v>15282.155965000002</v>
      </c>
      <c r="G29" s="501">
        <v>14513.489293000002</v>
      </c>
      <c r="H29" s="501">
        <v>13776.036241999998</v>
      </c>
      <c r="I29" s="501">
        <v>13855.662</v>
      </c>
      <c r="J29" s="82"/>
    </row>
    <row r="30" spans="1:10" s="62" customFormat="1" ht="15" customHeight="1">
      <c r="A30" s="82"/>
      <c r="B30" s="82"/>
      <c r="C30" s="82"/>
      <c r="D30" s="82"/>
      <c r="E30" s="82"/>
      <c r="F30" s="82"/>
      <c r="G30" s="82"/>
      <c r="H30" s="82"/>
      <c r="I30" s="82"/>
      <c r="J30" s="82"/>
    </row>
  </sheetData>
  <pageMargins left="0.74803149606299213" right="0.35433070866141736" top="0.47244094488188981" bottom="0.43307086614173229" header="0.11811023622047245" footer="0.11811023622047245"/>
  <pageSetup paperSize="9" scale="70"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1">
    <pageSetUpPr fitToPage="1"/>
  </sheetPr>
  <dimension ref="A1:AH32"/>
  <sheetViews>
    <sheetView showGridLines="0" view="pageBreakPreview" zoomScale="70" zoomScaleNormal="85" zoomScaleSheetLayoutView="70" workbookViewId="0"/>
  </sheetViews>
  <sheetFormatPr defaultColWidth="9.140625" defaultRowHeight="12.75"/>
  <cols>
    <col min="1" max="1" width="65.7109375" style="12" customWidth="1"/>
    <col min="2" max="2" width="96.7109375" style="12" customWidth="1"/>
    <col min="3" max="3" width="3.7109375" style="22" customWidth="1"/>
    <col min="4" max="16384" width="9.140625" style="12"/>
  </cols>
  <sheetData>
    <row r="1" spans="1:34" s="1" customFormat="1" ht="50.1" customHeight="1">
      <c r="A1" s="2"/>
    </row>
    <row r="2" spans="1:34" ht="39.950000000000003" customHeight="1">
      <c r="A2" s="3" t="s">
        <v>311</v>
      </c>
      <c r="B2" s="23"/>
      <c r="C2" s="24"/>
      <c r="D2" s="24"/>
      <c r="E2" s="23"/>
      <c r="F2" s="23"/>
      <c r="G2" s="11"/>
      <c r="H2" s="11"/>
      <c r="I2" s="25"/>
      <c r="J2" s="25"/>
      <c r="K2" s="11"/>
      <c r="L2" s="11"/>
      <c r="M2" s="11"/>
      <c r="N2" s="11"/>
      <c r="O2" s="11"/>
      <c r="P2" s="11"/>
      <c r="Q2" s="11"/>
      <c r="R2" s="11"/>
      <c r="S2" s="11"/>
      <c r="T2" s="11"/>
      <c r="U2" s="11"/>
      <c r="V2" s="11"/>
      <c r="W2" s="11"/>
      <c r="X2" s="11"/>
      <c r="Y2" s="11"/>
      <c r="Z2" s="11"/>
      <c r="AA2" s="11"/>
      <c r="AB2" s="11"/>
      <c r="AC2" s="11"/>
    </row>
    <row r="3" spans="1:34" ht="2.1" customHeight="1">
      <c r="A3" s="9"/>
      <c r="B3" s="8"/>
      <c r="C3" s="10"/>
      <c r="D3" s="10"/>
      <c r="E3" s="11"/>
      <c r="F3" s="11"/>
      <c r="G3" s="11"/>
      <c r="H3" s="26"/>
      <c r="I3" s="11"/>
      <c r="J3" s="11"/>
      <c r="K3" s="11"/>
      <c r="L3" s="11"/>
      <c r="M3" s="11"/>
      <c r="N3" s="11"/>
      <c r="O3" s="11"/>
      <c r="P3" s="11"/>
      <c r="Q3" s="11"/>
      <c r="R3" s="11"/>
      <c r="S3" s="11"/>
      <c r="T3" s="11"/>
      <c r="U3" s="11"/>
      <c r="V3" s="11"/>
      <c r="W3" s="11"/>
      <c r="X3" s="11"/>
      <c r="Y3" s="11"/>
      <c r="Z3" s="11"/>
      <c r="AA3" s="11"/>
      <c r="AB3" s="11"/>
      <c r="AC3" s="11"/>
    </row>
    <row r="4" spans="1:34" s="4" customFormat="1" ht="15.75" customHeight="1">
      <c r="A4" s="27"/>
      <c r="B4" s="27"/>
      <c r="C4" s="28"/>
      <c r="D4" s="28"/>
      <c r="E4" s="29"/>
      <c r="F4" s="29"/>
      <c r="G4" s="6"/>
      <c r="H4" s="6"/>
      <c r="I4" s="6"/>
      <c r="J4" s="6"/>
      <c r="K4" s="6"/>
      <c r="L4" s="6"/>
      <c r="M4" s="6"/>
      <c r="N4" s="6"/>
      <c r="O4" s="6"/>
      <c r="P4" s="6"/>
      <c r="Q4" s="6"/>
      <c r="R4" s="6"/>
      <c r="S4" s="6"/>
      <c r="T4" s="6"/>
      <c r="U4" s="6"/>
      <c r="V4" s="6"/>
      <c r="W4" s="6"/>
      <c r="X4" s="6"/>
      <c r="Y4" s="6"/>
      <c r="Z4" s="6"/>
      <c r="AA4" s="6"/>
      <c r="AB4" s="6"/>
      <c r="AC4" s="6"/>
    </row>
    <row r="5" spans="1:34" s="7" customFormat="1" ht="20.100000000000001" customHeight="1">
      <c r="A5" s="14"/>
      <c r="B5" s="14"/>
      <c r="C5" s="15"/>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4" s="7" customFormat="1" ht="18" customHeight="1">
      <c r="A6" s="1223" t="s">
        <v>32</v>
      </c>
      <c r="B6" s="1224"/>
      <c r="C6" s="1224"/>
      <c r="D6" s="18"/>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s="7" customFormat="1" ht="15.75">
      <c r="A7" s="1226" t="s">
        <v>333</v>
      </c>
      <c r="B7" s="1227"/>
      <c r="C7" s="1227"/>
      <c r="D7" s="18"/>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4" s="7" customFormat="1" ht="15.75">
      <c r="A8" s="1220" t="s">
        <v>80</v>
      </c>
      <c r="B8" s="1221"/>
      <c r="C8" s="1221"/>
      <c r="D8" s="18"/>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s="7" customFormat="1" ht="18" customHeight="1">
      <c r="A9" s="1220" t="s">
        <v>75</v>
      </c>
      <c r="B9" s="1221"/>
      <c r="C9" s="1221"/>
      <c r="D9" s="18"/>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s="7" customFormat="1" ht="18" customHeight="1">
      <c r="A10" s="1220" t="s">
        <v>81</v>
      </c>
      <c r="B10" s="1221"/>
      <c r="C10" s="1221"/>
      <c r="D10" s="1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s="32" customFormat="1" ht="18" customHeight="1">
      <c r="A11" s="1220" t="s">
        <v>0</v>
      </c>
      <c r="B11" s="1220"/>
      <c r="C11" s="1225"/>
      <c r="D11" s="30"/>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34" ht="18" customHeight="1">
      <c r="A12" s="1220" t="s">
        <v>1</v>
      </c>
      <c r="B12" s="1221"/>
      <c r="C12" s="1221"/>
    </row>
    <row r="13" spans="1:34" ht="18" customHeight="1">
      <c r="A13" s="1220" t="s">
        <v>2</v>
      </c>
      <c r="B13" s="1221"/>
      <c r="C13" s="1221"/>
    </row>
    <row r="14" spans="1:34" ht="18" customHeight="1">
      <c r="A14" s="1220" t="s">
        <v>3</v>
      </c>
      <c r="B14" s="1221"/>
      <c r="C14" s="1221"/>
    </row>
    <row r="15" spans="1:34" s="34" customFormat="1" ht="18" customHeight="1">
      <c r="A15" s="1220" t="s">
        <v>4</v>
      </c>
      <c r="B15" s="1219"/>
      <c r="C15" s="1219"/>
    </row>
    <row r="16" spans="1:34" s="34" customFormat="1" ht="18" customHeight="1">
      <c r="A16" s="1220" t="s">
        <v>24</v>
      </c>
      <c r="B16" s="1219"/>
      <c r="C16" s="1219"/>
    </row>
    <row r="17" spans="1:3" s="34" customFormat="1" ht="18" customHeight="1">
      <c r="A17" s="1220" t="s">
        <v>25</v>
      </c>
      <c r="B17" s="1219"/>
      <c r="C17" s="1219"/>
    </row>
    <row r="18" spans="1:3" s="34" customFormat="1" ht="18" customHeight="1">
      <c r="A18" s="1220" t="s">
        <v>26</v>
      </c>
      <c r="B18" s="1219"/>
      <c r="C18" s="1219"/>
    </row>
    <row r="19" spans="1:3" s="34" customFormat="1" ht="18" customHeight="1">
      <c r="A19" s="1220" t="s">
        <v>27</v>
      </c>
      <c r="B19" s="1219"/>
      <c r="C19" s="1219"/>
    </row>
    <row r="20" spans="1:3" s="34" customFormat="1" ht="18" customHeight="1">
      <c r="A20" s="1222" t="s">
        <v>28</v>
      </c>
      <c r="B20" s="1219"/>
      <c r="C20" s="1219"/>
    </row>
    <row r="21" spans="1:3" s="34" customFormat="1" ht="18" customHeight="1">
      <c r="A21" s="1220" t="s">
        <v>29</v>
      </c>
      <c r="B21" s="1219"/>
      <c r="C21" s="1219"/>
    </row>
    <row r="22" spans="1:3" s="34" customFormat="1" ht="18" customHeight="1">
      <c r="A22" s="1220" t="s">
        <v>30</v>
      </c>
      <c r="B22" s="1219"/>
      <c r="C22" s="1219"/>
    </row>
    <row r="23" spans="1:3" ht="18" customHeight="1">
      <c r="A23" s="1220" t="s">
        <v>31</v>
      </c>
      <c r="B23" s="1219"/>
      <c r="C23" s="1219"/>
    </row>
    <row r="24" spans="1:3" ht="18" customHeight="1">
      <c r="A24" s="1220" t="s">
        <v>307</v>
      </c>
      <c r="B24" s="1219"/>
      <c r="C24" s="1219"/>
    </row>
    <row r="25" spans="1:3" ht="18" customHeight="1">
      <c r="A25" s="1220" t="s">
        <v>308</v>
      </c>
      <c r="B25" s="1219"/>
      <c r="C25" s="1219"/>
    </row>
    <row r="26" spans="1:3" ht="18" customHeight="1">
      <c r="A26" s="1220" t="s">
        <v>310</v>
      </c>
      <c r="B26" s="1219"/>
      <c r="C26" s="1219"/>
    </row>
    <row r="27" spans="1:3" ht="18" customHeight="1">
      <c r="A27" s="1220" t="s">
        <v>309</v>
      </c>
      <c r="B27" s="1219"/>
      <c r="C27" s="1219"/>
    </row>
    <row r="28" spans="1:3" ht="18" customHeight="1">
      <c r="A28" s="1220"/>
      <c r="B28" s="1219"/>
      <c r="C28" s="1219"/>
    </row>
    <row r="31" spans="1:3">
      <c r="A31" s="1218"/>
      <c r="B31" s="1219"/>
      <c r="C31" s="1219"/>
    </row>
    <row r="32" spans="1:3">
      <c r="A32" s="1218"/>
      <c r="B32" s="1219"/>
      <c r="C32" s="1219"/>
    </row>
  </sheetData>
  <mergeCells count="25">
    <mergeCell ref="A6:C6"/>
    <mergeCell ref="A10:C10"/>
    <mergeCell ref="A11:C11"/>
    <mergeCell ref="A12:C12"/>
    <mergeCell ref="A7:C7"/>
    <mergeCell ref="A9:C9"/>
    <mergeCell ref="A8:C8"/>
    <mergeCell ref="A13:C13"/>
    <mergeCell ref="A20:C20"/>
    <mergeCell ref="A21:C21"/>
    <mergeCell ref="A14:C14"/>
    <mergeCell ref="A15:C15"/>
    <mergeCell ref="A16:C16"/>
    <mergeCell ref="A17:C17"/>
    <mergeCell ref="A18:C18"/>
    <mergeCell ref="A19:C19"/>
    <mergeCell ref="A31:C31"/>
    <mergeCell ref="A32:C32"/>
    <mergeCell ref="A22:C22"/>
    <mergeCell ref="A23:C23"/>
    <mergeCell ref="A24:C24"/>
    <mergeCell ref="A25:C25"/>
    <mergeCell ref="A26:C26"/>
    <mergeCell ref="A27:C27"/>
    <mergeCell ref="A28:C28"/>
  </mergeCells>
  <phoneticPr fontId="10" type="noConversion"/>
  <pageMargins left="0.74803149606299213" right="0.35433070866141736" top="0.47244094488188981" bottom="0.43307086614173229" header="0.11811023622047245" footer="0.11811023622047245"/>
  <pageSetup paperSize="9" scale="83" orientation="landscape" r:id="rId1"/>
  <headerFooter alignWithMargins="0">
    <oddFooter>&amp;L&amp;"Frutiger Light,Regular"&amp;KBFB6ACUNAUDITED&amp;R&amp;"Frutiger Light,Regular"&amp;KF45F0CING GROUP&amp;"Arial,Standaard"&amp;K000000 &amp;"Frutiger Light,Regular"&amp;KBFB6ACHISTORICAL TREND DATA 3Q2014          &amp;KFF6600&amp;P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46</vt:i4>
      </vt:variant>
      <vt:variant>
        <vt:lpstr>Named Ranges</vt:lpstr>
      </vt:variant>
      <vt:variant>
        <vt:i4>51</vt:i4>
      </vt:variant>
    </vt:vector>
  </HeadingPairs>
  <TitlesOfParts>
    <vt:vector size="97" baseType="lpstr">
      <vt:lpstr>Introduction</vt:lpstr>
      <vt:lpstr>Table of Contents</vt:lpstr>
      <vt:lpstr>1.1 ING Group P&amp;L CQ</vt:lpstr>
      <vt:lpstr>1.2 P&amp;L 3Q2014 segments</vt:lpstr>
      <vt:lpstr>1.3 P&amp;L QO</vt:lpstr>
      <vt:lpstr>1.4 Retail Banking P&amp;L</vt:lpstr>
      <vt:lpstr>1.5 Retail Benelux P&amp;L</vt:lpstr>
      <vt:lpstr>1.6 Retail Netherlands P&amp;L</vt:lpstr>
      <vt:lpstr>1.7 Retail Belgium P&amp;L</vt:lpstr>
      <vt:lpstr>1.8 Retail Internat. P&amp;L</vt:lpstr>
      <vt:lpstr>1.9 Retail Germany P&amp;L</vt:lpstr>
      <vt:lpstr>1.10 Retail Rest of World P&amp;L</vt:lpstr>
      <vt:lpstr>1.11 Commercial Bkg P&amp;L</vt:lpstr>
      <vt:lpstr>1.12 CB Industry Lending P&amp;L</vt:lpstr>
      <vt:lpstr>1.13 CB Gen Lnd &amp; Tr Serv P&amp;L</vt:lpstr>
      <vt:lpstr>1.14 CB Fin Markets P&amp;L</vt:lpstr>
      <vt:lpstr>1.15 CB Tr, RE &amp; Other P&amp;L</vt:lpstr>
      <vt:lpstr>1.16 Corporate Line Bkg P&amp;L</vt:lpstr>
      <vt:lpstr>1.17 Banking Geo split 3Q2014</vt:lpstr>
      <vt:lpstr>1.18 Geogr split ING Bank</vt:lpstr>
      <vt:lpstr>1.19 Geogr split Netherlands</vt:lpstr>
      <vt:lpstr>1.20 Geogr split Belgium</vt:lpstr>
      <vt:lpstr>1.21 Geogr split Germany</vt:lpstr>
      <vt:lpstr>1.22 Geogr split Rest Europe</vt:lpstr>
      <vt:lpstr>1.23 Geogr split OutsideEurope</vt:lpstr>
      <vt:lpstr>1.24 Geogr split Other</vt:lpstr>
      <vt:lpstr>2.1 Group Bal Assets CQ</vt:lpstr>
      <vt:lpstr>2.2 Group Bal Assets QO</vt:lpstr>
      <vt:lpstr>2.3 Group Bal Liabiliti CQ</vt:lpstr>
      <vt:lpstr>2.4 Group Bal Liabilities </vt:lpstr>
      <vt:lpstr>2.5 Group Equity CQ</vt:lpstr>
      <vt:lpstr>2.6 Group Equity QO</vt:lpstr>
      <vt:lpstr>2.7 Group Capital base </vt:lpstr>
      <vt:lpstr>2.8 Group Funding</vt:lpstr>
      <vt:lpstr>2.9 ING Group Investments</vt:lpstr>
      <vt:lpstr>3.1 Tot.Cl.Bal 3Q2014</vt:lpstr>
      <vt:lpstr>3.2 Total Cl.Bal. CQ</vt:lpstr>
      <vt:lpstr>3.3 Retail Banking Cl.Bal.</vt:lpstr>
      <vt:lpstr>3.4 Retail NL. Cl.Bal.</vt:lpstr>
      <vt:lpstr>3.5 Retail Belgium Cl.Bal.</vt:lpstr>
      <vt:lpstr>3.6 Retail Germany Cl.Bal.</vt:lpstr>
      <vt:lpstr>3.7 Ret Rest of Worl Cl.Bal.</vt:lpstr>
      <vt:lpstr>3.8 Commercial Bank. Cl.Bal.</vt:lpstr>
      <vt:lpstr>3.9 Ret Int Add Info. 1</vt:lpstr>
      <vt:lpstr>3.9 Ret Int Add Info 2</vt:lpstr>
      <vt:lpstr>Disclaimer</vt:lpstr>
      <vt:lpstr>'1.1 ING Group P&amp;L CQ'!Print_Area</vt:lpstr>
      <vt:lpstr>'1.10 Retail Rest of World P&amp;L'!Print_Area</vt:lpstr>
      <vt:lpstr>'1.11 Commercial Bkg P&amp;L'!Print_Area</vt:lpstr>
      <vt:lpstr>'1.12 CB Industry Lending P&amp;L'!Print_Area</vt:lpstr>
      <vt:lpstr>'1.13 CB Gen Lnd &amp; Tr Serv P&amp;L'!Print_Area</vt:lpstr>
      <vt:lpstr>'1.14 CB Fin Markets P&amp;L'!Print_Area</vt:lpstr>
      <vt:lpstr>'1.15 CB Tr, RE &amp; Other P&amp;L'!Print_Area</vt:lpstr>
      <vt:lpstr>'1.16 Corporate Line Bkg P&amp;L'!Print_Area</vt:lpstr>
      <vt:lpstr>'1.17 Banking Geo split 3Q2014'!Print_Area</vt:lpstr>
      <vt:lpstr>'1.18 Geogr split ING Bank'!Print_Area</vt:lpstr>
      <vt:lpstr>'1.19 Geogr split Netherlands'!Print_Area</vt:lpstr>
      <vt:lpstr>'1.2 P&amp;L 3Q2014 segments'!Print_Area</vt:lpstr>
      <vt:lpstr>'1.20 Geogr split Belgium'!Print_Area</vt:lpstr>
      <vt:lpstr>'1.21 Geogr split Germany'!Print_Area</vt:lpstr>
      <vt:lpstr>'1.22 Geogr split Rest Europe'!Print_Area</vt:lpstr>
      <vt:lpstr>'1.23 Geogr split OutsideEurope'!Print_Area</vt:lpstr>
      <vt:lpstr>'1.24 Geogr split Other'!Print_Area</vt:lpstr>
      <vt:lpstr>'1.3 P&amp;L QO'!Print_Area</vt:lpstr>
      <vt:lpstr>'1.4 Retail Banking P&amp;L'!Print_Area</vt:lpstr>
      <vt:lpstr>'1.5 Retail Benelux P&amp;L'!Print_Area</vt:lpstr>
      <vt:lpstr>'1.6 Retail Netherlands P&amp;L'!Print_Area</vt:lpstr>
      <vt:lpstr>'1.7 Retail Belgium P&amp;L'!Print_Area</vt:lpstr>
      <vt:lpstr>'1.8 Retail Internat. P&amp;L'!Print_Area</vt:lpstr>
      <vt:lpstr>'1.9 Retail Germany P&amp;L'!Print_Area</vt:lpstr>
      <vt:lpstr>'2.1 Group Bal Assets CQ'!Print_Area</vt:lpstr>
      <vt:lpstr>'2.2 Group Bal Assets QO'!Print_Area</vt:lpstr>
      <vt:lpstr>'2.3 Group Bal Liabiliti CQ'!Print_Area</vt:lpstr>
      <vt:lpstr>'2.4 Group Bal Liabilities '!Print_Area</vt:lpstr>
      <vt:lpstr>'2.5 Group Equity CQ'!Print_Area</vt:lpstr>
      <vt:lpstr>'2.6 Group Equity QO'!Print_Area</vt:lpstr>
      <vt:lpstr>'2.7 Group Capital base '!Print_Area</vt:lpstr>
      <vt:lpstr>'2.8 Group Funding'!Print_Area</vt:lpstr>
      <vt:lpstr>'2.9 ING Group Investments'!Print_Area</vt:lpstr>
      <vt:lpstr>'3.1 Tot.Cl.Bal 3Q2014'!Print_Area</vt:lpstr>
      <vt:lpstr>'3.2 Total Cl.Bal. CQ'!Print_Area</vt:lpstr>
      <vt:lpstr>'3.3 Retail Banking Cl.Bal.'!Print_Area</vt:lpstr>
      <vt:lpstr>'3.4 Retail NL. Cl.Bal.'!Print_Area</vt:lpstr>
      <vt:lpstr>'3.5 Retail Belgium Cl.Bal.'!Print_Area</vt:lpstr>
      <vt:lpstr>'3.6 Retail Germany Cl.Bal.'!Print_Area</vt:lpstr>
      <vt:lpstr>'3.7 Ret Rest of Worl Cl.Bal.'!Print_Area</vt:lpstr>
      <vt:lpstr>'3.8 Commercial Bank. Cl.Bal.'!Print_Area</vt:lpstr>
      <vt:lpstr>'3.9 Ret Int Add Info 2'!Print_Area</vt:lpstr>
      <vt:lpstr>'3.9 Ret Int Add Info. 1'!Print_Area</vt:lpstr>
      <vt:lpstr>Disclaimer!Print_Area</vt:lpstr>
      <vt:lpstr>Introduction!Print_Area</vt:lpstr>
      <vt:lpstr>'Table of Contents'!Print_Area</vt:lpstr>
      <vt:lpstr>'1.1 ING Group P&amp;L CQ'!Print_Titles</vt:lpstr>
      <vt:lpstr>'3.1 Tot.Cl.Bal 3Q2014'!Print_Titles</vt:lpstr>
      <vt:lpstr>'3.9 Ret Int Add Info. 1'!Print_Titles</vt:lpstr>
      <vt:lpstr>Disclaimer!Print_Titles</vt:lpstr>
      <vt:lpstr>'Table of Contents'!Print_Titles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 de Groot</dc:creator>
  <cp:lastModifiedBy>Aiko Talens</cp:lastModifiedBy>
  <cp:lastPrinted>2014-10-31T10:19:19Z</cp:lastPrinted>
  <dcterms:created xsi:type="dcterms:W3CDTF">2008-04-17T11:01:11Z</dcterms:created>
  <dcterms:modified xsi:type="dcterms:W3CDTF">2014-11-04T10:15:20Z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hinkcellXlWorkbookDoNotDelete" linkTarget="&lt;?xml version=&quot;1.0&quot; encoding=&quot;UTF-16&quot; standalone=&quot;yes&quot;?&gt;&#10;&lt;root reqver=&quot;16160&quot;&gt;&lt;version val=&quot;17980&quot;/&gt;&lt;CXlWorkbook id=&quot;1&quot;&gt;&lt;m_cxllink/&gt;&lt;/CXlWorkbook&gt;&lt;/root&gt;">
    <vt:bool>false</vt:bool>
  </property>
</Properties>
</file>